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sers\andras.vogel\Nextcloud\Quokka\Data_anal\Data\Excel\F1_nation_project\F1_nation_project-data_analytics\"/>
    </mc:Choice>
  </mc:AlternateContent>
  <xr:revisionPtr revIDLastSave="0" documentId="13_ncr:1_{37BDECA5-E307-43CE-99FB-1835306AE129}" xr6:coauthVersionLast="47" xr6:coauthVersionMax="47" xr10:uidLastSave="{00000000-0000-0000-0000-000000000000}"/>
  <bookViews>
    <workbookView xWindow="-120" yWindow="-120" windowWidth="29040" windowHeight="15720" tabRatio="692" xr2:uid="{2289D53E-9272-4249-8CC9-26BD2861BEED}"/>
  </bookViews>
  <sheets>
    <sheet name="dashboard" sheetId="3" r:id="rId1"/>
    <sheet name="data" sheetId="2" state="hidden" r:id="rId2"/>
    <sheet name="charts" sheetId="18" state="hidden" r:id="rId3"/>
    <sheet name="top_wins" sheetId="17" state="hidden" r:id="rId4"/>
    <sheet name="pilot_nationality" sheetId="1" state="hidden" r:id="rId5"/>
    <sheet name="race_entries" sheetId="6" state="hidden" r:id="rId6"/>
    <sheet name="race_starts" sheetId="7" state="hidden" r:id="rId7"/>
    <sheet name="pole" sheetId="8" state="hidden" r:id="rId8"/>
    <sheet name="race_wins" sheetId="9" state="hidden" r:id="rId9"/>
    <sheet name="podiums" sheetId="10" state="hidden" r:id="rId10"/>
    <sheet name="fastest_laps" sheetId="11" state="hidden" r:id="rId11"/>
    <sheet name="points" sheetId="12" state="hidden" r:id="rId12"/>
  </sheets>
  <definedNames>
    <definedName name="_xlnm._FilterDatabase" localSheetId="5" hidden="1">race_entries!$A$1:$B$874</definedName>
    <definedName name="_xlcn.WorksheetConnection_f1_all_pilot.xlsxTable_11" hidden="1">Table_1[]</definedName>
    <definedName name="ExternalData_1" localSheetId="1" hidden="1">data!$A$1:$J$874</definedName>
    <definedName name="ExternalData_1" localSheetId="3" hidden="1">top_wins!$A$1:$K$875</definedName>
    <definedName name="_xlnm.Extract" localSheetId="5">race_entries!$H$2:$I$2</definedName>
    <definedName name="nat_ent">race_entries!$K$2</definedName>
    <definedName name="nat_fl">fastest_laps!$K$2</definedName>
    <definedName name="nat_podiums">podiums!$K$2</definedName>
    <definedName name="nat_points">points!$K$2</definedName>
    <definedName name="nat_pole">pole!$K$2</definedName>
    <definedName name="nat_start">race_starts!$K$2</definedName>
    <definedName name="nat_wins">race_wins!$K$2</definedName>
    <definedName name="nation">dashboard!$D$4</definedName>
    <definedName name="pole">pole!$K$2</definedName>
    <definedName name="succ_driver">top_wins!$Q$4</definedName>
    <definedName name="top_win">#REF!</definedName>
    <definedName name="top_wins">top_wins!$Q$3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1" name="Table_1" connection="WorksheetConnection_f1_all_pilot.xlsx!Table_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2" l="1"/>
  <c r="F3" i="10"/>
  <c r="F3" i="9"/>
  <c r="F3" i="8"/>
  <c r="F3" i="7"/>
  <c r="F2" i="6"/>
  <c r="F8" i="12"/>
  <c r="F8" i="7"/>
  <c r="F26" i="6"/>
  <c r="F10" i="12"/>
  <c r="F11" i="12"/>
  <c r="F10" i="7"/>
  <c r="F9" i="6"/>
  <c r="F11" i="7"/>
  <c r="F20" i="6"/>
  <c r="F7" i="12"/>
  <c r="F7" i="8"/>
  <c r="F7" i="7"/>
  <c r="F14" i="6"/>
  <c r="F19" i="12"/>
  <c r="F19" i="10"/>
  <c r="F19" i="7"/>
  <c r="F25" i="6"/>
  <c r="F34" i="7"/>
  <c r="F12" i="6"/>
  <c r="F2" i="12"/>
  <c r="F2" i="10"/>
  <c r="F2" i="7"/>
  <c r="F3" i="6"/>
  <c r="F15" i="12"/>
  <c r="F15" i="11"/>
  <c r="F15" i="10"/>
  <c r="F15" i="9"/>
  <c r="F15" i="8"/>
  <c r="F15" i="7"/>
  <c r="F6" i="6"/>
  <c r="F9" i="12"/>
  <c r="F9" i="7"/>
  <c r="F4" i="6"/>
  <c r="F20" i="12"/>
  <c r="F20" i="7"/>
  <c r="F16" i="6"/>
  <c r="F14" i="12"/>
  <c r="F14" i="7"/>
  <c r="F5" i="6"/>
  <c r="F25" i="12"/>
  <c r="F25" i="11"/>
  <c r="F25" i="10"/>
  <c r="F25" i="7"/>
  <c r="F10" i="6"/>
  <c r="F22" i="7"/>
  <c r="F21" i="6"/>
  <c r="F3" i="11"/>
  <c r="F7" i="10"/>
  <c r="F34" i="12"/>
  <c r="F22" i="12"/>
  <c r="Q4" i="17" l="1"/>
  <c r="D18" i="3" s="1"/>
  <c r="Q3" i="17"/>
  <c r="D19" i="3" s="1"/>
  <c r="F4" i="12"/>
  <c r="F5" i="12"/>
  <c r="F6" i="12"/>
  <c r="F12" i="12"/>
  <c r="F13" i="12"/>
  <c r="F16" i="12"/>
  <c r="F17" i="12"/>
  <c r="F18" i="12"/>
  <c r="F21" i="12"/>
  <c r="F23" i="12"/>
  <c r="F24" i="12"/>
  <c r="F26" i="12"/>
  <c r="F27" i="12"/>
  <c r="F28" i="12"/>
  <c r="F29" i="12"/>
  <c r="F30" i="12"/>
  <c r="F31" i="12"/>
  <c r="F32" i="12"/>
  <c r="F33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854" i="12"/>
  <c r="C855" i="12"/>
  <c r="C856" i="12"/>
  <c r="C857" i="12"/>
  <c r="C858" i="12"/>
  <c r="C859" i="12"/>
  <c r="C860" i="12"/>
  <c r="C861" i="12"/>
  <c r="C862" i="12"/>
  <c r="C863" i="12"/>
  <c r="C864" i="12"/>
  <c r="C865" i="12"/>
  <c r="C866" i="12"/>
  <c r="C867" i="12"/>
  <c r="C868" i="12"/>
  <c r="C869" i="12"/>
  <c r="C870" i="12"/>
  <c r="C871" i="12"/>
  <c r="C872" i="12"/>
  <c r="C873" i="12"/>
  <c r="C874" i="12"/>
  <c r="C2" i="12"/>
  <c r="H2" i="11" a="1"/>
  <c r="F4" i="11"/>
  <c r="F5" i="11"/>
  <c r="F6" i="11"/>
  <c r="F7" i="11"/>
  <c r="F8" i="11"/>
  <c r="F9" i="11"/>
  <c r="F10" i="11"/>
  <c r="F11" i="11"/>
  <c r="F12" i="11"/>
  <c r="F13" i="11"/>
  <c r="F14" i="11"/>
  <c r="F16" i="11"/>
  <c r="F17" i="11"/>
  <c r="F18" i="11"/>
  <c r="F19" i="11"/>
  <c r="F20" i="11"/>
  <c r="F21" i="11"/>
  <c r="F22" i="11"/>
  <c r="F23" i="11"/>
  <c r="F24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2" i="11"/>
  <c r="H2" i="10" a="1"/>
  <c r="F4" i="10"/>
  <c r="F5" i="10"/>
  <c r="F6" i="10"/>
  <c r="F8" i="10"/>
  <c r="F9" i="10"/>
  <c r="F10" i="10"/>
  <c r="F11" i="10"/>
  <c r="F12" i="10"/>
  <c r="F13" i="10"/>
  <c r="F14" i="10"/>
  <c r="F16" i="10"/>
  <c r="F17" i="10"/>
  <c r="F18" i="10"/>
  <c r="F20" i="10"/>
  <c r="F21" i="10"/>
  <c r="F22" i="10"/>
  <c r="F23" i="10"/>
  <c r="F24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2" i="10"/>
  <c r="H2" i="9" a="1"/>
  <c r="F4" i="9"/>
  <c r="F5" i="9"/>
  <c r="F6" i="9"/>
  <c r="F7" i="9"/>
  <c r="F8" i="9"/>
  <c r="F9" i="9"/>
  <c r="F10" i="9"/>
  <c r="F11" i="9"/>
  <c r="F12" i="9"/>
  <c r="F13" i="9"/>
  <c r="F14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2" i="9"/>
  <c r="H2" i="8" a="1"/>
  <c r="F4" i="8"/>
  <c r="F5" i="8"/>
  <c r="F6" i="8"/>
  <c r="F8" i="8"/>
  <c r="F9" i="8"/>
  <c r="F10" i="8"/>
  <c r="F11" i="8"/>
  <c r="F12" i="8"/>
  <c r="F13" i="8"/>
  <c r="F14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2" i="8"/>
  <c r="F4" i="7"/>
  <c r="F5" i="7"/>
  <c r="F6" i="7"/>
  <c r="F12" i="7"/>
  <c r="F13" i="7"/>
  <c r="F16" i="7"/>
  <c r="F17" i="7"/>
  <c r="F18" i="7"/>
  <c r="F21" i="7"/>
  <c r="F23" i="7"/>
  <c r="F24" i="7"/>
  <c r="F26" i="7"/>
  <c r="F27" i="7"/>
  <c r="F28" i="7"/>
  <c r="F29" i="7"/>
  <c r="F30" i="7"/>
  <c r="F31" i="7"/>
  <c r="F32" i="7"/>
  <c r="F33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2" i="7"/>
  <c r="H2" i="9" l="1"/>
  <c r="K2" i="9" s="1"/>
  <c r="E7" i="18" s="1"/>
  <c r="C7" i="18"/>
  <c r="D7" i="18"/>
  <c r="H2" i="11"/>
  <c r="K2" i="11" s="1"/>
  <c r="E9" i="18" s="1"/>
  <c r="D9" i="18"/>
  <c r="C9" i="18"/>
  <c r="H2" i="8"/>
  <c r="K2" i="8" s="1"/>
  <c r="E8" i="18" s="1"/>
  <c r="D8" i="18"/>
  <c r="C8" i="18"/>
  <c r="H2" i="10"/>
  <c r="K2" i="10" s="1"/>
  <c r="D12" i="3" s="1"/>
  <c r="D6" i="18"/>
  <c r="C6" i="18"/>
  <c r="H2" i="12" a="1"/>
  <c r="H2" i="12" s="1"/>
  <c r="K2" i="12" s="1"/>
  <c r="H2" i="7" a="1"/>
  <c r="B15" i="3" l="1"/>
  <c r="B18" i="3"/>
  <c r="D15" i="3"/>
  <c r="E6" i="18"/>
  <c r="H2" i="7"/>
  <c r="K2" i="7" s="1"/>
  <c r="D5" i="18"/>
  <c r="C5" i="18"/>
  <c r="E3" i="18"/>
  <c r="B9" i="3"/>
  <c r="D3" i="18"/>
  <c r="C3" i="18"/>
  <c r="F15" i="6"/>
  <c r="F7" i="6"/>
  <c r="F13" i="6"/>
  <c r="F17" i="6"/>
  <c r="F31" i="6"/>
  <c r="F41" i="6"/>
  <c r="F36" i="6"/>
  <c r="F22" i="6"/>
  <c r="F11" i="6"/>
  <c r="F23" i="6"/>
  <c r="F8" i="6"/>
  <c r="F18" i="6"/>
  <c r="F30" i="6"/>
  <c r="F42" i="6"/>
  <c r="F28" i="6"/>
  <c r="F33" i="6"/>
  <c r="F48" i="6"/>
  <c r="F44" i="6"/>
  <c r="F43" i="6"/>
  <c r="F47" i="6"/>
  <c r="F27" i="6"/>
  <c r="F19" i="6"/>
  <c r="F40" i="6"/>
  <c r="F46" i="6"/>
  <c r="F29" i="6"/>
  <c r="F24" i="6"/>
  <c r="F45" i="6"/>
  <c r="F38" i="6"/>
  <c r="F35" i="6"/>
  <c r="F39" i="6"/>
  <c r="F34" i="6"/>
  <c r="F37" i="6"/>
  <c r="F32" i="6"/>
  <c r="C22" i="6"/>
  <c r="C26" i="6"/>
  <c r="C34" i="6"/>
  <c r="C35" i="6"/>
  <c r="C39" i="6"/>
  <c r="C49" i="6"/>
  <c r="C54" i="6"/>
  <c r="C55" i="6"/>
  <c r="C60" i="6"/>
  <c r="C61" i="6"/>
  <c r="C65" i="6"/>
  <c r="C75" i="6"/>
  <c r="C81" i="6"/>
  <c r="C87" i="6"/>
  <c r="C89" i="6"/>
  <c r="C90" i="6"/>
  <c r="C96" i="6"/>
  <c r="C97" i="6"/>
  <c r="C101" i="6"/>
  <c r="C104" i="6"/>
  <c r="C107" i="6"/>
  <c r="C109" i="6"/>
  <c r="C117" i="6"/>
  <c r="C119" i="6"/>
  <c r="C120" i="6"/>
  <c r="C121" i="6"/>
  <c r="C122" i="6"/>
  <c r="C126" i="6"/>
  <c r="C128" i="6"/>
  <c r="C133" i="6"/>
  <c r="C137" i="6"/>
  <c r="C139" i="6"/>
  <c r="C143" i="6"/>
  <c r="C145" i="6"/>
  <c r="C147" i="6"/>
  <c r="C149" i="6"/>
  <c r="C151" i="6"/>
  <c r="C156" i="6"/>
  <c r="C158" i="6"/>
  <c r="C161" i="6"/>
  <c r="C170" i="6"/>
  <c r="C173" i="6"/>
  <c r="C175" i="6"/>
  <c r="C177" i="6"/>
  <c r="C179" i="6"/>
  <c r="C181" i="6"/>
  <c r="C182" i="6"/>
  <c r="C183" i="6"/>
  <c r="C184" i="6"/>
  <c r="C186" i="6"/>
  <c r="C187" i="6"/>
  <c r="C188" i="6"/>
  <c r="C189" i="6"/>
  <c r="C190" i="6"/>
  <c r="C192" i="6"/>
  <c r="C193" i="6"/>
  <c r="C194" i="6"/>
  <c r="C195" i="6"/>
  <c r="C197" i="6"/>
  <c r="C203" i="6"/>
  <c r="C204" i="6"/>
  <c r="C205" i="6"/>
  <c r="C206" i="6"/>
  <c r="C209" i="6"/>
  <c r="C210" i="6"/>
  <c r="C211" i="6"/>
  <c r="C216" i="6"/>
  <c r="C217" i="6"/>
  <c r="C218" i="6"/>
  <c r="C219" i="6"/>
  <c r="C220" i="6"/>
  <c r="C221" i="6"/>
  <c r="C222" i="6"/>
  <c r="C223" i="6"/>
  <c r="C225" i="6"/>
  <c r="C226" i="6"/>
  <c r="C227" i="6"/>
  <c r="C228" i="6"/>
  <c r="C229" i="6"/>
  <c r="C230" i="6"/>
  <c r="C232" i="6"/>
  <c r="C235" i="6"/>
  <c r="C237" i="6"/>
  <c r="C238" i="6"/>
  <c r="C241" i="6"/>
  <c r="C243" i="6"/>
  <c r="C246" i="6"/>
  <c r="C247" i="6"/>
  <c r="C250" i="6"/>
  <c r="C252" i="6"/>
  <c r="C254" i="6"/>
  <c r="C260" i="6"/>
  <c r="C263" i="6"/>
  <c r="C265" i="6"/>
  <c r="C266" i="6"/>
  <c r="C269" i="6"/>
  <c r="C270" i="6"/>
  <c r="C271" i="6"/>
  <c r="C272" i="6"/>
  <c r="C273" i="6"/>
  <c r="C274" i="6"/>
  <c r="C275" i="6"/>
  <c r="C279" i="6"/>
  <c r="C284" i="6"/>
  <c r="C285" i="6"/>
  <c r="C286" i="6"/>
  <c r="C287" i="6"/>
  <c r="C291" i="6"/>
  <c r="C295" i="6"/>
  <c r="C298" i="6"/>
  <c r="C300" i="6"/>
  <c r="C304" i="6"/>
  <c r="C305" i="6"/>
  <c r="C309" i="6"/>
  <c r="C311" i="6"/>
  <c r="C314" i="6"/>
  <c r="C315" i="6"/>
  <c r="C317" i="6"/>
  <c r="C318" i="6"/>
  <c r="C319" i="6"/>
  <c r="C323" i="6"/>
  <c r="C324" i="6"/>
  <c r="C326" i="6"/>
  <c r="C327" i="6"/>
  <c r="C328" i="6"/>
  <c r="C331" i="6"/>
  <c r="C332" i="6"/>
  <c r="C333" i="6"/>
  <c r="C339" i="6"/>
  <c r="C342" i="6"/>
  <c r="C344" i="6"/>
  <c r="C346" i="6"/>
  <c r="C347" i="6"/>
  <c r="C348" i="6"/>
  <c r="C349" i="6"/>
  <c r="C350" i="6"/>
  <c r="C351" i="6"/>
  <c r="C353" i="6"/>
  <c r="C356" i="6"/>
  <c r="C360" i="6"/>
  <c r="C362" i="6"/>
  <c r="C363" i="6"/>
  <c r="C365" i="6"/>
  <c r="C366" i="6"/>
  <c r="C369" i="6"/>
  <c r="C377" i="6"/>
  <c r="C378" i="6"/>
  <c r="C379" i="6"/>
  <c r="C380" i="6"/>
  <c r="C381" i="6"/>
  <c r="C385" i="6"/>
  <c r="C386" i="6"/>
  <c r="C389" i="6"/>
  <c r="C393" i="6"/>
  <c r="C395" i="6"/>
  <c r="C396" i="6"/>
  <c r="C397" i="6"/>
  <c r="C399" i="6"/>
  <c r="C401" i="6"/>
  <c r="C402" i="6"/>
  <c r="C403" i="6"/>
  <c r="C405" i="6"/>
  <c r="C406" i="6"/>
  <c r="C407" i="6"/>
  <c r="C410" i="6"/>
  <c r="C411" i="6"/>
  <c r="C413" i="6"/>
  <c r="C417" i="6"/>
  <c r="C418" i="6"/>
  <c r="C420" i="6"/>
  <c r="C421" i="6"/>
  <c r="C430" i="6"/>
  <c r="C431" i="6"/>
  <c r="C433" i="6"/>
  <c r="C434" i="6"/>
  <c r="C441" i="6"/>
  <c r="C442" i="6"/>
  <c r="C443" i="6"/>
  <c r="C444" i="6"/>
  <c r="C446" i="6"/>
  <c r="C447" i="6"/>
  <c r="C450" i="6"/>
  <c r="C452" i="6"/>
  <c r="C455" i="6"/>
  <c r="C456" i="6"/>
  <c r="C457" i="6"/>
  <c r="C459" i="6"/>
  <c r="C461" i="6"/>
  <c r="C462" i="6"/>
  <c r="C463" i="6"/>
  <c r="C464" i="6"/>
  <c r="C465" i="6"/>
  <c r="C466" i="6"/>
  <c r="C467" i="6"/>
  <c r="C468" i="6"/>
  <c r="C469" i="6"/>
  <c r="C471" i="6"/>
  <c r="C472" i="6"/>
  <c r="C474" i="6"/>
  <c r="C476" i="6"/>
  <c r="C478" i="6"/>
  <c r="C479" i="6"/>
  <c r="C480" i="6"/>
  <c r="C481" i="6"/>
  <c r="C483" i="6"/>
  <c r="C484" i="6"/>
  <c r="C485" i="6"/>
  <c r="C486" i="6"/>
  <c r="C487" i="6"/>
  <c r="C488" i="6"/>
  <c r="C490" i="6"/>
  <c r="C491" i="6"/>
  <c r="C494" i="6"/>
  <c r="C499" i="6"/>
  <c r="C501" i="6"/>
  <c r="C504" i="6"/>
  <c r="C505" i="6"/>
  <c r="C506" i="6"/>
  <c r="C511" i="6"/>
  <c r="C512" i="6"/>
  <c r="C514" i="6"/>
  <c r="C515" i="6"/>
  <c r="C516" i="6"/>
  <c r="C517" i="6"/>
  <c r="C518" i="6"/>
  <c r="C519" i="6"/>
  <c r="C520" i="6"/>
  <c r="C521" i="6"/>
  <c r="C523" i="6"/>
  <c r="C525" i="6"/>
  <c r="C527" i="6"/>
  <c r="C528" i="6"/>
  <c r="C532" i="6"/>
  <c r="C533" i="6"/>
  <c r="C534" i="6"/>
  <c r="C536" i="6"/>
  <c r="C537" i="6"/>
  <c r="C542" i="6"/>
  <c r="C546" i="6"/>
  <c r="C548" i="6"/>
  <c r="C550" i="6"/>
  <c r="C551" i="6"/>
  <c r="C556" i="6"/>
  <c r="C558" i="6"/>
  <c r="C560" i="6"/>
  <c r="C561" i="6"/>
  <c r="C562" i="6"/>
  <c r="C563" i="6"/>
  <c r="C567" i="6"/>
  <c r="C568" i="6"/>
  <c r="C569" i="6"/>
  <c r="C573" i="6"/>
  <c r="C574" i="6"/>
  <c r="C576" i="6"/>
  <c r="C579" i="6"/>
  <c r="C583" i="6"/>
  <c r="C585" i="6"/>
  <c r="C586" i="6"/>
  <c r="C588" i="6"/>
  <c r="C591" i="6"/>
  <c r="C592" i="6"/>
  <c r="C593" i="6"/>
  <c r="C594" i="6"/>
  <c r="C595" i="6"/>
  <c r="C596" i="6"/>
  <c r="C598" i="6"/>
  <c r="C599" i="6"/>
  <c r="C600" i="6"/>
  <c r="C605" i="6"/>
  <c r="C606" i="6"/>
  <c r="C609" i="6"/>
  <c r="C612" i="6"/>
  <c r="C613" i="6"/>
  <c r="C614" i="6"/>
  <c r="C615" i="6"/>
  <c r="C617" i="6"/>
  <c r="C618" i="6"/>
  <c r="C620" i="6"/>
  <c r="C621" i="6"/>
  <c r="C626" i="6"/>
  <c r="C627" i="6"/>
  <c r="C628" i="6"/>
  <c r="C630" i="6"/>
  <c r="C631" i="6"/>
  <c r="C632" i="6"/>
  <c r="C633" i="6"/>
  <c r="C634" i="6"/>
  <c r="C635" i="6"/>
  <c r="C637" i="6"/>
  <c r="C640" i="6"/>
  <c r="C641" i="6"/>
  <c r="C645" i="6"/>
  <c r="C646" i="6"/>
  <c r="C647" i="6"/>
  <c r="C649" i="6"/>
  <c r="C650" i="6"/>
  <c r="C651" i="6"/>
  <c r="C652" i="6"/>
  <c r="C656" i="6"/>
  <c r="C658" i="6"/>
  <c r="C659" i="6"/>
  <c r="C661" i="6"/>
  <c r="C662" i="6"/>
  <c r="C663" i="6"/>
  <c r="C665" i="6"/>
  <c r="C666" i="6"/>
  <c r="C667" i="6"/>
  <c r="C670" i="6"/>
  <c r="C671" i="6"/>
  <c r="C672" i="6"/>
  <c r="C673" i="6"/>
  <c r="C674" i="6"/>
  <c r="C678" i="6"/>
  <c r="C681" i="6"/>
  <c r="C683" i="6"/>
  <c r="C684" i="6"/>
  <c r="C685" i="6"/>
  <c r="C686" i="6"/>
  <c r="C687" i="6"/>
  <c r="C688" i="6"/>
  <c r="C689" i="6"/>
  <c r="C690" i="6"/>
  <c r="C691" i="6"/>
  <c r="C692" i="6"/>
  <c r="C696" i="6"/>
  <c r="C697" i="6"/>
  <c r="C698" i="6"/>
  <c r="C701" i="6"/>
  <c r="C703" i="6"/>
  <c r="C708" i="6"/>
  <c r="C709" i="6"/>
  <c r="C710" i="6"/>
  <c r="C711" i="6"/>
  <c r="C712" i="6"/>
  <c r="C713" i="6"/>
  <c r="C715" i="6"/>
  <c r="C716" i="6"/>
  <c r="C721" i="6"/>
  <c r="C722" i="6"/>
  <c r="C723" i="6"/>
  <c r="C724" i="6"/>
  <c r="C726" i="6"/>
  <c r="C729" i="6"/>
  <c r="C730" i="6"/>
  <c r="C731" i="6"/>
  <c r="C732" i="6"/>
  <c r="C733" i="6"/>
  <c r="C734" i="6"/>
  <c r="C735" i="6"/>
  <c r="C736" i="6"/>
  <c r="C739" i="6"/>
  <c r="C741" i="6"/>
  <c r="C744" i="6"/>
  <c r="C745" i="6"/>
  <c r="C746" i="6"/>
  <c r="C747" i="6"/>
  <c r="C749" i="6"/>
  <c r="C750" i="6"/>
  <c r="C751" i="6"/>
  <c r="C752" i="6"/>
  <c r="C753" i="6"/>
  <c r="C754" i="6"/>
  <c r="C756" i="6"/>
  <c r="C763" i="6"/>
  <c r="C767" i="6"/>
  <c r="C769" i="6"/>
  <c r="C771" i="6"/>
  <c r="C773" i="6"/>
  <c r="C775" i="6"/>
  <c r="C776" i="6"/>
  <c r="C778" i="6"/>
  <c r="C779" i="6"/>
  <c r="C781" i="6"/>
  <c r="C782" i="6"/>
  <c r="C783" i="6"/>
  <c r="C784" i="6"/>
  <c r="C785" i="6"/>
  <c r="C786" i="6"/>
  <c r="C787" i="6"/>
  <c r="C791" i="6"/>
  <c r="C792" i="6"/>
  <c r="C793" i="6"/>
  <c r="C794" i="6"/>
  <c r="C795" i="6"/>
  <c r="C797" i="6"/>
  <c r="C798" i="6"/>
  <c r="C799" i="6"/>
  <c r="C800" i="6"/>
  <c r="C801" i="6"/>
  <c r="C807" i="6"/>
  <c r="C808" i="6"/>
  <c r="C809" i="6"/>
  <c r="C810" i="6"/>
  <c r="C811" i="6"/>
  <c r="C813" i="6"/>
  <c r="C815" i="6"/>
  <c r="C822" i="6"/>
  <c r="C823" i="6"/>
  <c r="C825" i="6"/>
  <c r="C826" i="6"/>
  <c r="C827" i="6"/>
  <c r="C829" i="6"/>
  <c r="C830" i="6"/>
  <c r="C831" i="6"/>
  <c r="C833" i="6"/>
  <c r="C834" i="6"/>
  <c r="C835" i="6"/>
  <c r="C836" i="6"/>
  <c r="C839" i="6"/>
  <c r="C843" i="6"/>
  <c r="C845" i="6"/>
  <c r="C846" i="6"/>
  <c r="C847" i="6"/>
  <c r="C848" i="6"/>
  <c r="C849" i="6"/>
  <c r="C850" i="6"/>
  <c r="C851" i="6"/>
  <c r="C852" i="6"/>
  <c r="C854" i="6"/>
  <c r="C855" i="6"/>
  <c r="C856" i="6"/>
  <c r="C857" i="6"/>
  <c r="C858" i="6"/>
  <c r="C859" i="6"/>
  <c r="C860" i="6"/>
  <c r="C861" i="6"/>
  <c r="C863" i="6"/>
  <c r="C870" i="6"/>
  <c r="C873" i="6"/>
  <c r="C874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3" i="6"/>
  <c r="C24" i="6"/>
  <c r="C25" i="6"/>
  <c r="C27" i="6"/>
  <c r="C28" i="6"/>
  <c r="C29" i="6"/>
  <c r="C30" i="6"/>
  <c r="C31" i="6"/>
  <c r="C32" i="6"/>
  <c r="C33" i="6"/>
  <c r="C36" i="6"/>
  <c r="C37" i="6"/>
  <c r="C38" i="6"/>
  <c r="C40" i="6"/>
  <c r="C41" i="6"/>
  <c r="C42" i="6"/>
  <c r="C43" i="6"/>
  <c r="C44" i="6"/>
  <c r="C45" i="6"/>
  <c r="C46" i="6"/>
  <c r="C47" i="6"/>
  <c r="C48" i="6"/>
  <c r="C50" i="6"/>
  <c r="C51" i="6"/>
  <c r="C52" i="6"/>
  <c r="C53" i="6"/>
  <c r="C56" i="6"/>
  <c r="C57" i="6"/>
  <c r="C58" i="6"/>
  <c r="C59" i="6"/>
  <c r="C62" i="6"/>
  <c r="C63" i="6"/>
  <c r="C64" i="6"/>
  <c r="C66" i="6"/>
  <c r="C67" i="6"/>
  <c r="C68" i="6"/>
  <c r="C69" i="6"/>
  <c r="C70" i="6"/>
  <c r="C71" i="6"/>
  <c r="C72" i="6"/>
  <c r="C73" i="6"/>
  <c r="C74" i="6"/>
  <c r="C76" i="6"/>
  <c r="C77" i="6"/>
  <c r="C78" i="6"/>
  <c r="C79" i="6"/>
  <c r="C80" i="6"/>
  <c r="C82" i="6"/>
  <c r="C83" i="6"/>
  <c r="C84" i="6"/>
  <c r="C85" i="6"/>
  <c r="C86" i="6"/>
  <c r="C88" i="6"/>
  <c r="C91" i="6"/>
  <c r="C92" i="6"/>
  <c r="C93" i="6"/>
  <c r="C94" i="6"/>
  <c r="C95" i="6"/>
  <c r="C98" i="6"/>
  <c r="C99" i="6"/>
  <c r="C100" i="6"/>
  <c r="C102" i="6"/>
  <c r="C103" i="6"/>
  <c r="C105" i="6"/>
  <c r="C106" i="6"/>
  <c r="C108" i="6"/>
  <c r="C110" i="6"/>
  <c r="C111" i="6"/>
  <c r="C112" i="6"/>
  <c r="C113" i="6"/>
  <c r="C114" i="6"/>
  <c r="C115" i="6"/>
  <c r="C116" i="6"/>
  <c r="C118" i="6"/>
  <c r="C123" i="6"/>
  <c r="C124" i="6"/>
  <c r="C125" i="6"/>
  <c r="C127" i="6"/>
  <c r="C129" i="6"/>
  <c r="C130" i="6"/>
  <c r="C131" i="6"/>
  <c r="C132" i="6"/>
  <c r="C134" i="6"/>
  <c r="C135" i="6"/>
  <c r="C136" i="6"/>
  <c r="C138" i="6"/>
  <c r="C140" i="6"/>
  <c r="C141" i="6"/>
  <c r="C142" i="6"/>
  <c r="C144" i="6"/>
  <c r="C146" i="6"/>
  <c r="C148" i="6"/>
  <c r="C150" i="6"/>
  <c r="C152" i="6"/>
  <c r="C153" i="6"/>
  <c r="C154" i="6"/>
  <c r="C155" i="6"/>
  <c r="C157" i="6"/>
  <c r="C159" i="6"/>
  <c r="C160" i="6"/>
  <c r="C162" i="6"/>
  <c r="C163" i="6"/>
  <c r="C164" i="6"/>
  <c r="C165" i="6"/>
  <c r="C166" i="6"/>
  <c r="C167" i="6"/>
  <c r="C168" i="6"/>
  <c r="C169" i="6"/>
  <c r="C171" i="6"/>
  <c r="C172" i="6"/>
  <c r="C174" i="6"/>
  <c r="C176" i="6"/>
  <c r="C178" i="6"/>
  <c r="C180" i="6"/>
  <c r="C185" i="6"/>
  <c r="C191" i="6"/>
  <c r="C196" i="6"/>
  <c r="C198" i="6"/>
  <c r="C199" i="6"/>
  <c r="C200" i="6"/>
  <c r="C201" i="6"/>
  <c r="C202" i="6"/>
  <c r="C207" i="6"/>
  <c r="C208" i="6"/>
  <c r="C212" i="6"/>
  <c r="C213" i="6"/>
  <c r="C214" i="6"/>
  <c r="C215" i="6"/>
  <c r="C224" i="6"/>
  <c r="C231" i="6"/>
  <c r="C233" i="6"/>
  <c r="C234" i="6"/>
  <c r="C236" i="6"/>
  <c r="C239" i="6"/>
  <c r="C240" i="6"/>
  <c r="C242" i="6"/>
  <c r="C244" i="6"/>
  <c r="C245" i="6"/>
  <c r="C248" i="6"/>
  <c r="C249" i="6"/>
  <c r="C251" i="6"/>
  <c r="C253" i="6"/>
  <c r="C255" i="6"/>
  <c r="C256" i="6"/>
  <c r="C257" i="6"/>
  <c r="C258" i="6"/>
  <c r="C259" i="6"/>
  <c r="C261" i="6"/>
  <c r="C262" i="6"/>
  <c r="C264" i="6"/>
  <c r="C267" i="6"/>
  <c r="C268" i="6"/>
  <c r="C276" i="6"/>
  <c r="C277" i="6"/>
  <c r="C278" i="6"/>
  <c r="C280" i="6"/>
  <c r="C281" i="6"/>
  <c r="C282" i="6"/>
  <c r="C283" i="6"/>
  <c r="C288" i="6"/>
  <c r="C289" i="6"/>
  <c r="C290" i="6"/>
  <c r="C292" i="6"/>
  <c r="C293" i="6"/>
  <c r="C294" i="6"/>
  <c r="C296" i="6"/>
  <c r="C297" i="6"/>
  <c r="C299" i="6"/>
  <c r="C301" i="6"/>
  <c r="C302" i="6"/>
  <c r="C303" i="6"/>
  <c r="C306" i="6"/>
  <c r="C307" i="6"/>
  <c r="C308" i="6"/>
  <c r="C310" i="6"/>
  <c r="C312" i="6"/>
  <c r="C313" i="6"/>
  <c r="C316" i="6"/>
  <c r="C320" i="6"/>
  <c r="C321" i="6"/>
  <c r="C322" i="6"/>
  <c r="C325" i="6"/>
  <c r="C329" i="6"/>
  <c r="C330" i="6"/>
  <c r="C334" i="6"/>
  <c r="C335" i="6"/>
  <c r="C336" i="6"/>
  <c r="C337" i="6"/>
  <c r="C338" i="6"/>
  <c r="C340" i="6"/>
  <c r="C341" i="6"/>
  <c r="C343" i="6"/>
  <c r="C345" i="6"/>
  <c r="C352" i="6"/>
  <c r="C354" i="6"/>
  <c r="C355" i="6"/>
  <c r="C357" i="6"/>
  <c r="C358" i="6"/>
  <c r="C359" i="6"/>
  <c r="C361" i="6"/>
  <c r="C364" i="6"/>
  <c r="C367" i="6"/>
  <c r="C368" i="6"/>
  <c r="C370" i="6"/>
  <c r="C371" i="6"/>
  <c r="C372" i="6"/>
  <c r="C373" i="6"/>
  <c r="C374" i="6"/>
  <c r="C375" i="6"/>
  <c r="C376" i="6"/>
  <c r="C382" i="6"/>
  <c r="C383" i="6"/>
  <c r="C384" i="6"/>
  <c r="C387" i="6"/>
  <c r="C388" i="6"/>
  <c r="C390" i="6"/>
  <c r="C391" i="6"/>
  <c r="C392" i="6"/>
  <c r="C394" i="6"/>
  <c r="C398" i="6"/>
  <c r="C400" i="6"/>
  <c r="C404" i="6"/>
  <c r="C408" i="6"/>
  <c r="C409" i="6"/>
  <c r="C412" i="6"/>
  <c r="C414" i="6"/>
  <c r="C415" i="6"/>
  <c r="C416" i="6"/>
  <c r="C419" i="6"/>
  <c r="C422" i="6"/>
  <c r="C423" i="6"/>
  <c r="C424" i="6"/>
  <c r="C425" i="6"/>
  <c r="C426" i="6"/>
  <c r="C427" i="6"/>
  <c r="C428" i="6"/>
  <c r="C429" i="6"/>
  <c r="C432" i="6"/>
  <c r="C435" i="6"/>
  <c r="C436" i="6"/>
  <c r="C437" i="6"/>
  <c r="C438" i="6"/>
  <c r="C439" i="6"/>
  <c r="C440" i="6"/>
  <c r="C445" i="6"/>
  <c r="C448" i="6"/>
  <c r="C449" i="6"/>
  <c r="C451" i="6"/>
  <c r="C453" i="6"/>
  <c r="C454" i="6"/>
  <c r="C458" i="6"/>
  <c r="C460" i="6"/>
  <c r="C470" i="6"/>
  <c r="C473" i="6"/>
  <c r="C475" i="6"/>
  <c r="C477" i="6"/>
  <c r="C482" i="6"/>
  <c r="C489" i="6"/>
  <c r="C492" i="6"/>
  <c r="C493" i="6"/>
  <c r="C495" i="6"/>
  <c r="C496" i="6"/>
  <c r="C497" i="6"/>
  <c r="C498" i="6"/>
  <c r="C500" i="6"/>
  <c r="C502" i="6"/>
  <c r="C503" i="6"/>
  <c r="C507" i="6"/>
  <c r="C508" i="6"/>
  <c r="C509" i="6"/>
  <c r="C510" i="6"/>
  <c r="C513" i="6"/>
  <c r="C522" i="6"/>
  <c r="C524" i="6"/>
  <c r="C526" i="6"/>
  <c r="C529" i="6"/>
  <c r="C530" i="6"/>
  <c r="C531" i="6"/>
  <c r="C535" i="6"/>
  <c r="C538" i="6"/>
  <c r="C539" i="6"/>
  <c r="C540" i="6"/>
  <c r="C541" i="6"/>
  <c r="C543" i="6"/>
  <c r="C544" i="6"/>
  <c r="C545" i="6"/>
  <c r="C547" i="6"/>
  <c r="C549" i="6"/>
  <c r="C552" i="6"/>
  <c r="C553" i="6"/>
  <c r="C554" i="6"/>
  <c r="C555" i="6"/>
  <c r="C557" i="6"/>
  <c r="C559" i="6"/>
  <c r="C564" i="6"/>
  <c r="C565" i="6"/>
  <c r="C566" i="6"/>
  <c r="C570" i="6"/>
  <c r="C571" i="6"/>
  <c r="C572" i="6"/>
  <c r="C575" i="6"/>
  <c r="C577" i="6"/>
  <c r="C578" i="6"/>
  <c r="C580" i="6"/>
  <c r="C581" i="6"/>
  <c r="C582" i="6"/>
  <c r="C584" i="6"/>
  <c r="C587" i="6"/>
  <c r="C589" i="6"/>
  <c r="C590" i="6"/>
  <c r="C597" i="6"/>
  <c r="C601" i="6"/>
  <c r="C602" i="6"/>
  <c r="C603" i="6"/>
  <c r="C604" i="6"/>
  <c r="C607" i="6"/>
  <c r="C608" i="6"/>
  <c r="C610" i="6"/>
  <c r="C611" i="6"/>
  <c r="C616" i="6"/>
  <c r="C619" i="6"/>
  <c r="C622" i="6"/>
  <c r="C623" i="6"/>
  <c r="C624" i="6"/>
  <c r="C625" i="6"/>
  <c r="C629" i="6"/>
  <c r="C636" i="6"/>
  <c r="C638" i="6"/>
  <c r="C639" i="6"/>
  <c r="C642" i="6"/>
  <c r="C643" i="6"/>
  <c r="C644" i="6"/>
  <c r="C648" i="6"/>
  <c r="C653" i="6"/>
  <c r="C654" i="6"/>
  <c r="C655" i="6"/>
  <c r="C657" i="6"/>
  <c r="C660" i="6"/>
  <c r="C664" i="6"/>
  <c r="C668" i="6"/>
  <c r="C669" i="6"/>
  <c r="C675" i="6"/>
  <c r="C676" i="6"/>
  <c r="C677" i="6"/>
  <c r="C679" i="6"/>
  <c r="C680" i="6"/>
  <c r="C682" i="6"/>
  <c r="C693" i="6"/>
  <c r="C694" i="6"/>
  <c r="C695" i="6"/>
  <c r="C699" i="6"/>
  <c r="C700" i="6"/>
  <c r="C702" i="6"/>
  <c r="C704" i="6"/>
  <c r="C705" i="6"/>
  <c r="C706" i="6"/>
  <c r="C707" i="6"/>
  <c r="C714" i="6"/>
  <c r="C717" i="6"/>
  <c r="C718" i="6"/>
  <c r="C719" i="6"/>
  <c r="C720" i="6"/>
  <c r="C725" i="6"/>
  <c r="C727" i="6"/>
  <c r="C728" i="6"/>
  <c r="C737" i="6"/>
  <c r="C738" i="6"/>
  <c r="C740" i="6"/>
  <c r="C742" i="6"/>
  <c r="C743" i="6"/>
  <c r="C748" i="6"/>
  <c r="C755" i="6"/>
  <c r="C757" i="6"/>
  <c r="C758" i="6"/>
  <c r="C759" i="6"/>
  <c r="C760" i="6"/>
  <c r="C761" i="6"/>
  <c r="C762" i="6"/>
  <c r="C764" i="6"/>
  <c r="C765" i="6"/>
  <c r="C766" i="6"/>
  <c r="C768" i="6"/>
  <c r="C770" i="6"/>
  <c r="C772" i="6"/>
  <c r="C774" i="6"/>
  <c r="C777" i="6"/>
  <c r="C780" i="6"/>
  <c r="C788" i="6"/>
  <c r="C789" i="6"/>
  <c r="C790" i="6"/>
  <c r="C796" i="6"/>
  <c r="C802" i="6"/>
  <c r="C803" i="6"/>
  <c r="C804" i="6"/>
  <c r="C805" i="6"/>
  <c r="C806" i="6"/>
  <c r="C812" i="6"/>
  <c r="C814" i="6"/>
  <c r="C816" i="6"/>
  <c r="C817" i="6"/>
  <c r="C818" i="6"/>
  <c r="C819" i="6"/>
  <c r="C820" i="6"/>
  <c r="C821" i="6"/>
  <c r="C824" i="6"/>
  <c r="C828" i="6"/>
  <c r="C832" i="6"/>
  <c r="C837" i="6"/>
  <c r="C838" i="6"/>
  <c r="C840" i="6"/>
  <c r="C841" i="6"/>
  <c r="C842" i="6"/>
  <c r="C844" i="6"/>
  <c r="C853" i="6"/>
  <c r="C862" i="6"/>
  <c r="C864" i="6"/>
  <c r="C865" i="6"/>
  <c r="C866" i="6"/>
  <c r="C867" i="6"/>
  <c r="C868" i="6"/>
  <c r="C869" i="6"/>
  <c r="C871" i="6"/>
  <c r="C872" i="6"/>
  <c r="C2" i="6"/>
  <c r="A2" i="1" a="1"/>
  <c r="A2" i="1" s="1"/>
  <c r="B2" i="1" s="1" a="1"/>
  <c r="B2" i="1" s="1"/>
  <c r="E5" i="18" l="1"/>
  <c r="B12" i="3"/>
  <c r="H2" i="6" a="1"/>
  <c r="H2" i="6" l="1"/>
  <c r="K2" i="6" s="1"/>
  <c r="D4" i="18"/>
  <c r="C4" i="18"/>
  <c r="E4" i="18" l="1"/>
  <c r="D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01DE2-02CB-40BB-AA02-C06748F64B38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  <connection id="2" xr16:uid="{C7270FEA-07EB-41DF-99BB-9F0F7EB82F72}" keepAlive="1" name="Query - Table 1 (2)" description="Connection to the 'Table 1 (2)' query in the workbook." type="5" refreshedVersion="7" background="1" saveData="1">
    <dbPr connection="Provider=Microsoft.Mashup.OleDb.1;Data Source=$Workbook$;Location=&quot;Table 1 (2)&quot;;Extended Properties=&quot;&quot;" command="SELECT * FROM [Table 1 (2)]"/>
  </connection>
  <connection id="3" xr16:uid="{C01FAF0B-2F05-4A1E-8E67-0DD6328E0161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5FF675BA-D8A8-4A0B-A6A8-76350D66D50B}" name="WorksheetConnection_f1_all_pilot.xlsx!Table_1" type="102" refreshedVersion="7" minRefreshableVersion="5">
    <extLst>
      <ext xmlns:x15="http://schemas.microsoft.com/office/spreadsheetml/2010/11/main" uri="{DE250136-89BD-433C-8126-D09CA5730AF9}">
        <x15:connection id="Table_1">
          <x15:rangePr sourceName="_xlcn.WorksheetConnection_f1_all_pilot.xlsxTable_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<sst xmlns="http://schemas.openxmlformats.org/spreadsheetml/2006/main" count="24914" uniqueCount="1772">
  <si>
    <t>Driver name</t>
  </si>
  <si>
    <t>Nationality</t>
  </si>
  <si>
    <t>Seasons competed</t>
  </si>
  <si>
    <t>Drivers' Championships</t>
  </si>
  <si>
    <t>Race entries</t>
  </si>
  <si>
    <t>Race starts</t>
  </si>
  <si>
    <t>Pole positions</t>
  </si>
  <si>
    <t>Race wins</t>
  </si>
  <si>
    <t>Podiums</t>
  </si>
  <si>
    <t>Fastest laps</t>
  </si>
  <si>
    <t>Points[a]</t>
  </si>
  <si>
    <t>Carlo Abate</t>
  </si>
  <si>
    <t>Italy</t>
  </si>
  <si>
    <t>1962–1963</t>
  </si>
  <si>
    <t>0</t>
  </si>
  <si>
    <t>George Abecassis</t>
  </si>
  <si>
    <t>United Kingdom</t>
  </si>
  <si>
    <t>1951–1952</t>
  </si>
  <si>
    <t>Kenny Acheson</t>
  </si>
  <si>
    <t>1983, 1985</t>
  </si>
  <si>
    <t>Andrea de Adamich</t>
  </si>
  <si>
    <t>1968, 1970–1973</t>
  </si>
  <si>
    <t>Philippe Adams</t>
  </si>
  <si>
    <t>Belgium</t>
  </si>
  <si>
    <t>1994</t>
  </si>
  <si>
    <t>Walt Ader</t>
  </si>
  <si>
    <t>United States</t>
  </si>
  <si>
    <t>1950</t>
  </si>
  <si>
    <t>Kurt Adolff</t>
  </si>
  <si>
    <t>West Germany</t>
  </si>
  <si>
    <t>1953</t>
  </si>
  <si>
    <t>Fred Agabashian</t>
  </si>
  <si>
    <t>1950–1957</t>
  </si>
  <si>
    <t>Kurt Ahrens Jr.</t>
  </si>
  <si>
    <t>1966–1969</t>
  </si>
  <si>
    <t>Jack Aitken</t>
  </si>
  <si>
    <t>2020</t>
  </si>
  <si>
    <t>Christijan Albers</t>
  </si>
  <si>
    <t>Netherlands</t>
  </si>
  <si>
    <t>2005–2007</t>
  </si>
  <si>
    <t xml:space="preserve">Alexander Albon </t>
  </si>
  <si>
    <t>Thailand</t>
  </si>
  <si>
    <t>2019–2020, 2022–2025</t>
  </si>
  <si>
    <t>Michele Alboreto</t>
  </si>
  <si>
    <t>1981–1994</t>
  </si>
  <si>
    <t>186.5</t>
  </si>
  <si>
    <t>Jean Alesi</t>
  </si>
  <si>
    <t>France</t>
  </si>
  <si>
    <t>1989–2001</t>
  </si>
  <si>
    <t>Jaime Alguersuari</t>
  </si>
  <si>
    <t>Spain</t>
  </si>
  <si>
    <t>2009–2011</t>
  </si>
  <si>
    <t>Philippe Alliot</t>
  </si>
  <si>
    <t>1984–1990, 1993–1994</t>
  </si>
  <si>
    <t>Cliff Allison</t>
  </si>
  <si>
    <t>1958–1961</t>
  </si>
  <si>
    <t xml:space="preserve">Fernando Alonso </t>
  </si>
  <si>
    <t>2001, 2003–2018, 2021–2025</t>
  </si>
  <si>
    <t>Giovanna Amati</t>
  </si>
  <si>
    <t>1992</t>
  </si>
  <si>
    <t>George Amick</t>
  </si>
  <si>
    <t>1958</t>
  </si>
  <si>
    <t>Red Amick</t>
  </si>
  <si>
    <t>1959–1960</t>
  </si>
  <si>
    <t>Chris Amon</t>
  </si>
  <si>
    <t>New Zealand</t>
  </si>
  <si>
    <t>1963–1976</t>
  </si>
  <si>
    <t>Bob Anderson</t>
  </si>
  <si>
    <t>1963–1967</t>
  </si>
  <si>
    <t>Conny Andersson</t>
  </si>
  <si>
    <t>Sweden</t>
  </si>
  <si>
    <t>1976–1977</t>
  </si>
  <si>
    <t>Emil Andres</t>
  </si>
  <si>
    <t xml:space="preserve">Mario Andretti </t>
  </si>
  <si>
    <t>1968–1972, 1974–1982</t>
  </si>
  <si>
    <t>Michael Andretti</t>
  </si>
  <si>
    <t>1993</t>
  </si>
  <si>
    <t>Keith Andrews</t>
  </si>
  <si>
    <t>1955–1956</t>
  </si>
  <si>
    <t>Elio de Angelis</t>
  </si>
  <si>
    <t>1979–1986</t>
  </si>
  <si>
    <t xml:space="preserve">Andrea Kimi Antonelli </t>
  </si>
  <si>
    <t>2025</t>
  </si>
  <si>
    <t>Marco Apicella</t>
  </si>
  <si>
    <t>Mário de Araújo Cabral</t>
  </si>
  <si>
    <t>Portugal</t>
  </si>
  <si>
    <t>1959–1960, 1963–1964</t>
  </si>
  <si>
    <t>Frank Armi</t>
  </si>
  <si>
    <t>1954</t>
  </si>
  <si>
    <t>Chuck Arnold</t>
  </si>
  <si>
    <t>1959</t>
  </si>
  <si>
    <t>René Arnoux</t>
  </si>
  <si>
    <t>1978–1989</t>
  </si>
  <si>
    <t>Peter Arundell</t>
  </si>
  <si>
    <t>1963–1964, 1966</t>
  </si>
  <si>
    <t xml:space="preserve">Alberto Ascari </t>
  </si>
  <si>
    <t>1950–1955</t>
  </si>
  <si>
    <t>107.64 (140.14)</t>
  </si>
  <si>
    <t>Peter Ashdown</t>
  </si>
  <si>
    <t>Ian Ashley</t>
  </si>
  <si>
    <t>1974–1977</t>
  </si>
  <si>
    <t>Gerry Ashmore</t>
  </si>
  <si>
    <t>1961–1962</t>
  </si>
  <si>
    <t>Bill Aston</t>
  </si>
  <si>
    <t>1952</t>
  </si>
  <si>
    <t>Richard Attwood</t>
  </si>
  <si>
    <t>1964–1965, 1967–1969</t>
  </si>
  <si>
    <t>Manny Ayulo</t>
  </si>
  <si>
    <t>1951–1954</t>
  </si>
  <si>
    <t>Luca Badoer</t>
  </si>
  <si>
    <t>1993, 1995–1996, 1999, 2009</t>
  </si>
  <si>
    <t>Giancarlo Baghetti</t>
  </si>
  <si>
    <t>1961–1967</t>
  </si>
  <si>
    <t>Julian Bailey</t>
  </si>
  <si>
    <t>1988, 1991</t>
  </si>
  <si>
    <t>Mauro Baldi</t>
  </si>
  <si>
    <t>1982–1985</t>
  </si>
  <si>
    <t>Bobby Ball</t>
  </si>
  <si>
    <t>Marcel Balsa</t>
  </si>
  <si>
    <t>Lorenzo Bandini</t>
  </si>
  <si>
    <t>Henry Banks</t>
  </si>
  <si>
    <t>1950–1952</t>
  </si>
  <si>
    <t>Fabrizio Barbazza</t>
  </si>
  <si>
    <t>1991, 1993</t>
  </si>
  <si>
    <t>John Barber</t>
  </si>
  <si>
    <t>Skip Barber</t>
  </si>
  <si>
    <t>1971–1972</t>
  </si>
  <si>
    <t>Paolo Barilla</t>
  </si>
  <si>
    <t>1989–1990</t>
  </si>
  <si>
    <t>Rubens Barrichello</t>
  </si>
  <si>
    <t>Brazil</t>
  </si>
  <si>
    <t>1993–2011</t>
  </si>
  <si>
    <t>Michael Bartels</t>
  </si>
  <si>
    <t>Germany</t>
  </si>
  <si>
    <t>1991</t>
  </si>
  <si>
    <t>Edgar Barth</t>
  </si>
  <si>
    <t>East Germany, West Germany</t>
  </si>
  <si>
    <t>1953, 1957–1958, 1960, 1961, 1964</t>
  </si>
  <si>
    <t>Giorgio Bassi</t>
  </si>
  <si>
    <t>1965</t>
  </si>
  <si>
    <t>Erwin Bauer</t>
  </si>
  <si>
    <t>Zsolt Baumgartner</t>
  </si>
  <si>
    <t>Hungary</t>
  </si>
  <si>
    <t>2003–2004</t>
  </si>
  <si>
    <t>Élie Bayol</t>
  </si>
  <si>
    <t>1952–1956</t>
  </si>
  <si>
    <t xml:space="preserve">Oliver Bearman </t>
  </si>
  <si>
    <t>2024–2025</t>
  </si>
  <si>
    <t>Don Beauman</t>
  </si>
  <si>
    <t>Karl-Günther Bechem</t>
  </si>
  <si>
    <t>1952–1953</t>
  </si>
  <si>
    <t>Jean Behra</t>
  </si>
  <si>
    <t>1952–1959</t>
  </si>
  <si>
    <t>51.14</t>
  </si>
  <si>
    <t>Derek Bell</t>
  </si>
  <si>
    <t>1968–1972, 1974</t>
  </si>
  <si>
    <t>Stefan Bellof</t>
  </si>
  <si>
    <t>1984–1985</t>
  </si>
  <si>
    <t>Paul Belmondo</t>
  </si>
  <si>
    <t>1992, 1994</t>
  </si>
  <si>
    <t>Tom Belsø</t>
  </si>
  <si>
    <t>Denmark</t>
  </si>
  <si>
    <t>1973–1974</t>
  </si>
  <si>
    <t>Jean-Pierre Beltoise</t>
  </si>
  <si>
    <t>1967–1974</t>
  </si>
  <si>
    <t>Olivier Beretta</t>
  </si>
  <si>
    <t>Monaco</t>
  </si>
  <si>
    <t>Allen Berg</t>
  </si>
  <si>
    <t>Canada</t>
  </si>
  <si>
    <t>1986</t>
  </si>
  <si>
    <t>Georges Berger</t>
  </si>
  <si>
    <t>1953–1954</t>
  </si>
  <si>
    <t>Gerhard Berger</t>
  </si>
  <si>
    <t>Austria</t>
  </si>
  <si>
    <t>1984–1997</t>
  </si>
  <si>
    <t>Éric Bernard</t>
  </si>
  <si>
    <t>1989–1991, 1994</t>
  </si>
  <si>
    <t>Enrique Bernoldi</t>
  </si>
  <si>
    <t>2001–2002</t>
  </si>
  <si>
    <t>Enrico Bertaggia</t>
  </si>
  <si>
    <t>1989</t>
  </si>
  <si>
    <t>Tony Bettenhausen</t>
  </si>
  <si>
    <t>1950–1960</t>
  </si>
  <si>
    <t>Mike Beuttler</t>
  </si>
  <si>
    <t>1971–1973</t>
  </si>
  <si>
    <t>Birabongse Bhanudej</t>
  </si>
  <si>
    <t>1950–1954</t>
  </si>
  <si>
    <t>Jules Bianchi</t>
  </si>
  <si>
    <t>2013–2014</t>
  </si>
  <si>
    <t>Lucien Bianchi</t>
  </si>
  <si>
    <t>1959–1963, 1965, 1968</t>
  </si>
  <si>
    <t>Gino Bianco</t>
  </si>
  <si>
    <t>Hans Binder</t>
  </si>
  <si>
    <t>1976–1978</t>
  </si>
  <si>
    <t>Clemente Biondetti</t>
  </si>
  <si>
    <t>Pablo Birger</t>
  </si>
  <si>
    <t>Argentina</t>
  </si>
  <si>
    <t>1953, 1955</t>
  </si>
  <si>
    <t>Art Bisch</t>
  </si>
  <si>
    <t>Harry Blanchard</t>
  </si>
  <si>
    <t>Michael Bleekemolen</t>
  </si>
  <si>
    <t>1977–1978</t>
  </si>
  <si>
    <t>Alex Blignaut</t>
  </si>
  <si>
    <t>South Africa</t>
  </si>
  <si>
    <t>Trevor Blokdyk</t>
  </si>
  <si>
    <t>1963, 1965</t>
  </si>
  <si>
    <t>Mark Blundell</t>
  </si>
  <si>
    <t>1991, 1993–1995</t>
  </si>
  <si>
    <t>Raul Boesel</t>
  </si>
  <si>
    <t>1982–1983</t>
  </si>
  <si>
    <t>Menato Boffa</t>
  </si>
  <si>
    <t>1961</t>
  </si>
  <si>
    <t>Bob Bondurant</t>
  </si>
  <si>
    <t>1965–1966</t>
  </si>
  <si>
    <t>Felice Bonetto</t>
  </si>
  <si>
    <t>1950–1953</t>
  </si>
  <si>
    <t>Jo Bonnier</t>
  </si>
  <si>
    <t>1956–1971</t>
  </si>
  <si>
    <t>Roberto Bonomi</t>
  </si>
  <si>
    <t>1960</t>
  </si>
  <si>
    <t>Juan Manuel Bordeu</t>
  </si>
  <si>
    <t>Slim Borgudd</t>
  </si>
  <si>
    <t>1981–1982</t>
  </si>
  <si>
    <t xml:space="preserve">Gabriel Bortoleto </t>
  </si>
  <si>
    <t>Luki Botha</t>
  </si>
  <si>
    <t>1967</t>
  </si>
  <si>
    <t>Valtteri Bottas</t>
  </si>
  <si>
    <t>Finland</t>
  </si>
  <si>
    <t>2013–2024</t>
  </si>
  <si>
    <t>Jean-Christophe Boullion</t>
  </si>
  <si>
    <t>1995</t>
  </si>
  <si>
    <t>Sébastien Bourdais</t>
  </si>
  <si>
    <t>2008–2009</t>
  </si>
  <si>
    <t>Thierry Boutsen</t>
  </si>
  <si>
    <t>1983–1993</t>
  </si>
  <si>
    <t>Johnny Boyd</t>
  </si>
  <si>
    <t>1955–1960</t>
  </si>
  <si>
    <t>David Brabham</t>
  </si>
  <si>
    <t>Australia</t>
  </si>
  <si>
    <t>1990, 1994</t>
  </si>
  <si>
    <t>Gary Brabham</t>
  </si>
  <si>
    <t>1990</t>
  </si>
  <si>
    <t xml:space="preserve">Jack Brabham </t>
  </si>
  <si>
    <t>1955–1970</t>
  </si>
  <si>
    <t>253 (261)</t>
  </si>
  <si>
    <t>Bill Brack</t>
  </si>
  <si>
    <t>1968–1969, 1972</t>
  </si>
  <si>
    <t>Ernesto Brambilla</t>
  </si>
  <si>
    <t>1963, 1969</t>
  </si>
  <si>
    <t>Vittorio Brambilla</t>
  </si>
  <si>
    <t>1974–1980</t>
  </si>
  <si>
    <t>Toni Branca</t>
  </si>
  <si>
    <t>Switzerland</t>
  </si>
  <si>
    <t>1950–1951</t>
  </si>
  <si>
    <t>Gianfranco Brancatelli</t>
  </si>
  <si>
    <t>1979</t>
  </si>
  <si>
    <t>Eric Brandon</t>
  </si>
  <si>
    <t>1952, 1954</t>
  </si>
  <si>
    <t>Don Branson</t>
  </si>
  <si>
    <t>Tom Bridger</t>
  </si>
  <si>
    <t>Tony Brise</t>
  </si>
  <si>
    <t>1975</t>
  </si>
  <si>
    <t>Chris Bristow</t>
  </si>
  <si>
    <t>Peter Broeker</t>
  </si>
  <si>
    <t>1963</t>
  </si>
  <si>
    <t>Tony Brooks</t>
  </si>
  <si>
    <t>1956–1961</t>
  </si>
  <si>
    <t>Alan Brown</t>
  </si>
  <si>
    <t>1952–1954</t>
  </si>
  <si>
    <t>Walt Brown</t>
  </si>
  <si>
    <t>Warwick Brown</t>
  </si>
  <si>
    <t>1976</t>
  </si>
  <si>
    <t>Adolf Brudes</t>
  </si>
  <si>
    <t>Martin Brundle</t>
  </si>
  <si>
    <t>1984–1989, 1991–1996</t>
  </si>
  <si>
    <t>Gianmaria Bruni</t>
  </si>
  <si>
    <t>2004</t>
  </si>
  <si>
    <t>Jimmy Bryan</t>
  </si>
  <si>
    <t>1952–1960</t>
  </si>
  <si>
    <t>Clemar Bucci</t>
  </si>
  <si>
    <t>1954–1955</t>
  </si>
  <si>
    <t>Ronnie Bucknum</t>
  </si>
  <si>
    <t>1964–1966</t>
  </si>
  <si>
    <t>Ivor Bueb</t>
  </si>
  <si>
    <t>1957–1959</t>
  </si>
  <si>
    <t>Sébastien Buemi</t>
  </si>
  <si>
    <t>Luiz Bueno</t>
  </si>
  <si>
    <t>1973</t>
  </si>
  <si>
    <t>Ian Burgess</t>
  </si>
  <si>
    <t>1958–1963</t>
  </si>
  <si>
    <t>Luciano Burti</t>
  </si>
  <si>
    <t>2000–2001</t>
  </si>
  <si>
    <t>Roberto Bussinello</t>
  </si>
  <si>
    <t>1961, 1965</t>
  </si>
  <si>
    <t xml:space="preserve">Jenson Button </t>
  </si>
  <si>
    <t>2000–2017</t>
  </si>
  <si>
    <t>Tommy Byrne</t>
  </si>
  <si>
    <t>Ireland</t>
  </si>
  <si>
    <t>1982</t>
  </si>
  <si>
    <t>Giulio Cabianca</t>
  </si>
  <si>
    <t>1958–1960</t>
  </si>
  <si>
    <t>Phil Cade</t>
  </si>
  <si>
    <t>Alex Caffi</t>
  </si>
  <si>
    <t>1986–1991</t>
  </si>
  <si>
    <t>John Campbell-Jones</t>
  </si>
  <si>
    <t>Adrián Campos</t>
  </si>
  <si>
    <t>1987–1988</t>
  </si>
  <si>
    <t>John Cannon</t>
  </si>
  <si>
    <t>1971</t>
  </si>
  <si>
    <t>Eitel Cantoni</t>
  </si>
  <si>
    <t>Uruguay</t>
  </si>
  <si>
    <t>Bill Cantrell</t>
  </si>
  <si>
    <t>Ivan Capelli</t>
  </si>
  <si>
    <t>1985–1993</t>
  </si>
  <si>
    <t>Piero Carini</t>
  </si>
  <si>
    <t>Duane Carter</t>
  </si>
  <si>
    <t>1950–1955, 1959–1960</t>
  </si>
  <si>
    <t>Eugenio Castellotti</t>
  </si>
  <si>
    <t>1955–1957</t>
  </si>
  <si>
    <t>Johnny Cecotto</t>
  </si>
  <si>
    <t>Venezuela</t>
  </si>
  <si>
    <t>1983–1984</t>
  </si>
  <si>
    <t>Andrea de Cesaris</t>
  </si>
  <si>
    <t>1980–1994</t>
  </si>
  <si>
    <t>François Cevert</t>
  </si>
  <si>
    <t>1970–1973</t>
  </si>
  <si>
    <t>Eugène Chaboud</t>
  </si>
  <si>
    <t>Jay Chamberlain</t>
  </si>
  <si>
    <t>1962</t>
  </si>
  <si>
    <t>Karun Chandhok</t>
  </si>
  <si>
    <t>India</t>
  </si>
  <si>
    <t>2010–2011</t>
  </si>
  <si>
    <t>Alain de Changy</t>
  </si>
  <si>
    <t>Colin Chapman</t>
  </si>
  <si>
    <t>1956</t>
  </si>
  <si>
    <t>Dave Charlton</t>
  </si>
  <si>
    <t>1965, 1967–1968, 1970–1975</t>
  </si>
  <si>
    <t>Pedro Chaves</t>
  </si>
  <si>
    <t>Bill Cheesbourg</t>
  </si>
  <si>
    <t>Eddie Cheever</t>
  </si>
  <si>
    <t>1978, 1980–1989</t>
  </si>
  <si>
    <t>Andrea Chiesa</t>
  </si>
  <si>
    <t>Max Chilton</t>
  </si>
  <si>
    <t>Ettore Chimeri</t>
  </si>
  <si>
    <t>Louis Chiron</t>
  </si>
  <si>
    <t>1950–1951, 1953, 1955–1956, 1958</t>
  </si>
  <si>
    <t>Joie Chitwood</t>
  </si>
  <si>
    <t>Bob Christie</t>
  </si>
  <si>
    <t>1956–1960</t>
  </si>
  <si>
    <t>Johnny Claes</t>
  </si>
  <si>
    <t>1950–1953, 1955</t>
  </si>
  <si>
    <t>David Clapham</t>
  </si>
  <si>
    <t xml:space="preserve">Jim Clark </t>
  </si>
  <si>
    <t>1960–1968</t>
  </si>
  <si>
    <t>255 (274)</t>
  </si>
  <si>
    <t>Kevin Cogan</t>
  </si>
  <si>
    <t>1980–1981</t>
  </si>
  <si>
    <t xml:space="preserve">Franco Colapinto </t>
  </si>
  <si>
    <t>Peter Collins</t>
  </si>
  <si>
    <t>1952–1958</t>
  </si>
  <si>
    <t>Bernard Collomb</t>
  </si>
  <si>
    <t>1961–1964</t>
  </si>
  <si>
    <t>Alberto Colombo</t>
  </si>
  <si>
    <t>1978</t>
  </si>
  <si>
    <t>Érik Comas</t>
  </si>
  <si>
    <t>1991–1994</t>
  </si>
  <si>
    <t>Franco Comotti</t>
  </si>
  <si>
    <t>1950, 1952</t>
  </si>
  <si>
    <t>George Connor</t>
  </si>
  <si>
    <t>George Constantine</t>
  </si>
  <si>
    <t>John Cordts</t>
  </si>
  <si>
    <t>1969</t>
  </si>
  <si>
    <t>David Coulthard</t>
  </si>
  <si>
    <t>1994–2008</t>
  </si>
  <si>
    <t>Piers Courage</t>
  </si>
  <si>
    <t>1967–1970</t>
  </si>
  <si>
    <t>Chris Craft</t>
  </si>
  <si>
    <t>Jim Crawford</t>
  </si>
  <si>
    <t>Ray Crawford</t>
  </si>
  <si>
    <t>1955–1956, 1959</t>
  </si>
  <si>
    <t>Alberto Crespo</t>
  </si>
  <si>
    <t>Antonio Creus</t>
  </si>
  <si>
    <t>Larry Crockett</t>
  </si>
  <si>
    <t>Tony Crook</t>
  </si>
  <si>
    <t>Art Cross</t>
  </si>
  <si>
    <t>1952–1955</t>
  </si>
  <si>
    <t>Geoffrey Crossley</t>
  </si>
  <si>
    <t>Jérôme d'Ambrosio</t>
  </si>
  <si>
    <t>2011–2012</t>
  </si>
  <si>
    <t>Chuck Daigh</t>
  </si>
  <si>
    <t>Yannick Dalmas</t>
  </si>
  <si>
    <t>1987–1990, 1994</t>
  </si>
  <si>
    <t>Derek Daly</t>
  </si>
  <si>
    <t>1978–1982</t>
  </si>
  <si>
    <t>Christian Danner</t>
  </si>
  <si>
    <t>1985–1987, 1989</t>
  </si>
  <si>
    <t>Jorge Daponte</t>
  </si>
  <si>
    <t>Anthony Davidson</t>
  </si>
  <si>
    <t>2002, 2005, 2007–2008</t>
  </si>
  <si>
    <t>Jimmy Davies</t>
  </si>
  <si>
    <t>1950–1951, 1953–1955</t>
  </si>
  <si>
    <t>Colin Davis</t>
  </si>
  <si>
    <t>Jimmy Daywalt</t>
  </si>
  <si>
    <t>1953–1957, 1959</t>
  </si>
  <si>
    <t>Jean-Denis Délétraz</t>
  </si>
  <si>
    <t>1994–1995</t>
  </si>
  <si>
    <t>Patrick Depailler</t>
  </si>
  <si>
    <t>1972, 1974–1980</t>
  </si>
  <si>
    <t>139 (141)</t>
  </si>
  <si>
    <t>Pedro Diniz</t>
  </si>
  <si>
    <t>1995–2000</t>
  </si>
  <si>
    <t>Duke Dinsmore</t>
  </si>
  <si>
    <t>1950–1951, 1953, 1956</t>
  </si>
  <si>
    <t>Frank Dochnal</t>
  </si>
  <si>
    <t>José Dolhem</t>
  </si>
  <si>
    <t>1974</t>
  </si>
  <si>
    <t>Martin Donnelly</t>
  </si>
  <si>
    <t>Mark Donohue</t>
  </si>
  <si>
    <t>1971, 1974–1975</t>
  </si>
  <si>
    <t xml:space="preserve">Jack Doohan </t>
  </si>
  <si>
    <t>Robert Doornbos</t>
  </si>
  <si>
    <t>Monaco_x000D_
Netherlands</t>
  </si>
  <si>
    <t>2005–2006</t>
  </si>
  <si>
    <t>Ken Downing</t>
  </si>
  <si>
    <t>Bob Drake</t>
  </si>
  <si>
    <t>Paddy Driver</t>
  </si>
  <si>
    <t>1963, 1974</t>
  </si>
  <si>
    <t>Piero Drogo</t>
  </si>
  <si>
    <t>Bernard de Dryver</t>
  </si>
  <si>
    <t>Johnny Dumfries</t>
  </si>
  <si>
    <t>Len Duncan</t>
  </si>
  <si>
    <t>Piero Dusio</t>
  </si>
  <si>
    <t>George Eaton</t>
  </si>
  <si>
    <t>1969–1971</t>
  </si>
  <si>
    <t>Bernie Ecclestone</t>
  </si>
  <si>
    <t>Don Edmunds</t>
  </si>
  <si>
    <t>1957</t>
  </si>
  <si>
    <t>Guy Edwards</t>
  </si>
  <si>
    <t>1974, 1976–1977</t>
  </si>
  <si>
    <t>Vic Elford</t>
  </si>
  <si>
    <t>1968–1969, 1971</t>
  </si>
  <si>
    <t>Ed Elisian</t>
  </si>
  <si>
    <t>1954–1958</t>
  </si>
  <si>
    <t>Paul Emery</t>
  </si>
  <si>
    <t>1956, 1958</t>
  </si>
  <si>
    <t>Tomáš Enge</t>
  </si>
  <si>
    <t>Czech Republic</t>
  </si>
  <si>
    <t>2001</t>
  </si>
  <si>
    <t>Paul England</t>
  </si>
  <si>
    <t>Marcus Ericsson</t>
  </si>
  <si>
    <t>2014–2018</t>
  </si>
  <si>
    <t>Harald Ertl</t>
  </si>
  <si>
    <t>1975–1978, 1980</t>
  </si>
  <si>
    <t>Nasif Estéfano</t>
  </si>
  <si>
    <t>1960, 1962</t>
  </si>
  <si>
    <t>Philippe Étancelin</t>
  </si>
  <si>
    <t>Bob Evans</t>
  </si>
  <si>
    <t>1975–1976</t>
  </si>
  <si>
    <t>Corrado Fabi</t>
  </si>
  <si>
    <t>Teo Fabi</t>
  </si>
  <si>
    <t>1982, 1984–1987</t>
  </si>
  <si>
    <t>Pascal Fabre</t>
  </si>
  <si>
    <t>1987</t>
  </si>
  <si>
    <t>Carlo Facetti</t>
  </si>
  <si>
    <t>Luigi Fagioli</t>
  </si>
  <si>
    <t>28 (32)</t>
  </si>
  <si>
    <t>Jack Fairman</t>
  </si>
  <si>
    <t>1953, 1955–1961</t>
  </si>
  <si>
    <t xml:space="preserve">Juan Manuel Fangio </t>
  </si>
  <si>
    <t>1950–1951, 1953–1958</t>
  </si>
  <si>
    <t>245 (277.64)</t>
  </si>
  <si>
    <t xml:space="preserve">Nino Farina </t>
  </si>
  <si>
    <t>115.33 (127.33)</t>
  </si>
  <si>
    <t>Walt Faulkner</t>
  </si>
  <si>
    <t>William Ferguson</t>
  </si>
  <si>
    <t>1972</t>
  </si>
  <si>
    <t>Maria Teresa de Filippis</t>
  </si>
  <si>
    <t>1958–1959</t>
  </si>
  <si>
    <t>Ralph Firman</t>
  </si>
  <si>
    <t>2003</t>
  </si>
  <si>
    <t>Ludwig Fischer</t>
  </si>
  <si>
    <t>Rudi Fischer</t>
  </si>
  <si>
    <t>Mike Fisher</t>
  </si>
  <si>
    <t>Giancarlo Fisichella</t>
  </si>
  <si>
    <t>1996–2009</t>
  </si>
  <si>
    <t>John Fitch</t>
  </si>
  <si>
    <t>Christian Fittipaldi</t>
  </si>
  <si>
    <t>1992–1994</t>
  </si>
  <si>
    <t xml:space="preserve">Emerson Fittipaldi </t>
  </si>
  <si>
    <t>1970–1980</t>
  </si>
  <si>
    <t>Pietro Fittipaldi</t>
  </si>
  <si>
    <t>Wilson Fittipaldi</t>
  </si>
  <si>
    <t>1972–1973, 1975</t>
  </si>
  <si>
    <t>Theo Fitzau</t>
  </si>
  <si>
    <t>East Germany</t>
  </si>
  <si>
    <t>Pat Flaherty</t>
  </si>
  <si>
    <t>1950, 1953–1956, 1959</t>
  </si>
  <si>
    <t>Jan Flinterman</t>
  </si>
  <si>
    <t>Ron Flockhart</t>
  </si>
  <si>
    <t>1954, 1956–1960</t>
  </si>
  <si>
    <t>Myron Fohr</t>
  </si>
  <si>
    <t>Gregor Foitek</t>
  </si>
  <si>
    <t>George Follmer</t>
  </si>
  <si>
    <t>George Fonder</t>
  </si>
  <si>
    <t>Norberto Fontana</t>
  </si>
  <si>
    <t>1997</t>
  </si>
  <si>
    <t>Asdrúbal Fontes Bayardo</t>
  </si>
  <si>
    <t>Carl Forberg</t>
  </si>
  <si>
    <t>1951</t>
  </si>
  <si>
    <t>Gene Force</t>
  </si>
  <si>
    <t>1951, 1960</t>
  </si>
  <si>
    <t>Franco Forini</t>
  </si>
  <si>
    <t>Philip Fotheringham-Parker</t>
  </si>
  <si>
    <t>A. J. Foyt</t>
  </si>
  <si>
    <t>Giorgio Francia</t>
  </si>
  <si>
    <t>1977, 1981</t>
  </si>
  <si>
    <t>Don Freeland</t>
  </si>
  <si>
    <t>1953–1960</t>
  </si>
  <si>
    <t>Heinz-Harald Frentzen</t>
  </si>
  <si>
    <t>1994–2003</t>
  </si>
  <si>
    <t>Paul Frère</t>
  </si>
  <si>
    <t>Patrick Friesacher</t>
  </si>
  <si>
    <t>2005</t>
  </si>
  <si>
    <t>Joe Fry</t>
  </si>
  <si>
    <t>Hiroshi Fushida</t>
  </si>
  <si>
    <t>Japan</t>
  </si>
  <si>
    <t>Beppe Gabbiani</t>
  </si>
  <si>
    <t>1978, 1981</t>
  </si>
  <si>
    <t>Bertrand Gachot</t>
  </si>
  <si>
    <t>Belgium_x000D_
France</t>
  </si>
  <si>
    <t>1989–1992, 1994–1995</t>
  </si>
  <si>
    <t>Patrick Gaillard</t>
  </si>
  <si>
    <t>Divina Galica</t>
  </si>
  <si>
    <t>1976, 1978</t>
  </si>
  <si>
    <t>Nanni Galli</t>
  </si>
  <si>
    <t>Oscar Alfredo Gálvez</t>
  </si>
  <si>
    <t>Fred Gamble</t>
  </si>
  <si>
    <t>Howden Ganley</t>
  </si>
  <si>
    <t>1971–1974</t>
  </si>
  <si>
    <t>Giedo van der Garde</t>
  </si>
  <si>
    <t>2013</t>
  </si>
  <si>
    <t>Frank Gardner</t>
  </si>
  <si>
    <t>1964–1965, 1968</t>
  </si>
  <si>
    <t>Billy Garrett</t>
  </si>
  <si>
    <t>Jo Gartner</t>
  </si>
  <si>
    <t>1984</t>
  </si>
  <si>
    <t xml:space="preserve">Pierre Gasly </t>
  </si>
  <si>
    <t>2017–2025</t>
  </si>
  <si>
    <t>Tony Gaze</t>
  </si>
  <si>
    <t>Geki</t>
  </si>
  <si>
    <t>Olivier Gendebien</t>
  </si>
  <si>
    <t>1956, 1958–1961</t>
  </si>
  <si>
    <t>Marc Gené</t>
  </si>
  <si>
    <t>1999–2000, 2003–2004</t>
  </si>
  <si>
    <t>Elmer George</t>
  </si>
  <si>
    <t>Bob Gerard</t>
  </si>
  <si>
    <t>1950–1951, 1953–1954, 1956–1957</t>
  </si>
  <si>
    <t>Gerino Gerini</t>
  </si>
  <si>
    <t>Peter Gethin</t>
  </si>
  <si>
    <t>1970–1974</t>
  </si>
  <si>
    <t>Piercarlo Ghinzani</t>
  </si>
  <si>
    <t>1981, 1983–1989</t>
  </si>
  <si>
    <t>Bruno Giacomelli</t>
  </si>
  <si>
    <t>1977–1983, 1990</t>
  </si>
  <si>
    <t>Dick Gibson</t>
  </si>
  <si>
    <t>1957–1958</t>
  </si>
  <si>
    <t>Gimax</t>
  </si>
  <si>
    <t>Richie Ginther</t>
  </si>
  <si>
    <t>1960–1967</t>
  </si>
  <si>
    <t>102 (107)</t>
  </si>
  <si>
    <t>Antonio Giovinazzi</t>
  </si>
  <si>
    <t>2017, 2019–2021</t>
  </si>
  <si>
    <t>Yves Giraud-Cabantous</t>
  </si>
  <si>
    <t>Ignazio Giunti</t>
  </si>
  <si>
    <t>1970</t>
  </si>
  <si>
    <t>Timo Glock</t>
  </si>
  <si>
    <t>2004, 2008–2012</t>
  </si>
  <si>
    <t>Helm Glöckler</t>
  </si>
  <si>
    <t>Paco Godia</t>
  </si>
  <si>
    <t>1951, 1954, 1956–1958</t>
  </si>
  <si>
    <t>Carel Godin de Beaufort</t>
  </si>
  <si>
    <t>1957–1964</t>
  </si>
  <si>
    <t>Christian Goethals</t>
  </si>
  <si>
    <t>Paul Goldsmith</t>
  </si>
  <si>
    <t>José Froilán González</t>
  </si>
  <si>
    <t>1950–1957, 1960</t>
  </si>
  <si>
    <t>72.14 (77.64)</t>
  </si>
  <si>
    <t>Óscar González</t>
  </si>
  <si>
    <t>Aldo Gordini</t>
  </si>
  <si>
    <t>Horace Gould</t>
  </si>
  <si>
    <t>1954–1958, 1960</t>
  </si>
  <si>
    <t>Jean-Marc Gounon</t>
  </si>
  <si>
    <t>1993–1994</t>
  </si>
  <si>
    <t>Emmanuel de Graffenried</t>
  </si>
  <si>
    <t>1950–1954, 1956</t>
  </si>
  <si>
    <t>Lucas di Grassi</t>
  </si>
  <si>
    <t>2010</t>
  </si>
  <si>
    <t>Cecil Green</t>
  </si>
  <si>
    <t>Keith Greene</t>
  </si>
  <si>
    <t>1959–1962</t>
  </si>
  <si>
    <t>Masten Gregory</t>
  </si>
  <si>
    <t>1957–1963, 1965</t>
  </si>
  <si>
    <t>Cliff Griffith</t>
  </si>
  <si>
    <t>1951–1952, 1956</t>
  </si>
  <si>
    <t>Georges Grignard</t>
  </si>
  <si>
    <t>Bobby Grim</t>
  </si>
  <si>
    <t>Romain Grosjean</t>
  </si>
  <si>
    <t>2009, 2012–2020</t>
  </si>
  <si>
    <t>Olivier Grouillard</t>
  </si>
  <si>
    <t>1989–1992</t>
  </si>
  <si>
    <t>Brian Gubby</t>
  </si>
  <si>
    <t>André Guelfi</t>
  </si>
  <si>
    <t>Miguel Ángel Guerra</t>
  </si>
  <si>
    <t>1981</t>
  </si>
  <si>
    <t>Roberto Guerrero</t>
  </si>
  <si>
    <t>Colombia</t>
  </si>
  <si>
    <t>Maurício Gugelmin</t>
  </si>
  <si>
    <t>1988–1992</t>
  </si>
  <si>
    <t>Dan Gurney</t>
  </si>
  <si>
    <t>1959–1968, 1970</t>
  </si>
  <si>
    <t>Esteban Gutiérrez</t>
  </si>
  <si>
    <t>Mexico</t>
  </si>
  <si>
    <t>2013–2014, 2016</t>
  </si>
  <si>
    <t>Hubert Hahne</t>
  </si>
  <si>
    <t>1967–1968, 1970</t>
  </si>
  <si>
    <t xml:space="preserve">Isack Hadjar </t>
  </si>
  <si>
    <t>Mike Hailwood</t>
  </si>
  <si>
    <t>1963–1965, 1971–1974</t>
  </si>
  <si>
    <t xml:space="preserve">Mika Häkkinen </t>
  </si>
  <si>
    <t>1991–2001</t>
  </si>
  <si>
    <t>Bruce Halford</t>
  </si>
  <si>
    <t>1956–1957, 1959–1960</t>
  </si>
  <si>
    <t>Jim Hall</t>
  </si>
  <si>
    <t>1960–1963</t>
  </si>
  <si>
    <t>Duncan Hamilton</t>
  </si>
  <si>
    <t>1951–1953</t>
  </si>
  <si>
    <t xml:space="preserve">Lewis Hamilton </t>
  </si>
  <si>
    <t>2007–2025</t>
  </si>
  <si>
    <t>David Hampshire</t>
  </si>
  <si>
    <t>Sam Hanks</t>
  </si>
  <si>
    <t>Walt Hansgen</t>
  </si>
  <si>
    <t>1961, 1964</t>
  </si>
  <si>
    <t>Mike Harris</t>
  </si>
  <si>
    <t>Cuth Harrison</t>
  </si>
  <si>
    <t>Brian Hart</t>
  </si>
  <si>
    <t>Brendon Hartley</t>
  </si>
  <si>
    <t>2017–2018</t>
  </si>
  <si>
    <t>Gene Hartley</t>
  </si>
  <si>
    <t>1950, 1952–1960</t>
  </si>
  <si>
    <t>Rio Haryanto</t>
  </si>
  <si>
    <t>Indonesia</t>
  </si>
  <si>
    <t>2016</t>
  </si>
  <si>
    <t>Masahiro Hasemi</t>
  </si>
  <si>
    <t>Naoki Hattori</t>
  </si>
  <si>
    <t>Paul Hawkins</t>
  </si>
  <si>
    <t xml:space="preserve">Mike Hawthorn </t>
  </si>
  <si>
    <t>112.64 (127.64)</t>
  </si>
  <si>
    <t>Boy Hayje</t>
  </si>
  <si>
    <t>Willi Heeks</t>
  </si>
  <si>
    <t>Nick Heidfeld</t>
  </si>
  <si>
    <t>2000–2011</t>
  </si>
  <si>
    <t>Theo Helfrich</t>
  </si>
  <si>
    <t>Mack Hellings</t>
  </si>
  <si>
    <t>Brian Henton</t>
  </si>
  <si>
    <t>1975, 1977, 1981–1982</t>
  </si>
  <si>
    <t>Johnny Herbert</t>
  </si>
  <si>
    <t>1989–2000</t>
  </si>
  <si>
    <t>Al Herman</t>
  </si>
  <si>
    <t>1955–1957, 1959–1960</t>
  </si>
  <si>
    <t>Hans Herrmann</t>
  </si>
  <si>
    <t>1953–1955, 1957–1961</t>
  </si>
  <si>
    <t>François Hesnault</t>
  </si>
  <si>
    <t>Hans Heyer</t>
  </si>
  <si>
    <t>1977</t>
  </si>
  <si>
    <t xml:space="preserve">Damon Hill </t>
  </si>
  <si>
    <t>1992–1999</t>
  </si>
  <si>
    <t xml:space="preserve">Graham Hill </t>
  </si>
  <si>
    <t>1958–1975</t>
  </si>
  <si>
    <t>270 (289)</t>
  </si>
  <si>
    <t xml:space="preserve">Phil Hill </t>
  </si>
  <si>
    <t>1958–1964, 1966</t>
  </si>
  <si>
    <t>94 (98)</t>
  </si>
  <si>
    <t>Peter Hirt</t>
  </si>
  <si>
    <t>David Hobbs</t>
  </si>
  <si>
    <t>1967–1968, 1971, 1974</t>
  </si>
  <si>
    <t>Gary Hocking</t>
  </si>
  <si>
    <t>Rhodesia and Nyasaland</t>
  </si>
  <si>
    <t>Ingo Hoffmann</t>
  </si>
  <si>
    <t>Bill Holland</t>
  </si>
  <si>
    <t>1950, 1953</t>
  </si>
  <si>
    <t>Jackie Holmes</t>
  </si>
  <si>
    <t>Bill Homeier</t>
  </si>
  <si>
    <t>1954–1955, 1960</t>
  </si>
  <si>
    <t>Kazuyoshi Hoshino</t>
  </si>
  <si>
    <t>Jerry Hoyt</t>
  </si>
  <si>
    <t>1950, 1953–1955</t>
  </si>
  <si>
    <t xml:space="preserve">Nico Hülkenberg </t>
  </si>
  <si>
    <t>2010, 2012–2020, 2022–2025</t>
  </si>
  <si>
    <t xml:space="preserve">Denny Hulme </t>
  </si>
  <si>
    <t>1965–1974</t>
  </si>
  <si>
    <t xml:space="preserve">James Hunt </t>
  </si>
  <si>
    <t>1973–1979</t>
  </si>
  <si>
    <t>Jim Hurtubise</t>
  </si>
  <si>
    <t>Gus Hutchison</t>
  </si>
  <si>
    <t>Jacky Ickx</t>
  </si>
  <si>
    <t>1967–1979</t>
  </si>
  <si>
    <t>Yuji Ide</t>
  </si>
  <si>
    <t>2006</t>
  </si>
  <si>
    <t>Jesús Iglesias</t>
  </si>
  <si>
    <t>1955</t>
  </si>
  <si>
    <t>Taki Inoue</t>
  </si>
  <si>
    <t>Innes Ireland</t>
  </si>
  <si>
    <t>1959–1966</t>
  </si>
  <si>
    <t>Eddie Irvine</t>
  </si>
  <si>
    <t>1993–2002</t>
  </si>
  <si>
    <t>Chris Irwin</t>
  </si>
  <si>
    <t>1966–1967</t>
  </si>
  <si>
    <t>Jean-Pierre Jabouille</t>
  </si>
  <si>
    <t>1974–1975, 1977–1981</t>
  </si>
  <si>
    <t>Jimmy Jackson</t>
  </si>
  <si>
    <t>1950, 1954</t>
  </si>
  <si>
    <t>Joe James</t>
  </si>
  <si>
    <t>John James</t>
  </si>
  <si>
    <t>Jean-Pierre Jarier</t>
  </si>
  <si>
    <t>1971, 1973–1983</t>
  </si>
  <si>
    <t>Max Jean</t>
  </si>
  <si>
    <t>Stefan Johansson</t>
  </si>
  <si>
    <t>1980, 1983–1991</t>
  </si>
  <si>
    <t>Eddie Johnson</t>
  </si>
  <si>
    <t>Leslie Johnson</t>
  </si>
  <si>
    <t>Bruce Johnstone</t>
  </si>
  <si>
    <t xml:space="preserve">Alan Jones </t>
  </si>
  <si>
    <t>1975–1981, 1983, 1985–1986</t>
  </si>
  <si>
    <t>199 (206)</t>
  </si>
  <si>
    <t>Tom Jones</t>
  </si>
  <si>
    <t>Juan Jover</t>
  </si>
  <si>
    <t>Oswald Karch</t>
  </si>
  <si>
    <t>Narain Karthikeyan</t>
  </si>
  <si>
    <t>2005, 2011–2012</t>
  </si>
  <si>
    <t>Ukyo Katayama</t>
  </si>
  <si>
    <t>1992–1997</t>
  </si>
  <si>
    <t>Ken Kavanagh</t>
  </si>
  <si>
    <t>Rupert Keegan</t>
  </si>
  <si>
    <t>1977–1978, 1980, 1982</t>
  </si>
  <si>
    <t>Eddie Keizan</t>
  </si>
  <si>
    <t>1973–1975</t>
  </si>
  <si>
    <t>Al Keller</t>
  </si>
  <si>
    <t>1955–1959</t>
  </si>
  <si>
    <t>Joe Kelly</t>
  </si>
  <si>
    <t>David Kennedy</t>
  </si>
  <si>
    <t>1980</t>
  </si>
  <si>
    <t>Loris Kessel</t>
  </si>
  <si>
    <t>Bruce Kessler</t>
  </si>
  <si>
    <t>Nicolas Kiesa</t>
  </si>
  <si>
    <t>Leo Kinnunen</t>
  </si>
  <si>
    <t>Danny Kladis</t>
  </si>
  <si>
    <t>Hans Klenk</t>
  </si>
  <si>
    <t>Peter de Klerk</t>
  </si>
  <si>
    <t>1963, 1965, 1969–1970</t>
  </si>
  <si>
    <t>Christian Klien</t>
  </si>
  <si>
    <t>2004–2006, 2010</t>
  </si>
  <si>
    <t>Karl Kling</t>
  </si>
  <si>
    <t>Ernst Klodwig</t>
  </si>
  <si>
    <t>Kamui Kobayashi</t>
  </si>
  <si>
    <t>2009–2012, 2014</t>
  </si>
  <si>
    <t>Helmut Koinigg</t>
  </si>
  <si>
    <t>Heikki Kovalainen</t>
  </si>
  <si>
    <t>2007–2013</t>
  </si>
  <si>
    <t>Mikko Kozarowitzky</t>
  </si>
  <si>
    <t>Willi Krakau</t>
  </si>
  <si>
    <t>Rudolf Krause</t>
  </si>
  <si>
    <t>Robert Kubica</t>
  </si>
  <si>
    <t>Poland</t>
  </si>
  <si>
    <t>2006–2010, 2019, 2021</t>
  </si>
  <si>
    <t>Kurt Kuhnke</t>
  </si>
  <si>
    <t>Masami Kuwashima</t>
  </si>
  <si>
    <t>Daniil Kvyat</t>
  </si>
  <si>
    <t>Russia</t>
  </si>
  <si>
    <t>2014–2017, 2019–2020</t>
  </si>
  <si>
    <t>Robert La Caze</t>
  </si>
  <si>
    <t>Morocco</t>
  </si>
  <si>
    <t>Jacques Laffite</t>
  </si>
  <si>
    <t>1974–1986</t>
  </si>
  <si>
    <t>Franck Lagorce</t>
  </si>
  <si>
    <t>Jan Lammers</t>
  </si>
  <si>
    <t>1979–1982, 1992</t>
  </si>
  <si>
    <t>Pedro Lamy</t>
  </si>
  <si>
    <t>1993–1996</t>
  </si>
  <si>
    <t>Chico Landi</t>
  </si>
  <si>
    <t>1951–1953, 1956</t>
  </si>
  <si>
    <t>Hermann Lang</t>
  </si>
  <si>
    <t>Claudio Langes</t>
  </si>
  <si>
    <t>Nicola Larini</t>
  </si>
  <si>
    <t>1987–1992, 1994, 1997</t>
  </si>
  <si>
    <t>Oscar Larrauri</t>
  </si>
  <si>
    <t>1988–1989</t>
  </si>
  <si>
    <t>Gérard Larrousse</t>
  </si>
  <si>
    <t>Jud Larson</t>
  </si>
  <si>
    <t>Nicholas Latifi</t>
  </si>
  <si>
    <t>2020–2022</t>
  </si>
  <si>
    <t xml:space="preserve">Niki Lauda </t>
  </si>
  <si>
    <t>1971–1979, 1982–1985</t>
  </si>
  <si>
    <t>420.5</t>
  </si>
  <si>
    <t>Roger Laurent</t>
  </si>
  <si>
    <t>Giovanni Lavaggi</t>
  </si>
  <si>
    <t>1995–1996</t>
  </si>
  <si>
    <t>Chris Lawrence</t>
  </si>
  <si>
    <t>1966</t>
  </si>
  <si>
    <t xml:space="preserve">Liam Lawson </t>
  </si>
  <si>
    <t>2023–2025</t>
  </si>
  <si>
    <t xml:space="preserve">Charles Leclerc </t>
  </si>
  <si>
    <t>2018–2025</t>
  </si>
  <si>
    <t>Michel Leclère</t>
  </si>
  <si>
    <t>Neville Lederle</t>
  </si>
  <si>
    <t>1962, 1965</t>
  </si>
  <si>
    <t>Geoff Lees</t>
  </si>
  <si>
    <t>1978–1980, 1982</t>
  </si>
  <si>
    <t>Gijs van Lennep</t>
  </si>
  <si>
    <t>1971, 1973–1975</t>
  </si>
  <si>
    <t>Arthur Legat</t>
  </si>
  <si>
    <t>JJ Lehto</t>
  </si>
  <si>
    <t>1989–1994</t>
  </si>
  <si>
    <t>Lamberto Leoni</t>
  </si>
  <si>
    <t>Les Leston</t>
  </si>
  <si>
    <t>1956–1957</t>
  </si>
  <si>
    <t>Pierre Levegh</t>
  </si>
  <si>
    <t>Bayliss Levrett</t>
  </si>
  <si>
    <t>Jackie Lewis</t>
  </si>
  <si>
    <t>Stuart Lewis-Evans</t>
  </si>
  <si>
    <t>Guy Ligier</t>
  </si>
  <si>
    <t>Andy Linden</t>
  </si>
  <si>
    <t>1951–1957</t>
  </si>
  <si>
    <t>Roberto Lippi</t>
  </si>
  <si>
    <t>1961–1963</t>
  </si>
  <si>
    <t>Vitantonio Liuzzi</t>
  </si>
  <si>
    <t>2005–2007, 2009–2011</t>
  </si>
  <si>
    <t>Dries van der Lof</t>
  </si>
  <si>
    <t>Lella Lombardi</t>
  </si>
  <si>
    <t>1974–1976</t>
  </si>
  <si>
    <t>0.5</t>
  </si>
  <si>
    <t>Ricardo Londoño</t>
  </si>
  <si>
    <t>Ernst Loof</t>
  </si>
  <si>
    <t>André Lotterer</t>
  </si>
  <si>
    <t>2014</t>
  </si>
  <si>
    <t>Henri Louveau</t>
  </si>
  <si>
    <t>John Love</t>
  </si>
  <si>
    <t>Rhodesia</t>
  </si>
  <si>
    <t>1962–1965, 1967–1972</t>
  </si>
  <si>
    <t>Pete Lovely</t>
  </si>
  <si>
    <t>1959–1960, 1969–1971</t>
  </si>
  <si>
    <t>Roger Loyer</t>
  </si>
  <si>
    <t>Jean Lucas</t>
  </si>
  <si>
    <t>Jean Lucienbonnet</t>
  </si>
  <si>
    <t>Erik Lundgren</t>
  </si>
  <si>
    <t>Brett Lunger</t>
  </si>
  <si>
    <t>1975–1978</t>
  </si>
  <si>
    <t>Mike MacDowel</t>
  </si>
  <si>
    <t>Herbert MacKay-Fraser</t>
  </si>
  <si>
    <t>Bill Mackey</t>
  </si>
  <si>
    <t>Lance Macklin</t>
  </si>
  <si>
    <t>Damien Magee</t>
  </si>
  <si>
    <t>Tony Maggs</t>
  </si>
  <si>
    <t>1961–1965</t>
  </si>
  <si>
    <t>Mike Magill</t>
  </si>
  <si>
    <t>Umberto Maglioli</t>
  </si>
  <si>
    <t>1953–1957</t>
  </si>
  <si>
    <t>3.33</t>
  </si>
  <si>
    <t>Jan Magnussen</t>
  </si>
  <si>
    <t>1995, 1997–1998</t>
  </si>
  <si>
    <t>Kevin Magnussen</t>
  </si>
  <si>
    <t>2014–2020, 2022–2024</t>
  </si>
  <si>
    <t>Guy Mairesse</t>
  </si>
  <si>
    <t>Willy Mairesse</t>
  </si>
  <si>
    <t>1960–1963, 1965</t>
  </si>
  <si>
    <t>Pastor Maldonado</t>
  </si>
  <si>
    <t>2011–2015</t>
  </si>
  <si>
    <t xml:space="preserve">Nigel Mansell </t>
  </si>
  <si>
    <t>1980–1992, 1994–1995</t>
  </si>
  <si>
    <t>480 (482)</t>
  </si>
  <si>
    <t>Sergio Mantovani</t>
  </si>
  <si>
    <t>1953–1955</t>
  </si>
  <si>
    <t>Johnny Mantz</t>
  </si>
  <si>
    <t>Robert Manzon</t>
  </si>
  <si>
    <t>1950–1956</t>
  </si>
  <si>
    <t>Onofre Marimón</t>
  </si>
  <si>
    <t>1951, 1953–1954</t>
  </si>
  <si>
    <t>Helmut Marko</t>
  </si>
  <si>
    <t>Tarso Marques</t>
  </si>
  <si>
    <t>1996–1997, 2001</t>
  </si>
  <si>
    <t>Leslie Marr</t>
  </si>
  <si>
    <t>Tony Marsh</t>
  </si>
  <si>
    <t>1957–1958, 1961</t>
  </si>
  <si>
    <t>Eugène Martin</t>
  </si>
  <si>
    <t>Pierluigi Martini</t>
  </si>
  <si>
    <t>1984–1985, 1988–1995</t>
  </si>
  <si>
    <t>Jochen Mass</t>
  </si>
  <si>
    <t>1973–1980, 1982</t>
  </si>
  <si>
    <t>Felipe Massa</t>
  </si>
  <si>
    <t>2002, 2004–2017</t>
  </si>
  <si>
    <t>Cristiano da Matta</t>
  </si>
  <si>
    <t>Michael May</t>
  </si>
  <si>
    <t>Timmy Mayer</t>
  </si>
  <si>
    <t>Nikita Mazepin</t>
  </si>
  <si>
    <t>RAF</t>
  </si>
  <si>
    <t>2021</t>
  </si>
  <si>
    <t>François Mazet</t>
  </si>
  <si>
    <t>Gastón Mazzacane</t>
  </si>
  <si>
    <t>Kenneth McAlpine</t>
  </si>
  <si>
    <t>1952–1953, 1955</t>
  </si>
  <si>
    <t>Perry McCarthy</t>
  </si>
  <si>
    <t>Ernie McCoy</t>
  </si>
  <si>
    <t>Johnny McDowell</t>
  </si>
  <si>
    <t>Jack McGrath</t>
  </si>
  <si>
    <t>Brian McGuire</t>
  </si>
  <si>
    <t>Bruce McLaren</t>
  </si>
  <si>
    <t>1958–1970</t>
  </si>
  <si>
    <t>188.5 (196.5)</t>
  </si>
  <si>
    <t>Allan McNish</t>
  </si>
  <si>
    <t>2002</t>
  </si>
  <si>
    <t>Graham McRae</t>
  </si>
  <si>
    <t>Jim McWithey</t>
  </si>
  <si>
    <t>Carlos Menditeguy</t>
  </si>
  <si>
    <t>1953–1958, 1960</t>
  </si>
  <si>
    <t>Roberto Merhi</t>
  </si>
  <si>
    <t>2015</t>
  </si>
  <si>
    <t>Harry Merkel</t>
  </si>
  <si>
    <t>Arturo Merzario</t>
  </si>
  <si>
    <t>1972–1979</t>
  </si>
  <si>
    <t>Roberto Mieres</t>
  </si>
  <si>
    <t>François Migault</t>
  </si>
  <si>
    <t>1972, 1974–1975</t>
  </si>
  <si>
    <t>John Miles</t>
  </si>
  <si>
    <t>1969–1970</t>
  </si>
  <si>
    <t>André Milhoux</t>
  </si>
  <si>
    <t>Chet Miller</t>
  </si>
  <si>
    <t>Gerhard Mitter</t>
  </si>
  <si>
    <t>1963–1965</t>
  </si>
  <si>
    <t>Stefano Modena</t>
  </si>
  <si>
    <t>1987–1992</t>
  </si>
  <si>
    <t>Thomas Monarch</t>
  </si>
  <si>
    <t>Franck Montagny</t>
  </si>
  <si>
    <t>Tiago Monteiro</t>
  </si>
  <si>
    <t>Andrea Montermini</t>
  </si>
  <si>
    <t>1994–1996</t>
  </si>
  <si>
    <t>Peter Monteverdi</t>
  </si>
  <si>
    <t>Robin Montgomerie-Charrington</t>
  </si>
  <si>
    <t>Juan Pablo Montoya</t>
  </si>
  <si>
    <t>2001–2006</t>
  </si>
  <si>
    <t>Gianni Morbidelli</t>
  </si>
  <si>
    <t>1990–1992, 1994–1995, 1997</t>
  </si>
  <si>
    <t>Roberto Moreno</t>
  </si>
  <si>
    <t>1982, 1987, 1989–1992, 1995</t>
  </si>
  <si>
    <t>Dave Morgan</t>
  </si>
  <si>
    <t>Silvio Moser</t>
  </si>
  <si>
    <t>1967–1971</t>
  </si>
  <si>
    <t>Bill Moss</t>
  </si>
  <si>
    <t>Stirling Moss</t>
  </si>
  <si>
    <t>1951–1961</t>
  </si>
  <si>
    <t>185.64 (186.64)</t>
  </si>
  <si>
    <t>Gino Munaron</t>
  </si>
  <si>
    <t>David Murray</t>
  </si>
  <si>
    <t>Luigi Musso</t>
  </si>
  <si>
    <t>1953–1958</t>
  </si>
  <si>
    <t>Kazuki Nakajima</t>
  </si>
  <si>
    <t>2007–2009</t>
  </si>
  <si>
    <t>Satoru Nakajima</t>
  </si>
  <si>
    <t>1987–1991</t>
  </si>
  <si>
    <t>Shinji Nakano</t>
  </si>
  <si>
    <t>1997–1998</t>
  </si>
  <si>
    <t>Duke Nalon</t>
  </si>
  <si>
    <t>Alessandro Nannini</t>
  </si>
  <si>
    <t>1986–1990</t>
  </si>
  <si>
    <t>Emanuele Naspetti</t>
  </si>
  <si>
    <t>1992–1993</t>
  </si>
  <si>
    <t>Felipe Nasr</t>
  </si>
  <si>
    <t>2015–2016</t>
  </si>
  <si>
    <t>Massimo Natili</t>
  </si>
  <si>
    <t>Brian Naylor</t>
  </si>
  <si>
    <t>1957–1961</t>
  </si>
  <si>
    <t>Mike Nazaruk</t>
  </si>
  <si>
    <t>Tiff Needell</t>
  </si>
  <si>
    <t>Jac Nellemann</t>
  </si>
  <si>
    <t>Patrick Nève</t>
  </si>
  <si>
    <t>John Nicholson</t>
  </si>
  <si>
    <t>1974–1975</t>
  </si>
  <si>
    <t>Cal Niday</t>
  </si>
  <si>
    <t>Helmut Niedermayr</t>
  </si>
  <si>
    <t>Brausch Niemann</t>
  </si>
  <si>
    <t>Gunnar Nilsson</t>
  </si>
  <si>
    <t>Hideki Noda</t>
  </si>
  <si>
    <t xml:space="preserve">Lando Norris </t>
  </si>
  <si>
    <t>2019–2025</t>
  </si>
  <si>
    <t>Rodney Nuckey</t>
  </si>
  <si>
    <t>Robert O'Brien</t>
  </si>
  <si>
    <t xml:space="preserve">Esteban Ocon </t>
  </si>
  <si>
    <t>2016–2018, 2020–2025</t>
  </si>
  <si>
    <t>Pat O'Connor</t>
  </si>
  <si>
    <t>Casimiro de Oliveira</t>
  </si>
  <si>
    <t>Jackie Oliver</t>
  </si>
  <si>
    <t>1968–1973, 1977</t>
  </si>
  <si>
    <t>Danny Ongais</t>
  </si>
  <si>
    <t>Rikky von Opel</t>
  </si>
  <si>
    <t>Liechtenstein</t>
  </si>
  <si>
    <t>Karl Oppitzhauser</t>
  </si>
  <si>
    <t>Fritz d'Orey</t>
  </si>
  <si>
    <t>Arthur Owen</t>
  </si>
  <si>
    <t>Carlos Pace</t>
  </si>
  <si>
    <t>1972–1977</t>
  </si>
  <si>
    <t>Nello Pagani</t>
  </si>
  <si>
    <t>Riccardo Paletti</t>
  </si>
  <si>
    <t>Torsten Palm</t>
  </si>
  <si>
    <t>Jolyon Palmer</t>
  </si>
  <si>
    <t>2016–2017</t>
  </si>
  <si>
    <t>Jonathan Palmer</t>
  </si>
  <si>
    <t>1983–1989</t>
  </si>
  <si>
    <t>Olivier Panis</t>
  </si>
  <si>
    <t>1994–1999, 2001–2004</t>
  </si>
  <si>
    <t>Giorgio Pantano</t>
  </si>
  <si>
    <t>Massimiliano Papis</t>
  </si>
  <si>
    <t>Mike Parkes</t>
  </si>
  <si>
    <t>1959, 1966–1967</t>
  </si>
  <si>
    <t>Reg Parnell</t>
  </si>
  <si>
    <t>1950–1952, 1954</t>
  </si>
  <si>
    <t>Tim Parnell</t>
  </si>
  <si>
    <t>1959, 1961, 1963</t>
  </si>
  <si>
    <t>Johnnie Parsons</t>
  </si>
  <si>
    <t>1950–1958</t>
  </si>
  <si>
    <t>Riccardo Patrese</t>
  </si>
  <si>
    <t>1977–1993</t>
  </si>
  <si>
    <t>Al Pease</t>
  </si>
  <si>
    <t>1967–1969</t>
  </si>
  <si>
    <t>Roger Penske</t>
  </si>
  <si>
    <t>Cesare Perdisa</t>
  </si>
  <si>
    <t>Sergio Pérez</t>
  </si>
  <si>
    <t>2011–2024</t>
  </si>
  <si>
    <t>Luis Pérez-Sala</t>
  </si>
  <si>
    <t>Larry Perkins</t>
  </si>
  <si>
    <t>Henri Pescarolo</t>
  </si>
  <si>
    <t>1968, 1970–1974, 1976</t>
  </si>
  <si>
    <t>Alessandro Pesenti-Rossi</t>
  </si>
  <si>
    <t>Josef Peters</t>
  </si>
  <si>
    <t>Ronnie Peterson</t>
  </si>
  <si>
    <t>1970–1978</t>
  </si>
  <si>
    <t>Vitaly Petrov</t>
  </si>
  <si>
    <t>2010–2012</t>
  </si>
  <si>
    <t>Alfredo Pián</t>
  </si>
  <si>
    <t xml:space="preserve">Oscar Piastri </t>
  </si>
  <si>
    <t>Charles Pic</t>
  </si>
  <si>
    <t>2012–2013</t>
  </si>
  <si>
    <t>François Picard</t>
  </si>
  <si>
    <t>Ernie Pieterse</t>
  </si>
  <si>
    <t>1962–1963, 1965</t>
  </si>
  <si>
    <t>Paul Pietsch</t>
  </si>
  <si>
    <t>André Pilette</t>
  </si>
  <si>
    <t>1951, 1953–1954, 1956, 1961, 1963–1964</t>
  </si>
  <si>
    <t>Teddy Pilette</t>
  </si>
  <si>
    <t>1974, 1977</t>
  </si>
  <si>
    <t>Luigi Piotti</t>
  </si>
  <si>
    <t>1955–1958</t>
  </si>
  <si>
    <t>David Piper</t>
  </si>
  <si>
    <t xml:space="preserve">Nelson Piquet </t>
  </si>
  <si>
    <t>1978–1991</t>
  </si>
  <si>
    <t>481.5 (485.5)</t>
  </si>
  <si>
    <t>Nelson Piquet Jr.</t>
  </si>
  <si>
    <t>Renato Pirocchi</t>
  </si>
  <si>
    <t>Didier Pironi</t>
  </si>
  <si>
    <t>Emanuele Pirro</t>
  </si>
  <si>
    <t>1989–1991</t>
  </si>
  <si>
    <t>Antônio Pizzonia</t>
  </si>
  <si>
    <t>2003–2005</t>
  </si>
  <si>
    <t>Eric van de Poele</t>
  </si>
  <si>
    <t>1991–1992</t>
  </si>
  <si>
    <t>Jacques Pollet</t>
  </si>
  <si>
    <t>Ben Pon</t>
  </si>
  <si>
    <t>Dennis Poore</t>
  </si>
  <si>
    <t>Alfonso de Portago</t>
  </si>
  <si>
    <t>Sam Posey</t>
  </si>
  <si>
    <t>Charles Pozzi</t>
  </si>
  <si>
    <t>Jackie Pretorius</t>
  </si>
  <si>
    <t>1965, 1968, 1971, 1973</t>
  </si>
  <si>
    <t>Ernesto Prinoth</t>
  </si>
  <si>
    <t>David Prophet</t>
  </si>
  <si>
    <t xml:space="preserve">Alain Prost </t>
  </si>
  <si>
    <t>1980–1991, 1993</t>
  </si>
  <si>
    <t>768.5 (798.5)</t>
  </si>
  <si>
    <t>Tom Pryce</t>
  </si>
  <si>
    <t>David Purley</t>
  </si>
  <si>
    <t>1973–1974, 1977</t>
  </si>
  <si>
    <t>Clive Puzey</t>
  </si>
  <si>
    <t>Dieter Quester</t>
  </si>
  <si>
    <t>1969, 1974</t>
  </si>
  <si>
    <t>Ian Raby</t>
  </si>
  <si>
    <t>Bobby Rahal</t>
  </si>
  <si>
    <t xml:space="preserve">Kimi Räikkönen </t>
  </si>
  <si>
    <t>2001–2009, 2012–2021</t>
  </si>
  <si>
    <t>Hermano da Silva Ramos</t>
  </si>
  <si>
    <t>Pierre-Henri Raphanel</t>
  </si>
  <si>
    <t>Dick Rathmann</t>
  </si>
  <si>
    <t>1950, 1956, 1958–1960</t>
  </si>
  <si>
    <t>Jim Rathmann</t>
  </si>
  <si>
    <t>Roland Ratzenberger</t>
  </si>
  <si>
    <t>Héctor Rebaque</t>
  </si>
  <si>
    <t>1977–1981</t>
  </si>
  <si>
    <t>Brian Redman</t>
  </si>
  <si>
    <t>1968, 1970–1974</t>
  </si>
  <si>
    <t>Jimmy Reece</t>
  </si>
  <si>
    <t>1952, 1954–1958</t>
  </si>
  <si>
    <t>Ray Reed</t>
  </si>
  <si>
    <t>Alan Rees</t>
  </si>
  <si>
    <t>Clay Regazzoni</t>
  </si>
  <si>
    <t>209 (212)</t>
  </si>
  <si>
    <t>Paul di Resta</t>
  </si>
  <si>
    <t>2011–2013, 2017</t>
  </si>
  <si>
    <t>Carlos Reutemann</t>
  </si>
  <si>
    <t>1972–1982</t>
  </si>
  <si>
    <t>298 (310)</t>
  </si>
  <si>
    <t>Lance Reventlow</t>
  </si>
  <si>
    <t>Peter Revson</t>
  </si>
  <si>
    <t>1964, 1971–1974</t>
  </si>
  <si>
    <t>John Rhodes</t>
  </si>
  <si>
    <t>Alex Ribeiro</t>
  </si>
  <si>
    <t>1976–1977, 1979</t>
  </si>
  <si>
    <t>Daniel Ricciardo</t>
  </si>
  <si>
    <t>Ken Richardson</t>
  </si>
  <si>
    <t>Fritz Riess</t>
  </si>
  <si>
    <t>Jim Rigsby</t>
  </si>
  <si>
    <t xml:space="preserve">Jochen Rindt </t>
  </si>
  <si>
    <t>1964–1970</t>
  </si>
  <si>
    <t>107 (109)</t>
  </si>
  <si>
    <t>John Riseley-Prichard</t>
  </si>
  <si>
    <t>Giovanni de Riu</t>
  </si>
  <si>
    <t>Richard Robarts</t>
  </si>
  <si>
    <t>Pedro Rodríguez</t>
  </si>
  <si>
    <t>1963–1971</t>
  </si>
  <si>
    <t>Ricardo Rodríguez</t>
  </si>
  <si>
    <t>Alberto Rodríguez Larreta</t>
  </si>
  <si>
    <t>Franco Rol</t>
  </si>
  <si>
    <t>Alan Rollinson</t>
  </si>
  <si>
    <t>Tony Rolt</t>
  </si>
  <si>
    <t>1950, 1953, 1955</t>
  </si>
  <si>
    <t>Bertil Roos</t>
  </si>
  <si>
    <t>Pedro de la Rosa</t>
  </si>
  <si>
    <t>1999–2002, 2005–2006, 2010–2012</t>
  </si>
  <si>
    <t xml:space="preserve">Keke Rosberg </t>
  </si>
  <si>
    <t>1978–1986</t>
  </si>
  <si>
    <t>159.5</t>
  </si>
  <si>
    <t xml:space="preserve">Nico Rosberg </t>
  </si>
  <si>
    <t>2006–2016</t>
  </si>
  <si>
    <t>1594.5</t>
  </si>
  <si>
    <t>Mauri Rose</t>
  </si>
  <si>
    <t>Louis Rosier</t>
  </si>
  <si>
    <t>Ricardo Rosset</t>
  </si>
  <si>
    <t>1996–1998</t>
  </si>
  <si>
    <t>Alexander Rossi</t>
  </si>
  <si>
    <t>Huub Rothengatter</t>
  </si>
  <si>
    <t>1984–1986</t>
  </si>
  <si>
    <t>Basil van Rooyen</t>
  </si>
  <si>
    <t>1968–1969</t>
  </si>
  <si>
    <t>Lloyd Ruby</t>
  </si>
  <si>
    <t>1960–1961</t>
  </si>
  <si>
    <t>Jean-Claude Rudaz</t>
  </si>
  <si>
    <t>1964</t>
  </si>
  <si>
    <t xml:space="preserve">George Russell </t>
  </si>
  <si>
    <t>Eddie Russo</t>
  </si>
  <si>
    <t>1955–1957, 1960</t>
  </si>
  <si>
    <t>Paul Russo</t>
  </si>
  <si>
    <t>Troy Ruttman</t>
  </si>
  <si>
    <t>1950–1958, 1960</t>
  </si>
  <si>
    <t>Peter Ryan</t>
  </si>
  <si>
    <t>Eddie Sachs</t>
  </si>
  <si>
    <t>1957–1960</t>
  </si>
  <si>
    <t>Bob Said</t>
  </si>
  <si>
    <t xml:space="preserve">Carlos Sainz Jr. </t>
  </si>
  <si>
    <t>2015–2025</t>
  </si>
  <si>
    <t>Eliseo Salazar</t>
  </si>
  <si>
    <t>Chile</t>
  </si>
  <si>
    <t>1981–1983</t>
  </si>
  <si>
    <t>Mika Salo</t>
  </si>
  <si>
    <t>1994–2000, 2002</t>
  </si>
  <si>
    <t>Roy Salvadori</t>
  </si>
  <si>
    <t>1952–1962</t>
  </si>
  <si>
    <t>Consalvo Sanesi</t>
  </si>
  <si>
    <t>Stéphane Sarrazin</t>
  </si>
  <si>
    <t>1999</t>
  </si>
  <si>
    <t>Logan Sargeant</t>
  </si>
  <si>
    <t>2023–2024</t>
  </si>
  <si>
    <t>Takuma Sato</t>
  </si>
  <si>
    <t>2002–2008</t>
  </si>
  <si>
    <t>Carl Scarborough</t>
  </si>
  <si>
    <t>1951, 1953</t>
  </si>
  <si>
    <t>Ludovico Scarfiotti</t>
  </si>
  <si>
    <t>1963–1968</t>
  </si>
  <si>
    <t>Giorgio Scarlatti</t>
  </si>
  <si>
    <t>Ian Scheckter</t>
  </si>
  <si>
    <t xml:space="preserve">Jody Scheckter </t>
  </si>
  <si>
    <t>1972–1980</t>
  </si>
  <si>
    <t>246 (255)</t>
  </si>
  <si>
    <t>Harry Schell</t>
  </si>
  <si>
    <t>Tim Schenken</t>
  </si>
  <si>
    <t>Albert Scherrer</t>
  </si>
  <si>
    <t>Domenico Schiattarella</t>
  </si>
  <si>
    <t>Heinz Schiller</t>
  </si>
  <si>
    <t>Bill Schindler</t>
  </si>
  <si>
    <t>Jean-Louis Schlesser</t>
  </si>
  <si>
    <t>1983, 1988</t>
  </si>
  <si>
    <t>Jo Schlesser</t>
  </si>
  <si>
    <t>1968</t>
  </si>
  <si>
    <t>Bernd Schneider</t>
  </si>
  <si>
    <t>1988–1990</t>
  </si>
  <si>
    <t>Rudolf Schoeller</t>
  </si>
  <si>
    <t>Rob Schroeder</t>
  </si>
  <si>
    <t xml:space="preserve">Michael Schumacher </t>
  </si>
  <si>
    <t>1991–2006, 2010–2012</t>
  </si>
  <si>
    <t>Mick Schumacher</t>
  </si>
  <si>
    <t>2021–2022</t>
  </si>
  <si>
    <t>Ralf Schumacher</t>
  </si>
  <si>
    <t>1997–2007</t>
  </si>
  <si>
    <t>Vern Schuppan</t>
  </si>
  <si>
    <t>1972, 1974–1975, 1977</t>
  </si>
  <si>
    <t>Adolfo Schwelm Cruz</t>
  </si>
  <si>
    <t>Bob Scott</t>
  </si>
  <si>
    <t>Archie Scott Brown</t>
  </si>
  <si>
    <t>Piero Scotti</t>
  </si>
  <si>
    <t>Wolfgang Seidel</t>
  </si>
  <si>
    <t>1953, 1958, 1960–1962</t>
  </si>
  <si>
    <t>Günther Seiffert</t>
  </si>
  <si>
    <t xml:space="preserve">Ayrton Senna </t>
  </si>
  <si>
    <t>1984–1994</t>
  </si>
  <si>
    <t>610 (614)</t>
  </si>
  <si>
    <t>Bruno Senna</t>
  </si>
  <si>
    <t>Dorino Serafini</t>
  </si>
  <si>
    <t>Chico Serra</t>
  </si>
  <si>
    <t>Doug Serrurier</t>
  </si>
  <si>
    <t>Johnny Servoz-Gavin</t>
  </si>
  <si>
    <t>Tony Settember</t>
  </si>
  <si>
    <t>Hap Sharp</t>
  </si>
  <si>
    <t>Brian Shawe-Taylor</t>
  </si>
  <si>
    <t>Carroll Shelby</t>
  </si>
  <si>
    <t>Tony Shelly</t>
  </si>
  <si>
    <t>Jo Siffert</t>
  </si>
  <si>
    <t>1962–1971</t>
  </si>
  <si>
    <t>André Simon</t>
  </si>
  <si>
    <t>1951–1952, 1955–1957</t>
  </si>
  <si>
    <t>Sergey Sirotkin</t>
  </si>
  <si>
    <t>2018</t>
  </si>
  <si>
    <t>Rob Slotemaker</t>
  </si>
  <si>
    <t>Moisés Solana</t>
  </si>
  <si>
    <t>Alex Soler-Roig</t>
  </si>
  <si>
    <t>1970–1972</t>
  </si>
  <si>
    <t>Raymond Sommer</t>
  </si>
  <si>
    <t>Vincenzo Sospiri</t>
  </si>
  <si>
    <t>Stephen South</t>
  </si>
  <si>
    <t>Mike Sparken</t>
  </si>
  <si>
    <t>Scott Speed</t>
  </si>
  <si>
    <t>2006–2007</t>
  </si>
  <si>
    <t>Mike Spence</t>
  </si>
  <si>
    <t>Alan Stacey</t>
  </si>
  <si>
    <t>Gaetano Starrabba</t>
  </si>
  <si>
    <t>Will Stevens</t>
  </si>
  <si>
    <t>2014–2015</t>
  </si>
  <si>
    <t>Chuck Stevenson</t>
  </si>
  <si>
    <t>1951–1954, 1960</t>
  </si>
  <si>
    <t>Ian Stewart</t>
  </si>
  <si>
    <t xml:space="preserve">Jackie Stewart </t>
  </si>
  <si>
    <t>1965–1973</t>
  </si>
  <si>
    <t>359 (360)</t>
  </si>
  <si>
    <t>Jimmy Stewart</t>
  </si>
  <si>
    <t>Siegfried Stohr</t>
  </si>
  <si>
    <t>Rolf Stommelen</t>
  </si>
  <si>
    <t>1970–1976, 1978</t>
  </si>
  <si>
    <t>Philippe Streiff</t>
  </si>
  <si>
    <t>1984–1988</t>
  </si>
  <si>
    <t xml:space="preserve">Lance Stroll </t>
  </si>
  <si>
    <t>Hans Stuck</t>
  </si>
  <si>
    <t>Hans-Joachim Stuck</t>
  </si>
  <si>
    <t>1974–1979</t>
  </si>
  <si>
    <t>Otto Stuppacher</t>
  </si>
  <si>
    <t>Danny Sullivan</t>
  </si>
  <si>
    <t>1983</t>
  </si>
  <si>
    <t>Marc Surer</t>
  </si>
  <si>
    <t xml:space="preserve">John Surtees </t>
  </si>
  <si>
    <t>1960–1972</t>
  </si>
  <si>
    <t>Andy Sutcliffe</t>
  </si>
  <si>
    <t>Adrian Sutil</t>
  </si>
  <si>
    <t>2007–2011, 2013–2014</t>
  </si>
  <si>
    <t>Len Sutton</t>
  </si>
  <si>
    <t>Aguri Suzuki</t>
  </si>
  <si>
    <t>1988–1995</t>
  </si>
  <si>
    <t>Toshio Suzuki</t>
  </si>
  <si>
    <t>Jacques Swaters</t>
  </si>
  <si>
    <t>Bob Sweikert</t>
  </si>
  <si>
    <t>Toranosuke Takagi</t>
  </si>
  <si>
    <t>1998–1999</t>
  </si>
  <si>
    <t>Noritake Takahara</t>
  </si>
  <si>
    <t>Kunimitsu Takahashi</t>
  </si>
  <si>
    <t>Patrick Tambay</t>
  </si>
  <si>
    <t>1977–1979, 1981–1986</t>
  </si>
  <si>
    <t>Luigi Taramazzo</t>
  </si>
  <si>
    <t>Gabriele Tarquini</t>
  </si>
  <si>
    <t>1987–1992, 1995</t>
  </si>
  <si>
    <t>Piero Taruffi</t>
  </si>
  <si>
    <t>1950–1952, 1954–1956</t>
  </si>
  <si>
    <t>Dennis Taylor</t>
  </si>
  <si>
    <t>Henry Taylor</t>
  </si>
  <si>
    <t>1959–1961</t>
  </si>
  <si>
    <t>John Taylor</t>
  </si>
  <si>
    <t>1964, 1966</t>
  </si>
  <si>
    <t>Mike Taylor</t>
  </si>
  <si>
    <t>Trevor Taylor</t>
  </si>
  <si>
    <t>1959, 1961–1964, 1966</t>
  </si>
  <si>
    <t>Marshall Teague</t>
  </si>
  <si>
    <t>1953–1954, 1957</t>
  </si>
  <si>
    <t>Shorty Templeman</t>
  </si>
  <si>
    <t>1955, 1958, 1960</t>
  </si>
  <si>
    <t>Max de Terra</t>
  </si>
  <si>
    <t>André Testut</t>
  </si>
  <si>
    <t>Mike Thackwell</t>
  </si>
  <si>
    <t>1980, 1984</t>
  </si>
  <si>
    <t>Alfonso Thiele</t>
  </si>
  <si>
    <t>Eric Thompson</t>
  </si>
  <si>
    <t>Johnny Thomson</t>
  </si>
  <si>
    <t>Leslie Thorne</t>
  </si>
  <si>
    <t>Bud Tingelstad</t>
  </si>
  <si>
    <t>Sam Tingle</t>
  </si>
  <si>
    <t>1963, 1965, 1967–1969</t>
  </si>
  <si>
    <t>Desmond Titterington</t>
  </si>
  <si>
    <t>Johnnie Tolan</t>
  </si>
  <si>
    <t>1956–1958</t>
  </si>
  <si>
    <t>Alejandro de Tomaso</t>
  </si>
  <si>
    <t>1957, 1959</t>
  </si>
  <si>
    <t>Charles de Tornaco</t>
  </si>
  <si>
    <t>Tony Trimmer</t>
  </si>
  <si>
    <t>Maurice Trintignant</t>
  </si>
  <si>
    <t>1950–1964</t>
  </si>
  <si>
    <t>72.33</t>
  </si>
  <si>
    <t>Wolfgang von Trips</t>
  </si>
  <si>
    <t>Jarno Trulli</t>
  </si>
  <si>
    <t>1997–2011</t>
  </si>
  <si>
    <t>246.5</t>
  </si>
  <si>
    <t xml:space="preserve">Yuki Tsunoda </t>
  </si>
  <si>
    <t>2021–2025</t>
  </si>
  <si>
    <t>Esteban Tuero</t>
  </si>
  <si>
    <t>1998</t>
  </si>
  <si>
    <t>Guy Tunmer</t>
  </si>
  <si>
    <t>Jack Turner</t>
  </si>
  <si>
    <t>1956–1959</t>
  </si>
  <si>
    <t>Toni Ulmen</t>
  </si>
  <si>
    <t>Bobby Unser</t>
  </si>
  <si>
    <t>Jerry Unser Jr.</t>
  </si>
  <si>
    <t>Alberto Uría</t>
  </si>
  <si>
    <t>Nino Vaccarella</t>
  </si>
  <si>
    <t>1961–1962, 1965</t>
  </si>
  <si>
    <t>Stoffel Vandoorne</t>
  </si>
  <si>
    <t>2016–2018</t>
  </si>
  <si>
    <t>Bob Veith</t>
  </si>
  <si>
    <t>Jean-Éric Vergne</t>
  </si>
  <si>
    <t>2012–2014</t>
  </si>
  <si>
    <t>Jos Verstappen</t>
  </si>
  <si>
    <t>1994–1998, 2000–2001, 2003</t>
  </si>
  <si>
    <t xml:space="preserve">Max Verstappen </t>
  </si>
  <si>
    <t xml:space="preserve">Sebastian Vettel </t>
  </si>
  <si>
    <t>2007–2022</t>
  </si>
  <si>
    <t>Gilles Villeneuve</t>
  </si>
  <si>
    <t>1977–1982</t>
  </si>
  <si>
    <t>101 (107)</t>
  </si>
  <si>
    <t xml:space="preserve">Jacques Villeneuve </t>
  </si>
  <si>
    <t>1996–2006</t>
  </si>
  <si>
    <t>Jacques Villeneuve Sr.</t>
  </si>
  <si>
    <t>1981, 1983</t>
  </si>
  <si>
    <t>Luigi Villoresi</t>
  </si>
  <si>
    <t>46 (49)</t>
  </si>
  <si>
    <t>Emilio de Villota</t>
  </si>
  <si>
    <t>1976–1978, 1981–1982</t>
  </si>
  <si>
    <t>Ottorino Volonterio</t>
  </si>
  <si>
    <t>1954, 1956–1957</t>
  </si>
  <si>
    <t>Jo Vonlanthen</t>
  </si>
  <si>
    <t>Ernie de Vos</t>
  </si>
  <si>
    <t>Nyck de Vries</t>
  </si>
  <si>
    <t>2022–2023</t>
  </si>
  <si>
    <t>Bill Vukovich</t>
  </si>
  <si>
    <t>1951–1955</t>
  </si>
  <si>
    <t>Syd van der Vyver</t>
  </si>
  <si>
    <t>Fred Wacker</t>
  </si>
  <si>
    <t>David Walker</t>
  </si>
  <si>
    <t>Peter Walker</t>
  </si>
  <si>
    <t>1950–1951, 1955</t>
  </si>
  <si>
    <t>Lee Wallard</t>
  </si>
  <si>
    <t>Heini Walter</t>
  </si>
  <si>
    <t>Rodger Ward</t>
  </si>
  <si>
    <t>1951–1960, 1963</t>
  </si>
  <si>
    <t>Derek Warwick</t>
  </si>
  <si>
    <t>1981–1990, 1993</t>
  </si>
  <si>
    <t>John Watson</t>
  </si>
  <si>
    <t>1973–1983, 1985</t>
  </si>
  <si>
    <t>Spider Webb</t>
  </si>
  <si>
    <t>1950, 1952–1954</t>
  </si>
  <si>
    <t>Mark Webber</t>
  </si>
  <si>
    <t>2002–2013</t>
  </si>
  <si>
    <t>1047.5</t>
  </si>
  <si>
    <t>Pascal Wehrlein</t>
  </si>
  <si>
    <t>Volker Weidler</t>
  </si>
  <si>
    <t>Wayne Weiler</t>
  </si>
  <si>
    <t>Karl Wendlinger</t>
  </si>
  <si>
    <t>1991–1995</t>
  </si>
  <si>
    <t>Peter Westbury</t>
  </si>
  <si>
    <t>Chuck Weyant</t>
  </si>
  <si>
    <t>1955, 1957–1959</t>
  </si>
  <si>
    <t>Ken Wharton</t>
  </si>
  <si>
    <t>Ted Whiteaway</t>
  </si>
  <si>
    <t>Graham Whitehead</t>
  </si>
  <si>
    <t>Peter Whitehead</t>
  </si>
  <si>
    <t>Bill Whitehouse</t>
  </si>
  <si>
    <t>Robin Widdows</t>
  </si>
  <si>
    <t>Eppie Wietzes</t>
  </si>
  <si>
    <t>1967, 1974</t>
  </si>
  <si>
    <t>Mike Wilds</t>
  </si>
  <si>
    <t>Jonathan Williams</t>
  </si>
  <si>
    <t>Roger Williamson</t>
  </si>
  <si>
    <t>Dempsey Wilson</t>
  </si>
  <si>
    <t>1958, 1960</t>
  </si>
  <si>
    <t>Desiré Wilson</t>
  </si>
  <si>
    <t>Justin Wilson</t>
  </si>
  <si>
    <t>Vic Wilson</t>
  </si>
  <si>
    <t>1960, 1966</t>
  </si>
  <si>
    <t>Joachim Winkelhock</t>
  </si>
  <si>
    <t>Manfred Winkelhock</t>
  </si>
  <si>
    <t>1980, 1982–1985</t>
  </si>
  <si>
    <t>Markus Winkelhock</t>
  </si>
  <si>
    <t>2007</t>
  </si>
  <si>
    <t>Reine Wisell</t>
  </si>
  <si>
    <t>Roelof Wunderink</t>
  </si>
  <si>
    <t>Alexander Wurz</t>
  </si>
  <si>
    <t>1997–2000, 2005, 2007</t>
  </si>
  <si>
    <t>Sakon Yamamoto</t>
  </si>
  <si>
    <t>2006–2007, 2010</t>
  </si>
  <si>
    <t>Alex Yoong</t>
  </si>
  <si>
    <t>Malaysia</t>
  </si>
  <si>
    <t>Alessandro Zanardi</t>
  </si>
  <si>
    <t>1991–1994, 1999</t>
  </si>
  <si>
    <t>Emilio Zapico</t>
  </si>
  <si>
    <t>Zhou Guanyu</t>
  </si>
  <si>
    <t>China</t>
  </si>
  <si>
    <t>2022–2024</t>
  </si>
  <si>
    <t>Ricardo Zonta</t>
  </si>
  <si>
    <t>1999–2001, 2004–2005</t>
  </si>
  <si>
    <t>Renzo Zorzi</t>
  </si>
  <si>
    <t>1975–1977</t>
  </si>
  <si>
    <t>Ricardo Zunino</t>
  </si>
  <si>
    <t>1979–1981</t>
  </si>
  <si>
    <t>pilot_nationality</t>
  </si>
  <si>
    <t>pilot_nationality_sorted</t>
  </si>
  <si>
    <t>Belgium France</t>
  </si>
  <si>
    <t>nation</t>
  </si>
  <si>
    <t>nation starts</t>
  </si>
  <si>
    <t>natio starts sorted</t>
  </si>
  <si>
    <t>pole</t>
  </si>
  <si>
    <t>natio_pole_sorted</t>
  </si>
  <si>
    <t>wins</t>
  </si>
  <si>
    <t>nation_wins_sorted</t>
  </si>
  <si>
    <t>podiums</t>
  </si>
  <si>
    <t>nation_podiums_sorted</t>
  </si>
  <si>
    <t>fastest_laps</t>
  </si>
  <si>
    <t>nation_fl_sorted</t>
  </si>
  <si>
    <t>points</t>
  </si>
  <si>
    <t>nation_points_sorted</t>
  </si>
  <si>
    <t>117</t>
  </si>
  <si>
    <t>2</t>
  </si>
  <si>
    <t>258</t>
  </si>
  <si>
    <t>30</t>
  </si>
  <si>
    <t>11</t>
  </si>
  <si>
    <t>9</t>
  </si>
  <si>
    <t>128</t>
  </si>
  <si>
    <t>7</t>
  </si>
  <si>
    <t>15</t>
  </si>
  <si>
    <t>217</t>
  </si>
  <si>
    <t>55</t>
  </si>
  <si>
    <t>1</t>
  </si>
  <si>
    <t>3</t>
  </si>
  <si>
    <t>36</t>
  </si>
  <si>
    <t>4</t>
  </si>
  <si>
    <t>13</t>
  </si>
  <si>
    <t>10</t>
  </si>
  <si>
    <t>6</t>
  </si>
  <si>
    <t>8</t>
  </si>
  <si>
    <t>1.5</t>
  </si>
  <si>
    <t>46</t>
  </si>
  <si>
    <t>115</t>
  </si>
  <si>
    <t>113</t>
  </si>
  <si>
    <t>282</t>
  </si>
  <si>
    <t>215</t>
  </si>
  <si>
    <t>194</t>
  </si>
  <si>
    <t>5</t>
  </si>
  <si>
    <t>23</t>
  </si>
  <si>
    <t>202</t>
  </si>
  <si>
    <t>201</t>
  </si>
  <si>
    <t>32</t>
  </si>
  <si>
    <t>241</t>
  </si>
  <si>
    <t>31</t>
  </si>
  <si>
    <t>116</t>
  </si>
  <si>
    <t>109</t>
  </si>
  <si>
    <t>18</t>
  </si>
  <si>
    <t>16</t>
  </si>
  <si>
    <t>2_x000D_
2005–2006</t>
  </si>
  <si>
    <t>22</t>
  </si>
  <si>
    <t>106</t>
  </si>
  <si>
    <t>26</t>
  </si>
  <si>
    <t>108</t>
  </si>
  <si>
    <t>96</t>
  </si>
  <si>
    <t>83</t>
  </si>
  <si>
    <t>29</t>
  </si>
  <si>
    <t>25</t>
  </si>
  <si>
    <t>1_x000D_
1978</t>
  </si>
  <si>
    <t>131</t>
  </si>
  <si>
    <t>12</t>
  </si>
  <si>
    <t>19</t>
  </si>
  <si>
    <t>180</t>
  </si>
  <si>
    <t>122</t>
  </si>
  <si>
    <t>48</t>
  </si>
  <si>
    <t>164</t>
  </si>
  <si>
    <t>149</t>
  </si>
  <si>
    <t>181</t>
  </si>
  <si>
    <t>2_x000D_
1952–1953</t>
  </si>
  <si>
    <t>33</t>
  </si>
  <si>
    <t>14</t>
  </si>
  <si>
    <t>17</t>
  </si>
  <si>
    <t>58</t>
  </si>
  <si>
    <t>50</t>
  </si>
  <si>
    <t>21</t>
  </si>
  <si>
    <t>20</t>
  </si>
  <si>
    <t>41</t>
  </si>
  <si>
    <t>42</t>
  </si>
  <si>
    <t>326</t>
  </si>
  <si>
    <t>322</t>
  </si>
  <si>
    <t>68</t>
  </si>
  <si>
    <t>658</t>
  </si>
  <si>
    <t>53</t>
  </si>
  <si>
    <t>52</t>
  </si>
  <si>
    <t>27</t>
  </si>
  <si>
    <t>88</t>
  </si>
  <si>
    <t>86</t>
  </si>
  <si>
    <t>77</t>
  </si>
  <si>
    <t>210</t>
  </si>
  <si>
    <t>385</t>
  </si>
  <si>
    <t>47</t>
  </si>
  <si>
    <t>45</t>
  </si>
  <si>
    <t>28</t>
  </si>
  <si>
    <t>34</t>
  </si>
  <si>
    <t>63</t>
  </si>
  <si>
    <t>61</t>
  </si>
  <si>
    <t>17.5</t>
  </si>
  <si>
    <t>104</t>
  </si>
  <si>
    <t>39</t>
  </si>
  <si>
    <t>247</t>
  </si>
  <si>
    <t>246</t>
  </si>
  <si>
    <t>67</t>
  </si>
  <si>
    <t>1797</t>
  </si>
  <si>
    <t>163</t>
  </si>
  <si>
    <t>132</t>
  </si>
  <si>
    <t>24</t>
  </si>
  <si>
    <t>3_x000D_
1959–1960, 1966</t>
  </si>
  <si>
    <t>126</t>
  </si>
  <si>
    <t>79</t>
  </si>
  <si>
    <t>74</t>
  </si>
  <si>
    <t>15.5</t>
  </si>
  <si>
    <t>38</t>
  </si>
  <si>
    <t>75</t>
  </si>
  <si>
    <t>165</t>
  </si>
  <si>
    <t>158</t>
  </si>
  <si>
    <t>98</t>
  </si>
  <si>
    <t>1_x000D_
2009</t>
  </si>
  <si>
    <t>309</t>
  </si>
  <si>
    <t>306</t>
  </si>
  <si>
    <t>1235</t>
  </si>
  <si>
    <t>56</t>
  </si>
  <si>
    <t>93</t>
  </si>
  <si>
    <t>6.5</t>
  </si>
  <si>
    <t>19.5</t>
  </si>
  <si>
    <t>214</t>
  </si>
  <si>
    <t>208</t>
  </si>
  <si>
    <t>59</t>
  </si>
  <si>
    <t>89</t>
  </si>
  <si>
    <t>143</t>
  </si>
  <si>
    <t>70</t>
  </si>
  <si>
    <t>35</t>
  </si>
  <si>
    <t>2_x000D_
1963, 1965</t>
  </si>
  <si>
    <t>73</t>
  </si>
  <si>
    <t>72</t>
  </si>
  <si>
    <t>62</t>
  </si>
  <si>
    <t>535</t>
  </si>
  <si>
    <t>49</t>
  </si>
  <si>
    <t>64</t>
  </si>
  <si>
    <t>95</t>
  </si>
  <si>
    <t>99</t>
  </si>
  <si>
    <t>97</t>
  </si>
  <si>
    <t>71</t>
  </si>
  <si>
    <t>5_x000D_
1951, 1954–1957</t>
  </si>
  <si>
    <t>51</t>
  </si>
  <si>
    <t>1_x000D_
1950</t>
  </si>
  <si>
    <t>231</t>
  </si>
  <si>
    <t>229</t>
  </si>
  <si>
    <t>275</t>
  </si>
  <si>
    <t>43</t>
  </si>
  <si>
    <t>40</t>
  </si>
  <si>
    <t>2_x000D_
1972, 1974</t>
  </si>
  <si>
    <t>144</t>
  </si>
  <si>
    <t>281</t>
  </si>
  <si>
    <t>160</t>
  </si>
  <si>
    <t>156</t>
  </si>
  <si>
    <t>174</t>
  </si>
  <si>
    <t>84</t>
  </si>
  <si>
    <t>162</t>
  </si>
  <si>
    <t>447</t>
  </si>
  <si>
    <t>111</t>
  </si>
  <si>
    <t>82</t>
  </si>
  <si>
    <t>69</t>
  </si>
  <si>
    <t>54</t>
  </si>
  <si>
    <t>91</t>
  </si>
  <si>
    <t>179</t>
  </si>
  <si>
    <t>391</t>
  </si>
  <si>
    <t>80</t>
  </si>
  <si>
    <t>87</t>
  </si>
  <si>
    <t>133</t>
  </si>
  <si>
    <t>2_x000D_
1998–1999</t>
  </si>
  <si>
    <t>161</t>
  </si>
  <si>
    <t>420</t>
  </si>
  <si>
    <t>7_x000D_
2008, 2014–2015, 2017–2020</t>
  </si>
  <si>
    <t>105</t>
  </si>
  <si>
    <t>1_x000D_
1958</t>
  </si>
  <si>
    <t>185</t>
  </si>
  <si>
    <t>183</t>
  </si>
  <si>
    <t>259</t>
  </si>
  <si>
    <t>37</t>
  </si>
  <si>
    <t>1_x000D_
1996</t>
  </si>
  <si>
    <t>360</t>
  </si>
  <si>
    <t>2_x000D_
1962, 1968</t>
  </si>
  <si>
    <t>176</t>
  </si>
  <si>
    <t>1_x000D_
1961</t>
  </si>
  <si>
    <t>587</t>
  </si>
  <si>
    <t>1_x000D_
1967</t>
  </si>
  <si>
    <t>112</t>
  </si>
  <si>
    <t>248</t>
  </si>
  <si>
    <t>1_x000D_
1976</t>
  </si>
  <si>
    <t>92</t>
  </si>
  <si>
    <t>120</t>
  </si>
  <si>
    <t>114</t>
  </si>
  <si>
    <t>148</t>
  </si>
  <si>
    <t>145</t>
  </si>
  <si>
    <t>191</t>
  </si>
  <si>
    <t>135</t>
  </si>
  <si>
    <t>31.5</t>
  </si>
  <si>
    <t>103</t>
  </si>
  <si>
    <t>1_x000D_
1980</t>
  </si>
  <si>
    <t>76</t>
  </si>
  <si>
    <t>125</t>
  </si>
  <si>
    <t>274</t>
  </si>
  <si>
    <t>110</t>
  </si>
  <si>
    <t>228</t>
  </si>
  <si>
    <t>3_x000D_
1975, 1977, 1984</t>
  </si>
  <si>
    <t>177</t>
  </si>
  <si>
    <t>171</t>
  </si>
  <si>
    <t>81</t>
  </si>
  <si>
    <t>187</t>
  </si>
  <si>
    <t>1_x000D_
1992</t>
  </si>
  <si>
    <t>8.14</t>
  </si>
  <si>
    <t>124</t>
  </si>
  <si>
    <t>118</t>
  </si>
  <si>
    <t>272</t>
  </si>
  <si>
    <t>269</t>
  </si>
  <si>
    <t>1167</t>
  </si>
  <si>
    <t>100</t>
  </si>
  <si>
    <t>85</t>
  </si>
  <si>
    <t>57</t>
  </si>
  <si>
    <t>94</t>
  </si>
  <si>
    <t>307</t>
  </si>
  <si>
    <t>8.5</t>
  </si>
  <si>
    <t>66</t>
  </si>
  <si>
    <t>44</t>
  </si>
  <si>
    <t>78</t>
  </si>
  <si>
    <t>65</t>
  </si>
  <si>
    <t>1183</t>
  </si>
  <si>
    <t>157</t>
  </si>
  <si>
    <t>257</t>
  </si>
  <si>
    <t>256</t>
  </si>
  <si>
    <t>285</t>
  </si>
  <si>
    <t>1638</t>
  </si>
  <si>
    <t>123</t>
  </si>
  <si>
    <t>206</t>
  </si>
  <si>
    <t>3_x000D_
1981, 1983, 1987</t>
  </si>
  <si>
    <t>207</t>
  </si>
  <si>
    <t>204</t>
  </si>
  <si>
    <t>60</t>
  </si>
  <si>
    <t>101</t>
  </si>
  <si>
    <t>4_x000D_
1985–1986, 1989, 1993</t>
  </si>
  <si>
    <t>199</t>
  </si>
  <si>
    <t>1_x000D_
2007</t>
  </si>
  <si>
    <t>353</t>
  </si>
  <si>
    <t>349</t>
  </si>
  <si>
    <t>1873</t>
  </si>
  <si>
    <t>139</t>
  </si>
  <si>
    <t>121</t>
  </si>
  <si>
    <t>146</t>
  </si>
  <si>
    <t>1329</t>
  </si>
  <si>
    <t>1_x000D_
1970</t>
  </si>
  <si>
    <t>107</t>
  </si>
  <si>
    <t>1_x000D_
1982</t>
  </si>
  <si>
    <t>1_x000D_
2016</t>
  </si>
  <si>
    <t>9.5</t>
  </si>
  <si>
    <t>90</t>
  </si>
  <si>
    <t>1_x000D_
1979</t>
  </si>
  <si>
    <t>7_x000D_
1994–1995, 2000–2004</t>
  </si>
  <si>
    <t>308</t>
  </si>
  <si>
    <t>155</t>
  </si>
  <si>
    <t>1566</t>
  </si>
  <si>
    <t>329</t>
  </si>
  <si>
    <t>3_x000D_
1988, 1990–1991</t>
  </si>
  <si>
    <t>3_x000D_
1969, 1971, 1973</t>
  </si>
  <si>
    <t>1_x000D_
1964</t>
  </si>
  <si>
    <t>252</t>
  </si>
  <si>
    <t>4_x000D_
2021–2024</t>
  </si>
  <si>
    <t>4_x000D_
2010–2013</t>
  </si>
  <si>
    <t>300</t>
  </si>
  <si>
    <t>299</t>
  </si>
  <si>
    <t>3098</t>
  </si>
  <si>
    <t>1_x000D_
1997</t>
  </si>
  <si>
    <t>235</t>
  </si>
  <si>
    <t>147</t>
  </si>
  <si>
    <t>154</t>
  </si>
  <si>
    <t>152</t>
  </si>
  <si>
    <t>169</t>
  </si>
  <si>
    <t>Points</t>
  </si>
  <si>
    <t>414</t>
  </si>
  <si>
    <t>411</t>
  </si>
  <si>
    <t>2345</t>
  </si>
  <si>
    <t>366</t>
  </si>
  <si>
    <t>4941.5</t>
  </si>
  <si>
    <t>240</t>
  </si>
  <si>
    <t>237</t>
  </si>
  <si>
    <t>591</t>
  </si>
  <si>
    <t>159</t>
  </si>
  <si>
    <t>1534</t>
  </si>
  <si>
    <t>138</t>
  </si>
  <si>
    <t>166</t>
  </si>
  <si>
    <t>467</t>
  </si>
  <si>
    <t>850</t>
  </si>
  <si>
    <t>219</t>
  </si>
  <si>
    <t>216</t>
  </si>
  <si>
    <t>1285.5</t>
  </si>
  <si>
    <t>175</t>
  </si>
  <si>
    <t>3178.5</t>
  </si>
  <si>
    <t>Monaco Netherlands</t>
  </si>
  <si>
    <t>Median</t>
  </si>
  <si>
    <t>Entries</t>
  </si>
  <si>
    <t>Starts</t>
  </si>
  <si>
    <t>Pole</t>
  </si>
  <si>
    <t>Wins</t>
  </si>
  <si>
    <t>Fastest_laps</t>
  </si>
  <si>
    <t>Avg</t>
  </si>
  <si>
    <t>Selected Data</t>
  </si>
  <si>
    <t>Formula 1 Nation</t>
  </si>
  <si>
    <t>All nation median</t>
  </si>
  <si>
    <t>All nation average</t>
  </si>
  <si>
    <t xml:space="preserve"> Selected Formula 1 Nation</t>
  </si>
  <si>
    <t>Nation total points</t>
  </si>
  <si>
    <t>Nation entries</t>
  </si>
  <si>
    <t>Nation podiums</t>
  </si>
  <si>
    <t>Nation wins</t>
  </si>
  <si>
    <t>Nation pole positions</t>
  </si>
  <si>
    <t>Nation fastest laps</t>
  </si>
  <si>
    <t>Nation most success driver, and wins</t>
  </si>
  <si>
    <t>Nation starts</t>
  </si>
  <si>
    <t>Last update:</t>
  </si>
  <si>
    <t>2025-07-07, after British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</si>
</sst>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rgb="FF202122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6"/>
      <color rgb="FF00000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0" tint="-0.34900967436750391"/>
        </stop>
      </gradientFill>
    </fill>
  </fills>
  <borders count="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/>
      <top style="medium">
        <color theme="0" tint="-0.34998626667073579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" fontId="0" fillId="0" borderId="0" xfId="0" applyNumberFormat="1"/>
    <xf numFmtId="17" fontId="2" fillId="0" borderId="0" xfId="0" applyNumberFormat="1" applyFont="1"/>
    <xf numFmtId="0" fontId="2" fillId="0" borderId="0" xfId="0" applyFont="1"/>
    <xf numFmtId="0" fontId="3" fillId="0" borderId="5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Border="1"/>
    <xf numFmtId="0" fontId="4" fillId="2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/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33"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31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charts!$C$2</c:f>
              <c:strCache>
                <c:ptCount val="1"/>
                <c:pt idx="0">
                  <c:v>All nation median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charts!$B$3:$B$9</c:f>
              <c:strCache>
                <c:ptCount val="7"/>
                <c:pt idx="0">
                  <c:v>Points</c:v>
                </c:pt>
                <c:pt idx="1">
                  <c:v>Entries</c:v>
                </c:pt>
                <c:pt idx="2">
                  <c:v>Starts</c:v>
                </c:pt>
                <c:pt idx="3">
                  <c:v>Podiums</c:v>
                </c:pt>
                <c:pt idx="4">
                  <c:v>Wins</c:v>
                </c:pt>
                <c:pt idx="5">
                  <c:v>Pole</c:v>
                </c:pt>
                <c:pt idx="6">
                  <c:v>Fastest_laps</c:v>
                </c:pt>
              </c:strCache>
            </c:strRef>
          </c:cat>
          <c:val>
            <c:numRef>
              <c:f>charts!$C$3:$C$9</c:f>
              <c:numCache>
                <c:formatCode>0</c:formatCode>
                <c:ptCount val="7"/>
                <c:pt idx="0" formatCode="General">
                  <c:v>267</c:v>
                </c:pt>
                <c:pt idx="1">
                  <c:v>191</c:v>
                </c:pt>
                <c:pt idx="2" formatCode="General">
                  <c:v>188</c:v>
                </c:pt>
                <c:pt idx="3" formatCode="General">
                  <c:v>4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E-4C89-9D04-0206B0500A09}"/>
            </c:ext>
          </c:extLst>
        </c:ser>
        <c:ser>
          <c:idx val="1"/>
          <c:order val="1"/>
          <c:tx>
            <c:strRef>
              <c:f>charts!$D$2</c:f>
              <c:strCache>
                <c:ptCount val="1"/>
                <c:pt idx="0">
                  <c:v>All nation average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charts!$B$3:$B$9</c:f>
              <c:strCache>
                <c:ptCount val="7"/>
                <c:pt idx="0">
                  <c:v>Points</c:v>
                </c:pt>
                <c:pt idx="1">
                  <c:v>Entries</c:v>
                </c:pt>
                <c:pt idx="2">
                  <c:v>Starts</c:v>
                </c:pt>
                <c:pt idx="3">
                  <c:v>Podiums</c:v>
                </c:pt>
                <c:pt idx="4">
                  <c:v>Wins</c:v>
                </c:pt>
                <c:pt idx="5">
                  <c:v>Pole</c:v>
                </c:pt>
                <c:pt idx="6">
                  <c:v>Fastest_laps</c:v>
                </c:pt>
              </c:strCache>
            </c:strRef>
          </c:cat>
          <c:val>
            <c:numRef>
              <c:f>charts!$D$3:$D$9</c:f>
              <c:numCache>
                <c:formatCode>0</c:formatCode>
                <c:ptCount val="7"/>
                <c:pt idx="0">
                  <c:v>1173.0957446808511</c:v>
                </c:pt>
                <c:pt idx="1">
                  <c:v>589.12765957446811</c:v>
                </c:pt>
                <c:pt idx="2">
                  <c:v>546.34042553191489</c:v>
                </c:pt>
                <c:pt idx="3">
                  <c:v>73.446808510638292</c:v>
                </c:pt>
                <c:pt idx="4">
                  <c:v>24.297872340425531</c:v>
                </c:pt>
                <c:pt idx="5">
                  <c:v>24.212765957446809</c:v>
                </c:pt>
                <c:pt idx="6">
                  <c:v>24.595744680851062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E-4C89-9D04-0206B0500A09}"/>
            </c:ext>
          </c:extLst>
        </c:ser>
        <c:ser>
          <c:idx val="2"/>
          <c:order val="2"/>
          <c:tx>
            <c:strRef>
              <c:f>charts!$E$2</c:f>
              <c:strCache>
                <c:ptCount val="1"/>
                <c:pt idx="0">
                  <c:v> Selected Formula 1 Nation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charts!$B$3:$B$9</c:f>
              <c:strCache>
                <c:ptCount val="7"/>
                <c:pt idx="0">
                  <c:v>Points</c:v>
                </c:pt>
                <c:pt idx="1">
                  <c:v>Entries</c:v>
                </c:pt>
                <c:pt idx="2">
                  <c:v>Starts</c:v>
                </c:pt>
                <c:pt idx="3">
                  <c:v>Podiums</c:v>
                </c:pt>
                <c:pt idx="4">
                  <c:v>Wins</c:v>
                </c:pt>
                <c:pt idx="5">
                  <c:v>Pole</c:v>
                </c:pt>
                <c:pt idx="6">
                  <c:v>Fastest_laps</c:v>
                </c:pt>
              </c:strCache>
            </c:strRef>
          </c:cat>
          <c:val>
            <c:numRef>
              <c:f>charts!$E$3:$E$9</c:f>
              <c:numCache>
                <c:formatCode>0</c:formatCode>
                <c:ptCount val="7"/>
                <c:pt idx="0" formatCode="General">
                  <c:v>990</c:v>
                </c:pt>
                <c:pt idx="1">
                  <c:v>1399</c:v>
                </c:pt>
                <c:pt idx="2" formatCode="General">
                  <c:v>1208</c:v>
                </c:pt>
                <c:pt idx="3" formatCode="General">
                  <c:v>129</c:v>
                </c:pt>
                <c:pt idx="4" formatCode="General">
                  <c:v>33</c:v>
                </c:pt>
                <c:pt idx="5" formatCode="General">
                  <c:v>39</c:v>
                </c:pt>
                <c:pt idx="6" formatCode="General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E-4C89-9D04-0206B0500A0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34625647"/>
        <c:axId val="434609423"/>
      </c:barChart>
      <c:catAx>
        <c:axId val="4346256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09423"/>
        <c:crosses val="autoZero"/>
        <c:auto val="1"/>
        <c:lblAlgn val="ctr"/>
        <c:lblOffset val="100"/>
        <c:noMultiLvlLbl val="0"/>
      </c:catAx>
      <c:valAx>
        <c:axId val="434609423"/>
        <c:scaling>
          <c:orientation val="minMax"/>
          <c:max val="4000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2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charts!$C$2</c:f>
              <c:strCache>
                <c:ptCount val="1"/>
                <c:pt idx="0">
                  <c:v>All nation median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charts!$B$3:$B$9</c:f>
              <c:strCache>
                <c:ptCount val="7"/>
                <c:pt idx="0">
                  <c:v>Points</c:v>
                </c:pt>
                <c:pt idx="1">
                  <c:v>Entries</c:v>
                </c:pt>
                <c:pt idx="2">
                  <c:v>Starts</c:v>
                </c:pt>
                <c:pt idx="3">
                  <c:v>Podiums</c:v>
                </c:pt>
                <c:pt idx="4">
                  <c:v>Wins</c:v>
                </c:pt>
                <c:pt idx="5">
                  <c:v>Pole</c:v>
                </c:pt>
                <c:pt idx="6">
                  <c:v>Fastest_laps</c:v>
                </c:pt>
              </c:strCache>
            </c:strRef>
          </c:cat>
          <c:val>
            <c:numRef>
              <c:f>charts!$C$3:$C$9</c:f>
              <c:numCache>
                <c:formatCode>0</c:formatCode>
                <c:ptCount val="7"/>
                <c:pt idx="0" formatCode="General">
                  <c:v>267</c:v>
                </c:pt>
                <c:pt idx="1">
                  <c:v>191</c:v>
                </c:pt>
                <c:pt idx="2" formatCode="General">
                  <c:v>188</c:v>
                </c:pt>
                <c:pt idx="3" formatCode="General">
                  <c:v>4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6-438E-A046-DFB932EFF60D}"/>
            </c:ext>
          </c:extLst>
        </c:ser>
        <c:ser>
          <c:idx val="1"/>
          <c:order val="1"/>
          <c:tx>
            <c:strRef>
              <c:f>charts!$D$2</c:f>
              <c:strCache>
                <c:ptCount val="1"/>
                <c:pt idx="0">
                  <c:v>All nation 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charts!$B$3:$B$9</c:f>
              <c:strCache>
                <c:ptCount val="7"/>
                <c:pt idx="0">
                  <c:v>Points</c:v>
                </c:pt>
                <c:pt idx="1">
                  <c:v>Entries</c:v>
                </c:pt>
                <c:pt idx="2">
                  <c:v>Starts</c:v>
                </c:pt>
                <c:pt idx="3">
                  <c:v>Podiums</c:v>
                </c:pt>
                <c:pt idx="4">
                  <c:v>Wins</c:v>
                </c:pt>
                <c:pt idx="5">
                  <c:v>Pole</c:v>
                </c:pt>
                <c:pt idx="6">
                  <c:v>Fastest_laps</c:v>
                </c:pt>
              </c:strCache>
            </c:strRef>
          </c:cat>
          <c:val>
            <c:numRef>
              <c:f>charts!$D$3:$D$9</c:f>
              <c:numCache>
                <c:formatCode>0</c:formatCode>
                <c:ptCount val="7"/>
                <c:pt idx="0">
                  <c:v>1173.0957446808511</c:v>
                </c:pt>
                <c:pt idx="1">
                  <c:v>589.12765957446811</c:v>
                </c:pt>
                <c:pt idx="2">
                  <c:v>546.34042553191489</c:v>
                </c:pt>
                <c:pt idx="3">
                  <c:v>73.446808510638292</c:v>
                </c:pt>
                <c:pt idx="4">
                  <c:v>24.297872340425531</c:v>
                </c:pt>
                <c:pt idx="5">
                  <c:v>24.212765957446809</c:v>
                </c:pt>
                <c:pt idx="6">
                  <c:v>24.595744680851062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86-438E-A046-DFB932EFF60D}"/>
            </c:ext>
          </c:extLst>
        </c:ser>
        <c:ser>
          <c:idx val="2"/>
          <c:order val="2"/>
          <c:tx>
            <c:strRef>
              <c:f>charts!$E$2</c:f>
              <c:strCache>
                <c:ptCount val="1"/>
                <c:pt idx="0">
                  <c:v> Selected Formula 1 Nation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charts!$B$3:$B$9</c:f>
              <c:strCache>
                <c:ptCount val="7"/>
                <c:pt idx="0">
                  <c:v>Points</c:v>
                </c:pt>
                <c:pt idx="1">
                  <c:v>Entries</c:v>
                </c:pt>
                <c:pt idx="2">
                  <c:v>Starts</c:v>
                </c:pt>
                <c:pt idx="3">
                  <c:v>Podiums</c:v>
                </c:pt>
                <c:pt idx="4">
                  <c:v>Wins</c:v>
                </c:pt>
                <c:pt idx="5">
                  <c:v>Pole</c:v>
                </c:pt>
                <c:pt idx="6">
                  <c:v>Fastest_laps</c:v>
                </c:pt>
              </c:strCache>
            </c:strRef>
          </c:cat>
          <c:val>
            <c:numRef>
              <c:f>charts!$E$3:$E$9</c:f>
              <c:numCache>
                <c:formatCode>0</c:formatCode>
                <c:ptCount val="7"/>
                <c:pt idx="0" formatCode="General">
                  <c:v>990</c:v>
                </c:pt>
                <c:pt idx="1">
                  <c:v>1399</c:v>
                </c:pt>
                <c:pt idx="2" formatCode="General">
                  <c:v>1208</c:v>
                </c:pt>
                <c:pt idx="3" formatCode="General">
                  <c:v>129</c:v>
                </c:pt>
                <c:pt idx="4" formatCode="General">
                  <c:v>33</c:v>
                </c:pt>
                <c:pt idx="5" formatCode="General">
                  <c:v>39</c:v>
                </c:pt>
                <c:pt idx="6" formatCode="General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86-438E-A046-DFB932EFF60D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34625647"/>
        <c:axId val="434609423"/>
      </c:barChart>
      <c:catAx>
        <c:axId val="4346256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09423"/>
        <c:crosses val="autoZero"/>
        <c:auto val="1"/>
        <c:lblAlgn val="ctr"/>
        <c:lblOffset val="100"/>
        <c:noMultiLvlLbl val="0"/>
      </c:catAx>
      <c:valAx>
        <c:axId val="434609423"/>
        <c:scaling>
          <c:orientation val="minMax"/>
          <c:max val="10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2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fi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315445</xdr:colOff>
      <xdr:row>0</xdr:row>
      <xdr:rowOff>142314</xdr:rowOff>
    </xdr:from>
    <xdr:to>
      <xdr:col>23</xdr:col>
      <xdr:colOff>280147</xdr:colOff>
      <xdr:row>37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84AAE42-019C-4C53-B3DC-52E596CE9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19</xdr:row>
      <xdr:rowOff>1</xdr:rowOff>
    </xdr:from>
    <xdr:to>
      <xdr:col>4</xdr:col>
      <xdr:colOff>0</xdr:colOff>
      <xdr:row>37</xdr:row>
      <xdr:rowOff>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95CA7F2-550E-4747-A65D-4CF64D6E5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18" y="4840942"/>
          <a:ext cx="6017558" cy="3429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356150</xdr:colOff>
      <xdr:row>2</xdr:row>
      <xdr:rowOff>77856</xdr:rowOff>
    </xdr:from>
    <xdr:to>
      <xdr:col>17</xdr:col>
      <xdr:colOff>347869</xdr:colOff>
      <xdr:row>29</xdr:row>
      <xdr:rowOff>16565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CCF66-73AC-4426-B57A-94469B515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731111-79F4-4653-B06A-53C2A7573605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Driver name" tableColumnId="1"/>
      <queryTableField id="2" name="Nationality" tableColumnId="2"/>
      <queryTableField id="3" name="Seasons competed" tableColumnId="3"/>
      <queryTableField id="4" name="Drivers' Championships" tableColumnId="4"/>
      <queryTableField id="5" name="Race entries" tableColumnId="5"/>
      <queryTableField id="6" name="Race starts" tableColumnId="6"/>
      <queryTableField id="7" name="Pole positions" tableColumnId="7"/>
      <queryTableField id="8" name="Race wins" tableColumnId="8"/>
      <queryTableField id="9" name="Podiums" tableColumnId="9"/>
      <queryTableField id="10" name="Fastest laps" tableColumnId="10"/>
      <queryTableField id="11" dataBound="0" tableColumnId="11"/>
    </queryTableFields>
    <queryTableDeletedFields count="1">
      <deletedField name="Points[a]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3EBEBD-5E91-4473-9510-779D514F7341}" autoFormatId="16" applyNumberFormats="0" applyBorderFormats="0" applyFontFormats="0" applyPatternFormats="0" applyAlignmentFormats="0" applyWidthHeightFormats="0">
  <queryTableRefresh nextId="12">
    <queryTableFields count="11">
      <queryTableField id="1" name="Driver name" tableColumnId="1"/>
      <queryTableField id="2" name="Nationality" tableColumnId="2"/>
      <queryTableField id="3" name="Seasons competed" tableColumnId="3"/>
      <queryTableField id="4" name="Drivers' Championships" tableColumnId="4"/>
      <queryTableField id="5" name="Race entries" tableColumnId="5"/>
      <queryTableField id="6" name="Race starts" tableColumnId="6"/>
      <queryTableField id="7" name="Pole positions" tableColumnId="7"/>
      <queryTableField id="8" name="Race wins" tableColumnId="8"/>
      <queryTableField id="9" name="Podiums" tableColumnId="9"/>
      <queryTableField id="10" name="Fastest laps" tableColumnId="10"/>
      <queryTableField id="11" name="Points[a]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DBB1D-1255-4342-AA88-EABEC039BECB}" name="Table_1" displayName="Table_1" ref="A1:K875" tableType="queryTable" totalsRowCount="1">
  <tableColumns count="11">
    <tableColumn id="1" xr3:uid="{948E710F-BD91-417C-8F57-8A1BD9F754BC}" uniqueName="1" name="Driver name" queryTableFieldId="1" dataDxfId="32"/>
    <tableColumn id="2" xr3:uid="{06E7C11F-B914-431B-A98B-5787D77C383B}" uniqueName="2" name="Nationality" queryTableFieldId="2" dataDxfId="31"/>
    <tableColumn id="3" xr3:uid="{6D1EEA9F-1E99-4AC2-897E-8618FDB74A4C}" uniqueName="3" name="Seasons competed" queryTableFieldId="3" dataDxfId="30"/>
    <tableColumn id="4" xr3:uid="{CFF9D507-A577-4408-8E8C-18E23783C3DA}" uniqueName="4" name="Drivers' Championships" queryTableFieldId="4" dataDxfId="29"/>
    <tableColumn id="5" xr3:uid="{BB6302B4-F64A-4C3A-93D8-3B761C29C316}" uniqueName="5" name="Race entries" queryTableFieldId="5" dataDxfId="28"/>
    <tableColumn id="6" xr3:uid="{2C71D10B-11E6-4B8F-BB1F-4AEC4C13E3D6}" uniqueName="6" name="Race starts" queryTableFieldId="6" dataDxfId="27"/>
    <tableColumn id="7" xr3:uid="{AD1EBF4B-D6FC-4C67-AAA2-3598FC5871BA}" uniqueName="7" name="Pole positions" queryTableFieldId="7" dataDxfId="26"/>
    <tableColumn id="8" xr3:uid="{34812206-A925-41C7-B3AC-38CCDB0823AC}" uniqueName="8" name="Race wins" queryTableFieldId="8" dataDxfId="25"/>
    <tableColumn id="9" xr3:uid="{67172582-A12C-4B70-841A-DE7E55AC7880}" uniqueName="9" name="Podiums" queryTableFieldId="9" dataDxfId="24"/>
    <tableColumn id="10" xr3:uid="{3BEDCB7A-8AEA-47A8-B332-6A42EBBD4593}" uniqueName="10" name="Fastest laps" queryTableFieldId="10" dataDxfId="23"/>
    <tableColumn id="11" xr3:uid="{39E7D760-4A88-43EC-8902-034C8B0C6D1C}" uniqueName="11" name="Points[a]" queryTableFieldId="11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F9DF24-4496-4004-8EAE-AECA00FCD7FD}" name="Table_14" displayName="Table_14" ref="A1:K876" tableType="queryTable" totalsRowCount="1">
  <autoFilter ref="A1:K875" xr:uid="{03F9DF24-4496-4004-8EAE-AECA00FCD7FD}"/>
  <sortState xmlns:xlrd2="http://schemas.microsoft.com/office/spreadsheetml/2017/richdata2" ref="A2:K875">
    <sortCondition descending="1" ref="H1:H875"/>
  </sortState>
  <tableColumns count="11">
    <tableColumn id="1" xr3:uid="{26EC3F87-778B-4101-B803-C68FF0CF21AD}" uniqueName="1" name="Driver name" queryTableFieldId="1" dataDxfId="21" totalsRowDxfId="20"/>
    <tableColumn id="2" xr3:uid="{489094D7-C58F-40CA-8813-575E95BB56DF}" uniqueName="2" name="Nationality" queryTableFieldId="2" dataDxfId="19" totalsRowDxfId="18"/>
    <tableColumn id="3" xr3:uid="{3C72AB1A-DBC3-47E4-8548-4DB5F0694660}" uniqueName="3" name="Seasons competed" queryTableFieldId="3" dataDxfId="17" totalsRowDxfId="16"/>
    <tableColumn id="4" xr3:uid="{94BDF0CD-2A26-4C3B-869B-B998DFD3C2E3}" uniqueName="4" name="Drivers' Championships" queryTableFieldId="4" dataDxfId="15" totalsRowDxfId="14"/>
    <tableColumn id="5" xr3:uid="{8A322D52-D0BC-4C35-8DA8-DB525B0262F3}" uniqueName="5" name="Race entries" queryTableFieldId="5" dataDxfId="13" totalsRowDxfId="12"/>
    <tableColumn id="6" xr3:uid="{3BC67DD5-D398-4CD7-BFED-DFAF61FA65CB}" uniqueName="6" name="Race starts" queryTableFieldId="6" dataDxfId="11" totalsRowDxfId="10"/>
    <tableColumn id="7" xr3:uid="{BE883B75-8BD0-4244-9795-E23466BCBA9E}" uniqueName="7" name="Pole positions" queryTableFieldId="7" dataDxfId="9" totalsRowDxfId="8"/>
    <tableColumn id="8" xr3:uid="{BA6C812C-93EF-43C8-BCA1-314D699A6A86}" uniqueName="8" name="Race wins" queryTableFieldId="8" dataDxfId="7" totalsRowDxfId="6"/>
    <tableColumn id="9" xr3:uid="{C8CAB0E9-F043-405D-8293-1D583015C4C3}" uniqueName="9" name="Podiums" queryTableFieldId="9" dataDxfId="5" totalsRowDxfId="4"/>
    <tableColumn id="10" xr3:uid="{908B1F08-6BFF-4893-814D-D8E5120536B7}" uniqueName="10" name="Fastest laps" queryTableFieldId="10" dataDxfId="3" totalsRowDxfId="2"/>
    <tableColumn id="11" xr3:uid="{90383ABD-0A07-48F9-AD63-2CBE4402FC96}" uniqueName="11" name="Points[a]" queryTableFieldId="11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577E-B844-4FBE-877D-18C11406A2C5}">
  <dimension ref="A3:F38"/>
  <sheetViews>
    <sheetView showGridLines="0" tabSelected="1" zoomScale="85" zoomScaleNormal="85" workbookViewId="0">
      <selection activeCell="E12" sqref="E12"/>
    </sheetView>
  </sheetViews>
  <sheetFormatPr defaultRowHeight="15" x14ac:dyDescent="0.25"/>
  <cols>
    <col min="2" max="2" width="25.5703125" customWidth="1"/>
    <col min="3" max="3" width="16.28515625" bestFit="1" customWidth="1"/>
    <col min="4" max="4" width="48.42578125" customWidth="1"/>
  </cols>
  <sheetData>
    <row r="3" spans="1:6" ht="15.75" thickBot="1" x14ac:dyDescent="0.3"/>
    <row r="4" spans="1:6" ht="15.75" customHeight="1" thickTop="1" x14ac:dyDescent="0.25">
      <c r="B4" s="19" t="s">
        <v>1758</v>
      </c>
      <c r="C4" s="20"/>
      <c r="D4" s="23" t="s">
        <v>26</v>
      </c>
      <c r="E4" s="10"/>
      <c r="F4" s="11"/>
    </row>
    <row r="5" spans="1:6" ht="15.75" customHeight="1" thickBot="1" x14ac:dyDescent="0.3">
      <c r="B5" s="21"/>
      <c r="C5" s="22"/>
      <c r="D5" s="24"/>
      <c r="E5" s="10"/>
      <c r="F5" s="11"/>
    </row>
    <row r="6" spans="1:6" ht="21.75" thickTop="1" x14ac:dyDescent="0.35">
      <c r="B6" s="12"/>
      <c r="C6" s="12"/>
      <c r="D6" s="12"/>
    </row>
    <row r="7" spans="1:6" ht="21.75" thickBot="1" x14ac:dyDescent="0.4">
      <c r="B7" s="12"/>
      <c r="C7" s="12"/>
      <c r="D7" s="12"/>
    </row>
    <row r="8" spans="1:6" ht="21" x14ac:dyDescent="0.25">
      <c r="A8" s="14"/>
      <c r="B8" s="26" t="s">
        <v>1762</v>
      </c>
      <c r="C8" s="26"/>
      <c r="D8" s="15" t="s">
        <v>1763</v>
      </c>
    </row>
    <row r="9" spans="1:6" ht="21" x14ac:dyDescent="0.25">
      <c r="A9" s="14"/>
      <c r="B9" s="25">
        <f>nat_points</f>
        <v>990</v>
      </c>
      <c r="C9" s="25"/>
      <c r="D9" s="16">
        <f>nat_ent</f>
        <v>1399</v>
      </c>
    </row>
    <row r="10" spans="1:6" ht="21.75" thickBot="1" x14ac:dyDescent="0.3">
      <c r="B10" s="13"/>
      <c r="C10" s="13"/>
      <c r="D10" s="13"/>
    </row>
    <row r="11" spans="1:6" ht="24" customHeight="1" x14ac:dyDescent="0.25">
      <c r="B11" s="26" t="s">
        <v>1769</v>
      </c>
      <c r="C11" s="26"/>
      <c r="D11" s="15" t="s">
        <v>1764</v>
      </c>
    </row>
    <row r="12" spans="1:6" ht="21" x14ac:dyDescent="0.25">
      <c r="B12" s="25">
        <f>nat_start</f>
        <v>1208</v>
      </c>
      <c r="C12" s="25"/>
      <c r="D12" s="16">
        <f>nat_podiums</f>
        <v>129</v>
      </c>
    </row>
    <row r="13" spans="1:6" ht="21.75" thickBot="1" x14ac:dyDescent="0.3">
      <c r="B13" s="13"/>
      <c r="C13" s="13"/>
      <c r="D13" s="13"/>
    </row>
    <row r="14" spans="1:6" ht="21" x14ac:dyDescent="0.25">
      <c r="B14" s="26" t="s">
        <v>1765</v>
      </c>
      <c r="C14" s="26"/>
      <c r="D14" s="15" t="s">
        <v>1766</v>
      </c>
    </row>
    <row r="15" spans="1:6" ht="21" x14ac:dyDescent="0.25">
      <c r="B15" s="25">
        <f>nat_wins</f>
        <v>33</v>
      </c>
      <c r="C15" s="25"/>
      <c r="D15" s="16">
        <f>nat_pole</f>
        <v>39</v>
      </c>
    </row>
    <row r="16" spans="1:6" ht="21.75" thickBot="1" x14ac:dyDescent="0.3">
      <c r="B16" s="13"/>
      <c r="C16" s="13"/>
      <c r="D16" s="13"/>
    </row>
    <row r="17" spans="2:4" ht="21" x14ac:dyDescent="0.25">
      <c r="B17" s="26" t="s">
        <v>1767</v>
      </c>
      <c r="C17" s="26"/>
      <c r="D17" s="15" t="s">
        <v>1768</v>
      </c>
    </row>
    <row r="18" spans="2:4" ht="21" x14ac:dyDescent="0.25">
      <c r="B18" s="25">
        <f>nat_fl</f>
        <v>36</v>
      </c>
      <c r="C18" s="25"/>
      <c r="D18" s="16" t="str">
        <f>succ_driver</f>
        <v xml:space="preserve">Mario Andretti </v>
      </c>
    </row>
    <row r="19" spans="2:4" ht="21" x14ac:dyDescent="0.25">
      <c r="B19" s="13"/>
      <c r="C19" s="13"/>
      <c r="D19" s="17">
        <f>top_wins</f>
        <v>12</v>
      </c>
    </row>
    <row r="38" spans="2:3" ht="21" x14ac:dyDescent="0.35">
      <c r="B38" s="18" t="s">
        <v>1770</v>
      </c>
      <c r="C38" s="18" t="s">
        <v>1771</v>
      </c>
    </row>
  </sheetData>
  <sheetProtection sheet="1" objects="1" scenarios="1"/>
  <mergeCells count="10">
    <mergeCell ref="B4:C5"/>
    <mergeCell ref="D4:D5"/>
    <mergeCell ref="B9:C9"/>
    <mergeCell ref="B8:C8"/>
    <mergeCell ref="B18:C18"/>
    <mergeCell ref="B11:C11"/>
    <mergeCell ref="B12:C12"/>
    <mergeCell ref="B14:C14"/>
    <mergeCell ref="B15:C15"/>
    <mergeCell ref="B17:C17"/>
  </mergeCells>
  <pageMargins left="0.7" right="0.7" top="0.75" bottom="0.75" header="0.3" footer="0.3"/>
  <pageSetup paperSize="9" orientation="portrait" r:id="rId1"/>
  <ignoredErrors>
    <ignoredError sqref="D18:D19" evalErro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13ABC2-5E04-42C0-8A01-46F6EEC145E6}">
          <x14:formula1>
            <xm:f>pilot_nationality!$B$2:$B$49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EA59-FE3C-46E3-9CB1-3E356B7D11C1}">
  <dimension ref="A1:Q874"/>
  <sheetViews>
    <sheetView topLeftCell="A757" zoomScaleNormal="100" workbookViewId="0">
      <selection activeCell="B773" sqref="B773"/>
    </sheetView>
  </sheetViews>
  <sheetFormatPr defaultRowHeight="15" x14ac:dyDescent="0.25"/>
  <cols>
    <col min="1" max="1" width="30.5703125" bestFit="1" customWidth="1"/>
    <col min="2" max="2" width="27.5703125" bestFit="1" customWidth="1"/>
    <col min="3" max="3" width="35.85546875" customWidth="1"/>
    <col min="4" max="4" width="26.5703125" customWidth="1"/>
    <col min="5" max="5" width="11.85546875" customWidth="1"/>
    <col min="6" max="6" width="10.42578125" customWidth="1"/>
    <col min="7" max="7" width="13.7109375" customWidth="1"/>
    <col min="8" max="8" width="9.7109375" customWidth="1"/>
    <col min="9" max="9" width="8.7109375" customWidth="1"/>
    <col min="10" max="10" width="11.28515625" customWidth="1"/>
    <col min="11" max="11" width="1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4" t="s">
        <v>14</v>
      </c>
      <c r="E2" s="4" t="s">
        <v>1477</v>
      </c>
      <c r="F2" s="4" t="s">
        <v>14</v>
      </c>
      <c r="G2" s="4" t="s">
        <v>14</v>
      </c>
      <c r="H2" t="s">
        <v>14</v>
      </c>
      <c r="I2" s="4" t="s">
        <v>14</v>
      </c>
      <c r="J2" s="4" t="s">
        <v>14</v>
      </c>
      <c r="K2">
        <v>0</v>
      </c>
    </row>
    <row r="3" spans="1:11" x14ac:dyDescent="0.25">
      <c r="A3" s="1" t="s">
        <v>15</v>
      </c>
      <c r="B3" s="1" t="s">
        <v>16</v>
      </c>
      <c r="C3" s="1" t="s">
        <v>17</v>
      </c>
      <c r="D3" s="4" t="s">
        <v>14</v>
      </c>
      <c r="E3" s="4" t="s">
        <v>1466</v>
      </c>
      <c r="F3" s="4" t="s">
        <v>1466</v>
      </c>
      <c r="G3" s="4" t="s">
        <v>14</v>
      </c>
      <c r="H3" t="s">
        <v>14</v>
      </c>
      <c r="I3" s="4" t="s">
        <v>14</v>
      </c>
      <c r="J3" s="4" t="s">
        <v>14</v>
      </c>
      <c r="K3">
        <v>0</v>
      </c>
    </row>
    <row r="4" spans="1:11" x14ac:dyDescent="0.25">
      <c r="A4" s="1" t="s">
        <v>18</v>
      </c>
      <c r="B4" s="1" t="s">
        <v>16</v>
      </c>
      <c r="C4" s="1" t="s">
        <v>19</v>
      </c>
      <c r="D4" s="4" t="s">
        <v>14</v>
      </c>
      <c r="E4" s="4" t="s">
        <v>1481</v>
      </c>
      <c r="F4" s="4" t="s">
        <v>1477</v>
      </c>
      <c r="G4" s="4" t="s">
        <v>14</v>
      </c>
      <c r="H4" t="s">
        <v>14</v>
      </c>
      <c r="I4" s="4" t="s">
        <v>14</v>
      </c>
      <c r="J4" s="4" t="s">
        <v>14</v>
      </c>
      <c r="K4">
        <v>0</v>
      </c>
    </row>
    <row r="5" spans="1:11" x14ac:dyDescent="0.25">
      <c r="A5" s="1" t="s">
        <v>20</v>
      </c>
      <c r="B5" s="1" t="s">
        <v>12</v>
      </c>
      <c r="C5" s="1" t="s">
        <v>21</v>
      </c>
      <c r="D5" s="4" t="s">
        <v>14</v>
      </c>
      <c r="E5" s="4" t="s">
        <v>1478</v>
      </c>
      <c r="F5" s="4" t="s">
        <v>1468</v>
      </c>
      <c r="G5" s="4" t="s">
        <v>14</v>
      </c>
      <c r="H5" t="s">
        <v>14</v>
      </c>
      <c r="I5" s="4" t="s">
        <v>14</v>
      </c>
      <c r="J5" s="4" t="s">
        <v>14</v>
      </c>
      <c r="K5">
        <v>6</v>
      </c>
    </row>
    <row r="6" spans="1:11" x14ac:dyDescent="0.25">
      <c r="A6" s="1" t="s">
        <v>22</v>
      </c>
      <c r="B6" s="1" t="s">
        <v>23</v>
      </c>
      <c r="C6" s="1" t="s">
        <v>24</v>
      </c>
      <c r="D6" s="4" t="s">
        <v>14</v>
      </c>
      <c r="E6" s="4" t="s">
        <v>1466</v>
      </c>
      <c r="F6" s="4" t="s">
        <v>1466</v>
      </c>
      <c r="G6" s="4" t="s">
        <v>14</v>
      </c>
      <c r="H6" t="s">
        <v>14</v>
      </c>
      <c r="I6" s="4" t="s">
        <v>14</v>
      </c>
      <c r="J6" s="4" t="s">
        <v>14</v>
      </c>
      <c r="K6">
        <v>0</v>
      </c>
    </row>
    <row r="7" spans="1:11" x14ac:dyDescent="0.25">
      <c r="A7" s="1" t="s">
        <v>25</v>
      </c>
      <c r="B7" s="1" t="s">
        <v>26</v>
      </c>
      <c r="C7" s="2" t="s">
        <v>27</v>
      </c>
      <c r="D7" s="4" t="s">
        <v>14</v>
      </c>
      <c r="E7" s="4" t="s">
        <v>1476</v>
      </c>
      <c r="F7" s="4" t="s">
        <v>1476</v>
      </c>
      <c r="G7" s="4" t="s">
        <v>14</v>
      </c>
      <c r="H7" t="s">
        <v>14</v>
      </c>
      <c r="I7" s="4" t="s">
        <v>14</v>
      </c>
      <c r="J7" s="4" t="s">
        <v>14</v>
      </c>
      <c r="K7">
        <v>0</v>
      </c>
    </row>
    <row r="8" spans="1:11" x14ac:dyDescent="0.25">
      <c r="A8" s="1" t="s">
        <v>28</v>
      </c>
      <c r="B8" s="1" t="s">
        <v>29</v>
      </c>
      <c r="C8" s="1" t="s">
        <v>30</v>
      </c>
      <c r="D8" s="4" t="s">
        <v>14</v>
      </c>
      <c r="E8" s="4" t="s">
        <v>1476</v>
      </c>
      <c r="F8" s="4" t="s">
        <v>1476</v>
      </c>
      <c r="G8" s="4" t="s">
        <v>14</v>
      </c>
      <c r="H8" t="s">
        <v>14</v>
      </c>
      <c r="I8" s="4" t="s">
        <v>14</v>
      </c>
      <c r="J8" s="4" t="s">
        <v>14</v>
      </c>
      <c r="K8">
        <v>0</v>
      </c>
    </row>
    <row r="9" spans="1:11" x14ac:dyDescent="0.25">
      <c r="A9" s="1" t="s">
        <v>31</v>
      </c>
      <c r="B9" s="1" t="s">
        <v>26</v>
      </c>
      <c r="C9" s="1" t="s">
        <v>32</v>
      </c>
      <c r="D9" s="4" t="s">
        <v>14</v>
      </c>
      <c r="E9" s="4" t="s">
        <v>1470</v>
      </c>
      <c r="F9" s="4" t="s">
        <v>1483</v>
      </c>
      <c r="G9" s="4" t="s">
        <v>1476</v>
      </c>
      <c r="H9" t="s">
        <v>14</v>
      </c>
      <c r="I9" s="4" t="s">
        <v>14</v>
      </c>
      <c r="J9" s="4" t="s">
        <v>14</v>
      </c>
      <c r="K9">
        <v>1.5</v>
      </c>
    </row>
    <row r="10" spans="1:11" x14ac:dyDescent="0.25">
      <c r="A10" s="1" t="s">
        <v>33</v>
      </c>
      <c r="B10" s="1" t="s">
        <v>29</v>
      </c>
      <c r="C10" s="1" t="s">
        <v>34</v>
      </c>
      <c r="D10" s="4" t="s">
        <v>14</v>
      </c>
      <c r="E10" s="4" t="s">
        <v>1479</v>
      </c>
      <c r="F10" s="4" t="s">
        <v>1479</v>
      </c>
      <c r="G10" s="4" t="s">
        <v>14</v>
      </c>
      <c r="H10" t="s">
        <v>14</v>
      </c>
      <c r="I10" s="4" t="s">
        <v>14</v>
      </c>
      <c r="J10" s="4" t="s">
        <v>14</v>
      </c>
      <c r="K10">
        <v>0</v>
      </c>
    </row>
    <row r="11" spans="1:11" x14ac:dyDescent="0.25">
      <c r="A11" s="1" t="s">
        <v>35</v>
      </c>
      <c r="B11" s="1" t="s">
        <v>16</v>
      </c>
      <c r="C11" s="1" t="s">
        <v>36</v>
      </c>
      <c r="D11" s="4" t="s">
        <v>14</v>
      </c>
      <c r="E11" s="4" t="s">
        <v>1476</v>
      </c>
      <c r="F11" s="4" t="s">
        <v>1476</v>
      </c>
      <c r="G11" s="4" t="s">
        <v>14</v>
      </c>
      <c r="H11" t="s">
        <v>14</v>
      </c>
      <c r="I11" s="4" t="s">
        <v>14</v>
      </c>
      <c r="J11" s="4" t="s">
        <v>14</v>
      </c>
      <c r="K11">
        <v>0</v>
      </c>
    </row>
    <row r="12" spans="1:11" x14ac:dyDescent="0.25">
      <c r="A12" s="1" t="s">
        <v>37</v>
      </c>
      <c r="B12" s="1" t="s">
        <v>38</v>
      </c>
      <c r="C12" s="1" t="s">
        <v>39</v>
      </c>
      <c r="D12" s="4" t="s">
        <v>14</v>
      </c>
      <c r="E12" s="4" t="s">
        <v>1485</v>
      </c>
      <c r="F12" s="4" t="s">
        <v>1485</v>
      </c>
      <c r="G12" s="4" t="s">
        <v>14</v>
      </c>
      <c r="H12" t="s">
        <v>14</v>
      </c>
      <c r="I12" s="4" t="s">
        <v>14</v>
      </c>
      <c r="J12" s="4" t="s">
        <v>14</v>
      </c>
      <c r="K12">
        <v>4</v>
      </c>
    </row>
    <row r="13" spans="1:11" x14ac:dyDescent="0.25">
      <c r="A13" s="1" t="s">
        <v>40</v>
      </c>
      <c r="B13" s="1" t="s">
        <v>41</v>
      </c>
      <c r="C13" s="1" t="s">
        <v>42</v>
      </c>
      <c r="D13" s="4" t="s">
        <v>14</v>
      </c>
      <c r="E13" s="4" t="s">
        <v>1498</v>
      </c>
      <c r="F13" s="4" t="s">
        <v>1644</v>
      </c>
      <c r="G13" s="4" t="s">
        <v>14</v>
      </c>
      <c r="H13" t="s">
        <v>14</v>
      </c>
      <c r="I13" s="4" t="s">
        <v>1466</v>
      </c>
      <c r="J13" s="4" t="s">
        <v>14</v>
      </c>
      <c r="K13">
        <v>282</v>
      </c>
    </row>
    <row r="14" spans="1:11" x14ac:dyDescent="0.25">
      <c r="A14" s="1" t="s">
        <v>43</v>
      </c>
      <c r="B14" s="1" t="s">
        <v>12</v>
      </c>
      <c r="C14" s="1" t="s">
        <v>44</v>
      </c>
      <c r="D14" s="4" t="s">
        <v>14</v>
      </c>
      <c r="E14" s="4" t="s">
        <v>1489</v>
      </c>
      <c r="F14" s="4" t="s">
        <v>1490</v>
      </c>
      <c r="G14" s="4" t="s">
        <v>1466</v>
      </c>
      <c r="H14" t="s">
        <v>1491</v>
      </c>
      <c r="I14" s="4" t="s">
        <v>1492</v>
      </c>
      <c r="J14" s="4" t="s">
        <v>1491</v>
      </c>
      <c r="K14">
        <v>186.5</v>
      </c>
    </row>
    <row r="15" spans="1:11" x14ac:dyDescent="0.25">
      <c r="A15" s="1" t="s">
        <v>46</v>
      </c>
      <c r="B15" s="1" t="s">
        <v>47</v>
      </c>
      <c r="C15" s="1" t="s">
        <v>48</v>
      </c>
      <c r="D15" s="4" t="s">
        <v>14</v>
      </c>
      <c r="E15" s="4" t="s">
        <v>1493</v>
      </c>
      <c r="F15" s="4" t="s">
        <v>1494</v>
      </c>
      <c r="G15" s="4" t="s">
        <v>1466</v>
      </c>
      <c r="H15" t="s">
        <v>1476</v>
      </c>
      <c r="I15" s="4" t="s">
        <v>1495</v>
      </c>
      <c r="J15" s="4" t="s">
        <v>1479</v>
      </c>
      <c r="K15">
        <v>241</v>
      </c>
    </row>
    <row r="16" spans="1:11" x14ac:dyDescent="0.25">
      <c r="A16" s="1" t="s">
        <v>49</v>
      </c>
      <c r="B16" s="1" t="s">
        <v>50</v>
      </c>
      <c r="C16" s="1" t="s">
        <v>51</v>
      </c>
      <c r="D16" s="4" t="s">
        <v>14</v>
      </c>
      <c r="E16" s="4" t="s">
        <v>1485</v>
      </c>
      <c r="F16" s="4" t="s">
        <v>1485</v>
      </c>
      <c r="G16" s="4" t="s">
        <v>14</v>
      </c>
      <c r="H16" t="s">
        <v>14</v>
      </c>
      <c r="I16" s="4" t="s">
        <v>14</v>
      </c>
      <c r="J16" s="4" t="s">
        <v>14</v>
      </c>
      <c r="K16">
        <v>31</v>
      </c>
    </row>
    <row r="17" spans="1:11" x14ac:dyDescent="0.25">
      <c r="A17" s="1" t="s">
        <v>52</v>
      </c>
      <c r="B17" s="1" t="s">
        <v>47</v>
      </c>
      <c r="C17" s="1" t="s">
        <v>53</v>
      </c>
      <c r="D17" s="4" t="s">
        <v>14</v>
      </c>
      <c r="E17" s="4" t="s">
        <v>1498</v>
      </c>
      <c r="F17" s="4" t="s">
        <v>1499</v>
      </c>
      <c r="G17" s="4" t="s">
        <v>14</v>
      </c>
      <c r="H17" t="s">
        <v>14</v>
      </c>
      <c r="I17" s="4" t="s">
        <v>14</v>
      </c>
      <c r="J17" s="4" t="s">
        <v>14</v>
      </c>
      <c r="K17">
        <v>7</v>
      </c>
    </row>
    <row r="18" spans="1:11" x14ac:dyDescent="0.25">
      <c r="A18" s="1" t="s">
        <v>54</v>
      </c>
      <c r="B18" s="1" t="s">
        <v>16</v>
      </c>
      <c r="C18" s="1" t="s">
        <v>55</v>
      </c>
      <c r="D18" s="4" t="s">
        <v>14</v>
      </c>
      <c r="E18" s="4" t="s">
        <v>1500</v>
      </c>
      <c r="F18" s="4" t="s">
        <v>1501</v>
      </c>
      <c r="G18" s="4" t="s">
        <v>14</v>
      </c>
      <c r="H18" t="s">
        <v>14</v>
      </c>
      <c r="I18" s="4" t="s">
        <v>1476</v>
      </c>
      <c r="J18" s="4" t="s">
        <v>14</v>
      </c>
      <c r="K18">
        <v>11</v>
      </c>
    </row>
    <row r="19" spans="1:11" x14ac:dyDescent="0.25">
      <c r="A19" s="1" t="s">
        <v>56</v>
      </c>
      <c r="B19" s="1" t="s">
        <v>50</v>
      </c>
      <c r="C19" s="1" t="s">
        <v>57</v>
      </c>
      <c r="D19" s="4" t="s">
        <v>1502</v>
      </c>
      <c r="E19" s="4" t="s">
        <v>1730</v>
      </c>
      <c r="F19" s="4" t="s">
        <v>1731</v>
      </c>
      <c r="G19" s="4" t="s">
        <v>1503</v>
      </c>
      <c r="H19" t="s">
        <v>1495</v>
      </c>
      <c r="I19" s="4" t="s">
        <v>1504</v>
      </c>
      <c r="J19" s="4" t="s">
        <v>1505</v>
      </c>
      <c r="K19">
        <v>2345</v>
      </c>
    </row>
    <row r="20" spans="1:11" x14ac:dyDescent="0.25">
      <c r="A20" s="1" t="s">
        <v>58</v>
      </c>
      <c r="B20" s="1" t="s">
        <v>12</v>
      </c>
      <c r="C20" s="1" t="s">
        <v>59</v>
      </c>
      <c r="D20" s="4" t="s">
        <v>14</v>
      </c>
      <c r="E20" s="4" t="s">
        <v>1477</v>
      </c>
      <c r="F20" s="4" t="s">
        <v>14</v>
      </c>
      <c r="G20" s="4" t="s">
        <v>14</v>
      </c>
      <c r="H20" t="s">
        <v>14</v>
      </c>
      <c r="I20" s="4" t="s">
        <v>14</v>
      </c>
      <c r="J20" s="4" t="s">
        <v>14</v>
      </c>
      <c r="K20">
        <v>0</v>
      </c>
    </row>
    <row r="21" spans="1:11" x14ac:dyDescent="0.25">
      <c r="A21" s="1" t="s">
        <v>60</v>
      </c>
      <c r="B21" s="1" t="s">
        <v>26</v>
      </c>
      <c r="C21" s="1" t="s">
        <v>61</v>
      </c>
      <c r="D21" s="4" t="s">
        <v>14</v>
      </c>
      <c r="E21" s="4" t="s">
        <v>1466</v>
      </c>
      <c r="F21" s="4" t="s">
        <v>1476</v>
      </c>
      <c r="G21" s="4" t="s">
        <v>14</v>
      </c>
      <c r="H21" t="s">
        <v>14</v>
      </c>
      <c r="I21" s="4" t="s">
        <v>1476</v>
      </c>
      <c r="J21" s="4" t="s">
        <v>14</v>
      </c>
      <c r="K21">
        <v>6</v>
      </c>
    </row>
    <row r="22" spans="1:11" x14ac:dyDescent="0.25">
      <c r="A22" s="1" t="s">
        <v>62</v>
      </c>
      <c r="B22" s="1" t="s">
        <v>26</v>
      </c>
      <c r="C22" s="1" t="s">
        <v>63</v>
      </c>
      <c r="D22" s="4" t="s">
        <v>14</v>
      </c>
      <c r="E22" s="4" t="s">
        <v>1466</v>
      </c>
      <c r="F22" s="4" t="s">
        <v>1466</v>
      </c>
      <c r="G22" s="4" t="s">
        <v>14</v>
      </c>
      <c r="H22" t="s">
        <v>14</v>
      </c>
      <c r="I22" s="4" t="s">
        <v>14</v>
      </c>
      <c r="J22" s="4" t="s">
        <v>14</v>
      </c>
      <c r="K22">
        <v>0</v>
      </c>
    </row>
    <row r="23" spans="1:11" x14ac:dyDescent="0.25">
      <c r="A23" s="1" t="s">
        <v>64</v>
      </c>
      <c r="B23" s="1" t="s">
        <v>65</v>
      </c>
      <c r="C23" s="1" t="s">
        <v>66</v>
      </c>
      <c r="D23" s="4" t="s">
        <v>14</v>
      </c>
      <c r="E23" s="4" t="s">
        <v>1506</v>
      </c>
      <c r="F23" s="4" t="s">
        <v>1507</v>
      </c>
      <c r="G23" s="4" t="s">
        <v>1491</v>
      </c>
      <c r="H23" t="s">
        <v>14</v>
      </c>
      <c r="I23" s="4" t="s">
        <v>1469</v>
      </c>
      <c r="J23" s="4" t="s">
        <v>1477</v>
      </c>
      <c r="K23">
        <v>83</v>
      </c>
    </row>
    <row r="24" spans="1:11" x14ac:dyDescent="0.25">
      <c r="A24" s="1" t="s">
        <v>67</v>
      </c>
      <c r="B24" s="1" t="s">
        <v>16</v>
      </c>
      <c r="C24" s="1" t="s">
        <v>68</v>
      </c>
      <c r="D24" s="4" t="s">
        <v>14</v>
      </c>
      <c r="E24" s="4" t="s">
        <v>1509</v>
      </c>
      <c r="F24" s="4" t="s">
        <v>1510</v>
      </c>
      <c r="G24" s="4" t="s">
        <v>14</v>
      </c>
      <c r="H24" t="s">
        <v>14</v>
      </c>
      <c r="I24" s="4" t="s">
        <v>1476</v>
      </c>
      <c r="J24" s="4" t="s">
        <v>14</v>
      </c>
      <c r="K24">
        <v>8</v>
      </c>
    </row>
    <row r="25" spans="1:11" x14ac:dyDescent="0.25">
      <c r="A25" s="1" t="s">
        <v>69</v>
      </c>
      <c r="B25" s="1" t="s">
        <v>70</v>
      </c>
      <c r="C25" s="1" t="s">
        <v>71</v>
      </c>
      <c r="D25" s="4" t="s">
        <v>14</v>
      </c>
      <c r="E25" s="4" t="s">
        <v>1491</v>
      </c>
      <c r="F25" s="4" t="s">
        <v>1476</v>
      </c>
      <c r="G25" s="4" t="s">
        <v>14</v>
      </c>
      <c r="H25" t="s">
        <v>14</v>
      </c>
      <c r="I25" s="4" t="s">
        <v>14</v>
      </c>
      <c r="J25" s="4" t="s">
        <v>14</v>
      </c>
      <c r="K25">
        <v>0</v>
      </c>
    </row>
    <row r="26" spans="1:11" x14ac:dyDescent="0.25">
      <c r="A26" s="1" t="s">
        <v>72</v>
      </c>
      <c r="B26" s="1" t="s">
        <v>26</v>
      </c>
      <c r="C26" s="1" t="s">
        <v>27</v>
      </c>
      <c r="D26" s="4" t="s">
        <v>14</v>
      </c>
      <c r="E26" s="4" t="s">
        <v>1476</v>
      </c>
      <c r="F26" s="4" t="s">
        <v>14</v>
      </c>
      <c r="G26" s="4" t="s">
        <v>14</v>
      </c>
      <c r="H26" t="s">
        <v>14</v>
      </c>
      <c r="I26" s="4" t="s">
        <v>14</v>
      </c>
      <c r="J26" s="4" t="s">
        <v>14</v>
      </c>
      <c r="K26">
        <v>0</v>
      </c>
    </row>
    <row r="27" spans="1:11" x14ac:dyDescent="0.25">
      <c r="A27" s="1" t="s">
        <v>73</v>
      </c>
      <c r="B27" s="1" t="s">
        <v>26</v>
      </c>
      <c r="C27" s="1" t="s">
        <v>74</v>
      </c>
      <c r="D27" s="4" t="s">
        <v>1511</v>
      </c>
      <c r="E27" s="4" t="s">
        <v>1512</v>
      </c>
      <c r="F27" s="4" t="s">
        <v>1471</v>
      </c>
      <c r="G27" s="4" t="s">
        <v>1500</v>
      </c>
      <c r="H27" t="s">
        <v>1513</v>
      </c>
      <c r="I27" s="4" t="s">
        <v>1514</v>
      </c>
      <c r="J27" s="4" t="s">
        <v>1481</v>
      </c>
      <c r="K27">
        <v>180</v>
      </c>
    </row>
    <row r="28" spans="1:11" x14ac:dyDescent="0.25">
      <c r="A28" s="1" t="s">
        <v>75</v>
      </c>
      <c r="B28" s="1" t="s">
        <v>26</v>
      </c>
      <c r="C28" s="1" t="s">
        <v>76</v>
      </c>
      <c r="D28" s="4" t="s">
        <v>14</v>
      </c>
      <c r="E28" s="4" t="s">
        <v>1480</v>
      </c>
      <c r="F28" s="4" t="s">
        <v>1480</v>
      </c>
      <c r="G28" s="4" t="s">
        <v>14</v>
      </c>
      <c r="H28" t="s">
        <v>14</v>
      </c>
      <c r="I28" s="4" t="s">
        <v>1476</v>
      </c>
      <c r="J28" s="4" t="s">
        <v>14</v>
      </c>
      <c r="K28">
        <v>7</v>
      </c>
    </row>
    <row r="29" spans="1:11" x14ac:dyDescent="0.25">
      <c r="A29" s="1" t="s">
        <v>77</v>
      </c>
      <c r="B29" s="1" t="s">
        <v>26</v>
      </c>
      <c r="C29" s="1" t="s">
        <v>78</v>
      </c>
      <c r="D29" s="4" t="s">
        <v>14</v>
      </c>
      <c r="E29" s="4" t="s">
        <v>1477</v>
      </c>
      <c r="F29" s="4" t="s">
        <v>1466</v>
      </c>
      <c r="G29" s="4" t="s">
        <v>14</v>
      </c>
      <c r="H29" t="s">
        <v>14</v>
      </c>
      <c r="I29" s="4" t="s">
        <v>14</v>
      </c>
      <c r="J29" s="4" t="s">
        <v>14</v>
      </c>
      <c r="K29">
        <v>0</v>
      </c>
    </row>
    <row r="30" spans="1:11" x14ac:dyDescent="0.25">
      <c r="A30" s="1" t="s">
        <v>79</v>
      </c>
      <c r="B30" s="1" t="s">
        <v>12</v>
      </c>
      <c r="C30" s="1" t="s">
        <v>80</v>
      </c>
      <c r="D30" s="4" t="s">
        <v>14</v>
      </c>
      <c r="E30" s="4" t="s">
        <v>1499</v>
      </c>
      <c r="F30" s="4" t="s">
        <v>1506</v>
      </c>
      <c r="G30" s="4" t="s">
        <v>1477</v>
      </c>
      <c r="H30" t="s">
        <v>1466</v>
      </c>
      <c r="I30" s="4" t="s">
        <v>1470</v>
      </c>
      <c r="J30" s="4" t="s">
        <v>14</v>
      </c>
      <c r="K30">
        <v>122</v>
      </c>
    </row>
    <row r="31" spans="1:11" x14ac:dyDescent="0.25">
      <c r="A31" s="1" t="s">
        <v>81</v>
      </c>
      <c r="B31" s="1" t="s">
        <v>12</v>
      </c>
      <c r="C31" s="1" t="s">
        <v>82</v>
      </c>
      <c r="D31" s="4" t="s">
        <v>14</v>
      </c>
      <c r="E31" s="4" t="s">
        <v>1481</v>
      </c>
      <c r="F31" s="4" t="s">
        <v>1481</v>
      </c>
      <c r="G31" s="4" t="s">
        <v>14</v>
      </c>
      <c r="H31" t="s">
        <v>14</v>
      </c>
      <c r="I31" s="4" t="s">
        <v>1476</v>
      </c>
      <c r="J31" s="4" t="s">
        <v>1476</v>
      </c>
      <c r="K31">
        <v>63</v>
      </c>
    </row>
    <row r="32" spans="1:11" x14ac:dyDescent="0.25">
      <c r="A32" s="1" t="s">
        <v>83</v>
      </c>
      <c r="B32" s="1" t="s">
        <v>12</v>
      </c>
      <c r="C32" s="1" t="s">
        <v>76</v>
      </c>
      <c r="D32" s="4" t="s">
        <v>14</v>
      </c>
      <c r="E32" s="4" t="s">
        <v>1476</v>
      </c>
      <c r="F32" s="4" t="s">
        <v>1476</v>
      </c>
      <c r="G32" s="4" t="s">
        <v>14</v>
      </c>
      <c r="H32" t="s">
        <v>14</v>
      </c>
      <c r="I32" s="4" t="s">
        <v>14</v>
      </c>
      <c r="J32" s="4" t="s">
        <v>14</v>
      </c>
      <c r="K32">
        <v>0</v>
      </c>
    </row>
    <row r="33" spans="1:11" x14ac:dyDescent="0.25">
      <c r="A33" s="1" t="s">
        <v>84</v>
      </c>
      <c r="B33" s="1" t="s">
        <v>85</v>
      </c>
      <c r="C33" s="1" t="s">
        <v>86</v>
      </c>
      <c r="D33" s="4" t="s">
        <v>14</v>
      </c>
      <c r="E33" s="4" t="s">
        <v>1491</v>
      </c>
      <c r="F33" s="4" t="s">
        <v>1479</v>
      </c>
      <c r="G33" s="4" t="s">
        <v>14</v>
      </c>
      <c r="H33" t="s">
        <v>14</v>
      </c>
      <c r="I33" s="4" t="s">
        <v>14</v>
      </c>
      <c r="J33" s="4" t="s">
        <v>14</v>
      </c>
      <c r="K33">
        <v>0</v>
      </c>
    </row>
    <row r="34" spans="1:11" x14ac:dyDescent="0.25">
      <c r="A34" s="1" t="s">
        <v>87</v>
      </c>
      <c r="B34" s="1" t="s">
        <v>26</v>
      </c>
      <c r="C34" s="1" t="s">
        <v>88</v>
      </c>
      <c r="D34" s="4" t="s">
        <v>14</v>
      </c>
      <c r="E34" s="4" t="s">
        <v>1477</v>
      </c>
      <c r="F34" s="4" t="s">
        <v>1476</v>
      </c>
      <c r="G34" s="4" t="s">
        <v>14</v>
      </c>
      <c r="H34" t="s">
        <v>14</v>
      </c>
      <c r="I34" s="4" t="s">
        <v>14</v>
      </c>
      <c r="J34" s="4" t="s">
        <v>14</v>
      </c>
      <c r="K34">
        <v>0</v>
      </c>
    </row>
    <row r="35" spans="1:11" x14ac:dyDescent="0.25">
      <c r="A35" s="1" t="s">
        <v>89</v>
      </c>
      <c r="B35" s="1" t="s">
        <v>26</v>
      </c>
      <c r="C35" s="1" t="s">
        <v>90</v>
      </c>
      <c r="D35" s="4" t="s">
        <v>14</v>
      </c>
      <c r="E35" s="4" t="s">
        <v>1466</v>
      </c>
      <c r="F35" s="4" t="s">
        <v>1476</v>
      </c>
      <c r="G35" s="4" t="s">
        <v>14</v>
      </c>
      <c r="H35" t="s">
        <v>14</v>
      </c>
      <c r="I35" s="4" t="s">
        <v>14</v>
      </c>
      <c r="J35" s="4" t="s">
        <v>14</v>
      </c>
      <c r="K35">
        <v>0</v>
      </c>
    </row>
    <row r="36" spans="1:11" x14ac:dyDescent="0.25">
      <c r="A36" s="1" t="s">
        <v>91</v>
      </c>
      <c r="B36" s="1" t="s">
        <v>47</v>
      </c>
      <c r="C36" s="1" t="s">
        <v>92</v>
      </c>
      <c r="D36" s="4" t="s">
        <v>14</v>
      </c>
      <c r="E36" s="4" t="s">
        <v>1518</v>
      </c>
      <c r="F36" s="4" t="s">
        <v>1519</v>
      </c>
      <c r="G36" s="4" t="s">
        <v>1500</v>
      </c>
      <c r="H36" t="s">
        <v>1472</v>
      </c>
      <c r="I36" s="4" t="s">
        <v>1503</v>
      </c>
      <c r="J36" s="4" t="s">
        <v>1513</v>
      </c>
      <c r="K36">
        <v>181</v>
      </c>
    </row>
    <row r="37" spans="1:11" x14ac:dyDescent="0.25">
      <c r="A37" s="1" t="s">
        <v>93</v>
      </c>
      <c r="B37" s="1" t="s">
        <v>16</v>
      </c>
      <c r="C37" s="1" t="s">
        <v>94</v>
      </c>
      <c r="D37" s="4" t="s">
        <v>14</v>
      </c>
      <c r="E37" s="4" t="s">
        <v>1480</v>
      </c>
      <c r="F37" s="4" t="s">
        <v>1469</v>
      </c>
      <c r="G37" s="4" t="s">
        <v>14</v>
      </c>
      <c r="H37" t="s">
        <v>14</v>
      </c>
      <c r="I37" s="4" t="s">
        <v>1466</v>
      </c>
      <c r="J37" s="4" t="s">
        <v>14</v>
      </c>
      <c r="K37">
        <v>12</v>
      </c>
    </row>
    <row r="38" spans="1:11" x14ac:dyDescent="0.25">
      <c r="A38" s="1" t="s">
        <v>95</v>
      </c>
      <c r="B38" s="1" t="s">
        <v>12</v>
      </c>
      <c r="C38" s="1" t="s">
        <v>96</v>
      </c>
      <c r="D38" s="4" t="s">
        <v>1521</v>
      </c>
      <c r="E38" s="4" t="s">
        <v>1522</v>
      </c>
      <c r="F38" s="4" t="s">
        <v>1495</v>
      </c>
      <c r="G38" s="4" t="s">
        <v>1523</v>
      </c>
      <c r="H38" t="s">
        <v>1480</v>
      </c>
      <c r="I38" s="4" t="s">
        <v>1524</v>
      </c>
      <c r="J38" s="4" t="s">
        <v>1513</v>
      </c>
      <c r="K38">
        <v>107</v>
      </c>
    </row>
    <row r="39" spans="1:11" x14ac:dyDescent="0.25">
      <c r="A39" s="1" t="s">
        <v>98</v>
      </c>
      <c r="B39" s="1" t="s">
        <v>16</v>
      </c>
      <c r="C39" s="1" t="s">
        <v>90</v>
      </c>
      <c r="D39" s="4" t="s">
        <v>14</v>
      </c>
      <c r="E39" s="4" t="s">
        <v>1476</v>
      </c>
      <c r="F39" s="4" t="s">
        <v>1476</v>
      </c>
      <c r="G39" s="4" t="s">
        <v>14</v>
      </c>
      <c r="H39" t="s">
        <v>14</v>
      </c>
      <c r="I39" s="4" t="s">
        <v>14</v>
      </c>
      <c r="J39" s="4" t="s">
        <v>14</v>
      </c>
      <c r="K39">
        <v>0</v>
      </c>
    </row>
    <row r="40" spans="1:11" x14ac:dyDescent="0.25">
      <c r="A40" s="1" t="s">
        <v>99</v>
      </c>
      <c r="B40" s="1" t="s">
        <v>16</v>
      </c>
      <c r="C40" s="1" t="s">
        <v>100</v>
      </c>
      <c r="D40" s="4" t="s">
        <v>14</v>
      </c>
      <c r="E40" s="4" t="s">
        <v>1469</v>
      </c>
      <c r="F40" s="4" t="s">
        <v>1479</v>
      </c>
      <c r="G40" s="4" t="s">
        <v>14</v>
      </c>
      <c r="H40" t="s">
        <v>14</v>
      </c>
      <c r="I40" s="4" t="s">
        <v>14</v>
      </c>
      <c r="J40" s="4" t="s">
        <v>14</v>
      </c>
      <c r="K40">
        <v>0</v>
      </c>
    </row>
    <row r="41" spans="1:11" x14ac:dyDescent="0.25">
      <c r="A41" s="1" t="s">
        <v>101</v>
      </c>
      <c r="B41" s="1" t="s">
        <v>16</v>
      </c>
      <c r="C41" s="1" t="s">
        <v>102</v>
      </c>
      <c r="D41" s="4" t="s">
        <v>14</v>
      </c>
      <c r="E41" s="4" t="s">
        <v>1479</v>
      </c>
      <c r="F41" s="4" t="s">
        <v>1477</v>
      </c>
      <c r="G41" s="4" t="s">
        <v>14</v>
      </c>
      <c r="H41" t="s">
        <v>14</v>
      </c>
      <c r="I41" s="4" t="s">
        <v>14</v>
      </c>
      <c r="J41" s="4" t="s">
        <v>14</v>
      </c>
      <c r="K41">
        <v>0</v>
      </c>
    </row>
    <row r="42" spans="1:11" x14ac:dyDescent="0.25">
      <c r="A42" s="1" t="s">
        <v>103</v>
      </c>
      <c r="B42" s="1" t="s">
        <v>16</v>
      </c>
      <c r="C42" s="1" t="s">
        <v>104</v>
      </c>
      <c r="D42" s="4" t="s">
        <v>14</v>
      </c>
      <c r="E42" s="4" t="s">
        <v>1477</v>
      </c>
      <c r="F42" s="4" t="s">
        <v>1476</v>
      </c>
      <c r="G42" s="4" t="s">
        <v>14</v>
      </c>
      <c r="H42" t="s">
        <v>14</v>
      </c>
      <c r="I42" s="4" t="s">
        <v>14</v>
      </c>
      <c r="J42" s="4" t="s">
        <v>14</v>
      </c>
      <c r="K42">
        <v>0</v>
      </c>
    </row>
    <row r="43" spans="1:11" x14ac:dyDescent="0.25">
      <c r="A43" s="1" t="s">
        <v>105</v>
      </c>
      <c r="B43" s="1" t="s">
        <v>16</v>
      </c>
      <c r="C43" s="1" t="s">
        <v>106</v>
      </c>
      <c r="D43" s="4" t="s">
        <v>14</v>
      </c>
      <c r="E43" s="4" t="s">
        <v>1524</v>
      </c>
      <c r="F43" s="4" t="s">
        <v>1501</v>
      </c>
      <c r="G43" s="4" t="s">
        <v>14</v>
      </c>
      <c r="H43" t="s">
        <v>14</v>
      </c>
      <c r="I43" s="4" t="s">
        <v>1476</v>
      </c>
      <c r="J43" s="4" t="s">
        <v>1476</v>
      </c>
      <c r="K43">
        <v>11</v>
      </c>
    </row>
    <row r="44" spans="1:11" x14ac:dyDescent="0.25">
      <c r="A44" s="1" t="s">
        <v>107</v>
      </c>
      <c r="B44" s="1" t="s">
        <v>26</v>
      </c>
      <c r="C44" s="1" t="s">
        <v>108</v>
      </c>
      <c r="D44" s="4" t="s">
        <v>14</v>
      </c>
      <c r="E44" s="4" t="s">
        <v>1482</v>
      </c>
      <c r="F44" s="4" t="s">
        <v>1479</v>
      </c>
      <c r="G44" s="4" t="s">
        <v>14</v>
      </c>
      <c r="H44" t="s">
        <v>14</v>
      </c>
      <c r="I44" s="4" t="s">
        <v>1476</v>
      </c>
      <c r="J44" s="4" t="s">
        <v>14</v>
      </c>
      <c r="K44">
        <v>2</v>
      </c>
    </row>
    <row r="45" spans="1:11" x14ac:dyDescent="0.25">
      <c r="A45" s="1" t="s">
        <v>109</v>
      </c>
      <c r="B45" s="1" t="s">
        <v>12</v>
      </c>
      <c r="C45" s="1" t="s">
        <v>110</v>
      </c>
      <c r="D45" s="4" t="s">
        <v>14</v>
      </c>
      <c r="E45" s="4" t="s">
        <v>1525</v>
      </c>
      <c r="F45" s="4" t="s">
        <v>1526</v>
      </c>
      <c r="G45" s="4" t="s">
        <v>14</v>
      </c>
      <c r="H45" t="s">
        <v>14</v>
      </c>
      <c r="I45" s="4" t="s">
        <v>14</v>
      </c>
      <c r="J45" s="4" t="s">
        <v>14</v>
      </c>
      <c r="K45">
        <v>0</v>
      </c>
    </row>
    <row r="46" spans="1:11" x14ac:dyDescent="0.25">
      <c r="A46" s="1" t="s">
        <v>111</v>
      </c>
      <c r="B46" s="1" t="s">
        <v>12</v>
      </c>
      <c r="C46" s="1" t="s">
        <v>112</v>
      </c>
      <c r="D46" s="4" t="s">
        <v>14</v>
      </c>
      <c r="E46" s="4" t="s">
        <v>1527</v>
      </c>
      <c r="F46" s="4" t="s">
        <v>1527</v>
      </c>
      <c r="G46" s="4" t="s">
        <v>14</v>
      </c>
      <c r="H46" t="s">
        <v>1476</v>
      </c>
      <c r="I46" s="4" t="s">
        <v>1476</v>
      </c>
      <c r="J46" s="4" t="s">
        <v>1476</v>
      </c>
      <c r="K46">
        <v>14</v>
      </c>
    </row>
    <row r="47" spans="1:11" x14ac:dyDescent="0.25">
      <c r="A47" s="1" t="s">
        <v>113</v>
      </c>
      <c r="B47" s="1" t="s">
        <v>16</v>
      </c>
      <c r="C47" s="1" t="s">
        <v>114</v>
      </c>
      <c r="D47" s="4" t="s">
        <v>14</v>
      </c>
      <c r="E47" s="4" t="s">
        <v>1528</v>
      </c>
      <c r="F47" s="4" t="s">
        <v>1472</v>
      </c>
      <c r="G47" s="4" t="s">
        <v>14</v>
      </c>
      <c r="H47" t="s">
        <v>14</v>
      </c>
      <c r="I47" s="4" t="s">
        <v>14</v>
      </c>
      <c r="J47" s="4" t="s">
        <v>14</v>
      </c>
      <c r="K47">
        <v>1</v>
      </c>
    </row>
    <row r="48" spans="1:11" x14ac:dyDescent="0.25">
      <c r="A48" s="1" t="s">
        <v>115</v>
      </c>
      <c r="B48" s="1" t="s">
        <v>12</v>
      </c>
      <c r="C48" s="1" t="s">
        <v>116</v>
      </c>
      <c r="D48" s="4" t="s">
        <v>14</v>
      </c>
      <c r="E48" s="4" t="s">
        <v>1529</v>
      </c>
      <c r="F48" s="4" t="s">
        <v>1478</v>
      </c>
      <c r="G48" s="4" t="s">
        <v>14</v>
      </c>
      <c r="H48" t="s">
        <v>14</v>
      </c>
      <c r="I48" s="4" t="s">
        <v>14</v>
      </c>
      <c r="J48" s="4" t="s">
        <v>14</v>
      </c>
      <c r="K48">
        <v>5</v>
      </c>
    </row>
    <row r="49" spans="1:11" x14ac:dyDescent="0.25">
      <c r="A49" s="1" t="s">
        <v>117</v>
      </c>
      <c r="B49" s="1" t="s">
        <v>26</v>
      </c>
      <c r="C49" s="1" t="s">
        <v>17</v>
      </c>
      <c r="D49" s="4" t="s">
        <v>14</v>
      </c>
      <c r="E49" s="4" t="s">
        <v>1466</v>
      </c>
      <c r="F49" s="4" t="s">
        <v>1466</v>
      </c>
      <c r="G49" s="4" t="s">
        <v>14</v>
      </c>
      <c r="H49" t="s">
        <v>14</v>
      </c>
      <c r="I49" s="4" t="s">
        <v>14</v>
      </c>
      <c r="J49" s="4" t="s">
        <v>14</v>
      </c>
      <c r="K49">
        <v>2</v>
      </c>
    </row>
    <row r="50" spans="1:11" x14ac:dyDescent="0.25">
      <c r="A50" s="1" t="s">
        <v>118</v>
      </c>
      <c r="B50" s="1" t="s">
        <v>47</v>
      </c>
      <c r="C50" s="1" t="s">
        <v>104</v>
      </c>
      <c r="D50" s="4" t="s">
        <v>14</v>
      </c>
      <c r="E50" s="4" t="s">
        <v>1476</v>
      </c>
      <c r="F50" s="4" t="s">
        <v>1476</v>
      </c>
      <c r="G50" s="4" t="s">
        <v>14</v>
      </c>
      <c r="H50" t="s">
        <v>14</v>
      </c>
      <c r="I50" s="4" t="s">
        <v>14</v>
      </c>
      <c r="J50" s="4" t="s">
        <v>14</v>
      </c>
      <c r="K50">
        <v>0</v>
      </c>
    </row>
    <row r="51" spans="1:11" x14ac:dyDescent="0.25">
      <c r="A51" s="1" t="s">
        <v>119</v>
      </c>
      <c r="B51" s="1" t="s">
        <v>12</v>
      </c>
      <c r="C51" s="1" t="s">
        <v>112</v>
      </c>
      <c r="D51" s="4" t="s">
        <v>14</v>
      </c>
      <c r="E51" s="4" t="s">
        <v>1530</v>
      </c>
      <c r="F51" s="4" t="s">
        <v>1530</v>
      </c>
      <c r="G51" s="4" t="s">
        <v>1476</v>
      </c>
      <c r="H51" t="s">
        <v>1476</v>
      </c>
      <c r="I51" s="4" t="s">
        <v>1483</v>
      </c>
      <c r="J51" s="4" t="s">
        <v>1466</v>
      </c>
      <c r="K51">
        <v>58</v>
      </c>
    </row>
    <row r="52" spans="1:11" x14ac:dyDescent="0.25">
      <c r="A52" s="1" t="s">
        <v>120</v>
      </c>
      <c r="B52" s="1" t="s">
        <v>26</v>
      </c>
      <c r="C52" s="1" t="s">
        <v>121</v>
      </c>
      <c r="D52" s="4" t="s">
        <v>14</v>
      </c>
      <c r="E52" s="4" t="s">
        <v>1491</v>
      </c>
      <c r="F52" s="4" t="s">
        <v>1477</v>
      </c>
      <c r="G52" s="4" t="s">
        <v>14</v>
      </c>
      <c r="H52" t="s">
        <v>14</v>
      </c>
      <c r="I52" s="4" t="s">
        <v>14</v>
      </c>
      <c r="J52" s="4" t="s">
        <v>14</v>
      </c>
      <c r="K52">
        <v>0</v>
      </c>
    </row>
    <row r="53" spans="1:11" x14ac:dyDescent="0.25">
      <c r="A53" s="1" t="s">
        <v>122</v>
      </c>
      <c r="B53" s="1" t="s">
        <v>12</v>
      </c>
      <c r="C53" s="1" t="s">
        <v>123</v>
      </c>
      <c r="D53" s="4" t="s">
        <v>14</v>
      </c>
      <c r="E53" s="4" t="s">
        <v>1528</v>
      </c>
      <c r="F53" s="4" t="s">
        <v>1483</v>
      </c>
      <c r="G53" s="4" t="s">
        <v>14</v>
      </c>
      <c r="H53" t="s">
        <v>14</v>
      </c>
      <c r="I53" s="4" t="s">
        <v>14</v>
      </c>
      <c r="J53" s="4" t="s">
        <v>14</v>
      </c>
      <c r="K53">
        <v>2</v>
      </c>
    </row>
    <row r="54" spans="1:11" x14ac:dyDescent="0.25">
      <c r="A54" s="1" t="s">
        <v>124</v>
      </c>
      <c r="B54" s="1" t="s">
        <v>16</v>
      </c>
      <c r="C54" s="1" t="s">
        <v>30</v>
      </c>
      <c r="D54" s="4" t="s">
        <v>14</v>
      </c>
      <c r="E54" s="4" t="s">
        <v>1476</v>
      </c>
      <c r="F54" s="4" t="s">
        <v>1476</v>
      </c>
      <c r="G54" s="4" t="s">
        <v>14</v>
      </c>
      <c r="H54" t="s">
        <v>14</v>
      </c>
      <c r="I54" s="4" t="s">
        <v>14</v>
      </c>
      <c r="J54" s="4" t="s">
        <v>14</v>
      </c>
      <c r="K54">
        <v>0</v>
      </c>
    </row>
    <row r="55" spans="1:11" x14ac:dyDescent="0.25">
      <c r="A55" s="1" t="s">
        <v>125</v>
      </c>
      <c r="B55" s="1" t="s">
        <v>26</v>
      </c>
      <c r="C55" s="1" t="s">
        <v>126</v>
      </c>
      <c r="D55" s="4" t="s">
        <v>14</v>
      </c>
      <c r="E55" s="4" t="s">
        <v>1482</v>
      </c>
      <c r="F55" s="4" t="s">
        <v>1491</v>
      </c>
      <c r="G55" s="4" t="s">
        <v>14</v>
      </c>
      <c r="H55" t="s">
        <v>14</v>
      </c>
      <c r="I55" s="4" t="s">
        <v>14</v>
      </c>
      <c r="J55" s="4" t="s">
        <v>14</v>
      </c>
      <c r="K55">
        <v>0</v>
      </c>
    </row>
    <row r="56" spans="1:11" x14ac:dyDescent="0.25">
      <c r="A56" s="1" t="s">
        <v>127</v>
      </c>
      <c r="B56" s="1" t="s">
        <v>12</v>
      </c>
      <c r="C56" s="1" t="s">
        <v>128</v>
      </c>
      <c r="D56" s="4" t="s">
        <v>14</v>
      </c>
      <c r="E56" s="4" t="s">
        <v>1473</v>
      </c>
      <c r="F56" s="4" t="s">
        <v>1470</v>
      </c>
      <c r="G56" s="4" t="s">
        <v>14</v>
      </c>
      <c r="H56" t="s">
        <v>14</v>
      </c>
      <c r="I56" s="4" t="s">
        <v>14</v>
      </c>
      <c r="J56" s="4" t="s">
        <v>14</v>
      </c>
      <c r="K56">
        <v>0</v>
      </c>
    </row>
    <row r="57" spans="1:11" x14ac:dyDescent="0.25">
      <c r="A57" s="1" t="s">
        <v>129</v>
      </c>
      <c r="B57" s="1" t="s">
        <v>130</v>
      </c>
      <c r="C57" s="1" t="s">
        <v>131</v>
      </c>
      <c r="D57" s="4" t="s">
        <v>14</v>
      </c>
      <c r="E57" s="4" t="s">
        <v>1531</v>
      </c>
      <c r="F57" s="4" t="s">
        <v>1532</v>
      </c>
      <c r="G57" s="4" t="s">
        <v>1523</v>
      </c>
      <c r="H57" t="s">
        <v>1469</v>
      </c>
      <c r="I57" s="4" t="s">
        <v>1533</v>
      </c>
      <c r="J57" s="4" t="s">
        <v>1524</v>
      </c>
      <c r="K57">
        <v>658</v>
      </c>
    </row>
    <row r="58" spans="1:11" x14ac:dyDescent="0.25">
      <c r="A58" s="1" t="s">
        <v>132</v>
      </c>
      <c r="B58" s="1" t="s">
        <v>133</v>
      </c>
      <c r="C58" s="1" t="s">
        <v>134</v>
      </c>
      <c r="D58" s="4" t="s">
        <v>14</v>
      </c>
      <c r="E58" s="4" t="s">
        <v>1479</v>
      </c>
      <c r="F58" s="4" t="s">
        <v>14</v>
      </c>
      <c r="G58" s="4" t="s">
        <v>14</v>
      </c>
      <c r="H58" t="s">
        <v>14</v>
      </c>
      <c r="I58" s="4" t="s">
        <v>14</v>
      </c>
      <c r="J58" s="4" t="s">
        <v>14</v>
      </c>
      <c r="K58">
        <v>0</v>
      </c>
    </row>
    <row r="59" spans="1:11" x14ac:dyDescent="0.25">
      <c r="A59" s="1" t="s">
        <v>135</v>
      </c>
      <c r="B59" s="1" t="s">
        <v>136</v>
      </c>
      <c r="C59" s="1" t="s">
        <v>137</v>
      </c>
      <c r="D59" s="4" t="s">
        <v>14</v>
      </c>
      <c r="E59" s="4" t="s">
        <v>1472</v>
      </c>
      <c r="F59" s="4" t="s">
        <v>1491</v>
      </c>
      <c r="G59" s="4" t="s">
        <v>14</v>
      </c>
      <c r="H59" t="s">
        <v>14</v>
      </c>
      <c r="I59" s="4" t="s">
        <v>14</v>
      </c>
      <c r="J59" s="4" t="s">
        <v>14</v>
      </c>
      <c r="K59">
        <v>0</v>
      </c>
    </row>
    <row r="60" spans="1:11" x14ac:dyDescent="0.25">
      <c r="A60" s="1" t="s">
        <v>138</v>
      </c>
      <c r="B60" s="1" t="s">
        <v>12</v>
      </c>
      <c r="C60" s="1" t="s">
        <v>139</v>
      </c>
      <c r="D60" s="4" t="s">
        <v>14</v>
      </c>
      <c r="E60" s="4" t="s">
        <v>1476</v>
      </c>
      <c r="F60" s="4" t="s">
        <v>1476</v>
      </c>
      <c r="G60" s="4" t="s">
        <v>14</v>
      </c>
      <c r="H60" t="s">
        <v>14</v>
      </c>
      <c r="I60" s="4" t="s">
        <v>14</v>
      </c>
      <c r="J60" s="4" t="s">
        <v>14</v>
      </c>
      <c r="K60">
        <v>0</v>
      </c>
    </row>
    <row r="61" spans="1:11" x14ac:dyDescent="0.25">
      <c r="A61" s="1" t="s">
        <v>140</v>
      </c>
      <c r="B61" s="1" t="s">
        <v>29</v>
      </c>
      <c r="C61" s="1" t="s">
        <v>30</v>
      </c>
      <c r="D61" s="4" t="s">
        <v>14</v>
      </c>
      <c r="E61" s="4" t="s">
        <v>1476</v>
      </c>
      <c r="F61" s="4" t="s">
        <v>1476</v>
      </c>
      <c r="G61" s="4" t="s">
        <v>14</v>
      </c>
      <c r="H61" t="s">
        <v>14</v>
      </c>
      <c r="I61" s="4" t="s">
        <v>14</v>
      </c>
      <c r="J61" s="4" t="s">
        <v>14</v>
      </c>
      <c r="K61">
        <v>0</v>
      </c>
    </row>
    <row r="62" spans="1:11" x14ac:dyDescent="0.25">
      <c r="A62" s="1" t="s">
        <v>141</v>
      </c>
      <c r="B62" s="1" t="s">
        <v>142</v>
      </c>
      <c r="C62" s="1" t="s">
        <v>143</v>
      </c>
      <c r="D62" s="4" t="s">
        <v>14</v>
      </c>
      <c r="E62" s="4" t="s">
        <v>1528</v>
      </c>
      <c r="F62" s="4" t="s">
        <v>1528</v>
      </c>
      <c r="G62" s="4" t="s">
        <v>14</v>
      </c>
      <c r="H62" t="s">
        <v>14</v>
      </c>
      <c r="I62" s="4" t="s">
        <v>14</v>
      </c>
      <c r="J62" s="4" t="s">
        <v>14</v>
      </c>
      <c r="K62">
        <v>1</v>
      </c>
    </row>
    <row r="63" spans="1:11" x14ac:dyDescent="0.25">
      <c r="A63" s="1" t="s">
        <v>144</v>
      </c>
      <c r="B63" s="1" t="s">
        <v>47</v>
      </c>
      <c r="C63" s="1" t="s">
        <v>145</v>
      </c>
      <c r="D63" s="4" t="s">
        <v>14</v>
      </c>
      <c r="E63" s="4" t="s">
        <v>1483</v>
      </c>
      <c r="F63" s="4" t="s">
        <v>1472</v>
      </c>
      <c r="G63" s="4" t="s">
        <v>14</v>
      </c>
      <c r="H63" t="s">
        <v>14</v>
      </c>
      <c r="I63" s="4" t="s">
        <v>14</v>
      </c>
      <c r="J63" s="4" t="s">
        <v>14</v>
      </c>
      <c r="K63">
        <v>2</v>
      </c>
    </row>
    <row r="64" spans="1:11" x14ac:dyDescent="0.25">
      <c r="A64" s="1" t="s">
        <v>146</v>
      </c>
      <c r="B64" s="1" t="s">
        <v>16</v>
      </c>
      <c r="C64" s="1" t="s">
        <v>147</v>
      </c>
      <c r="D64" s="4" t="s">
        <v>14</v>
      </c>
      <c r="E64" s="4" t="s">
        <v>1480</v>
      </c>
      <c r="F64" s="4" t="s">
        <v>1480</v>
      </c>
      <c r="G64" s="4" t="s">
        <v>14</v>
      </c>
      <c r="H64" t="s">
        <v>14</v>
      </c>
      <c r="I64" s="4" t="s">
        <v>14</v>
      </c>
      <c r="J64" s="4" t="s">
        <v>14</v>
      </c>
      <c r="K64">
        <v>13</v>
      </c>
    </row>
    <row r="65" spans="1:11" x14ac:dyDescent="0.25">
      <c r="A65" s="1" t="s">
        <v>148</v>
      </c>
      <c r="B65" s="1" t="s">
        <v>16</v>
      </c>
      <c r="C65" s="1" t="s">
        <v>88</v>
      </c>
      <c r="D65" s="4" t="s">
        <v>14</v>
      </c>
      <c r="E65" s="4" t="s">
        <v>1476</v>
      </c>
      <c r="F65" s="4" t="s">
        <v>1476</v>
      </c>
      <c r="G65" s="4" t="s">
        <v>14</v>
      </c>
      <c r="H65" t="s">
        <v>14</v>
      </c>
      <c r="I65" s="4" t="s">
        <v>14</v>
      </c>
      <c r="J65" s="4" t="s">
        <v>14</v>
      </c>
      <c r="K65">
        <v>0</v>
      </c>
    </row>
    <row r="66" spans="1:11" x14ac:dyDescent="0.25">
      <c r="A66" s="1" t="s">
        <v>149</v>
      </c>
      <c r="B66" s="1" t="s">
        <v>29</v>
      </c>
      <c r="C66" s="1" t="s">
        <v>150</v>
      </c>
      <c r="D66" s="4" t="s">
        <v>14</v>
      </c>
      <c r="E66" s="4" t="s">
        <v>1466</v>
      </c>
      <c r="F66" s="4" t="s">
        <v>1466</v>
      </c>
      <c r="G66" s="4" t="s">
        <v>14</v>
      </c>
      <c r="H66" t="s">
        <v>14</v>
      </c>
      <c r="I66" s="4" t="s">
        <v>14</v>
      </c>
      <c r="J66" s="4" t="s">
        <v>14</v>
      </c>
      <c r="K66">
        <v>0</v>
      </c>
    </row>
    <row r="67" spans="1:11" x14ac:dyDescent="0.25">
      <c r="A67" s="1" t="s">
        <v>151</v>
      </c>
      <c r="B67" s="1" t="s">
        <v>47</v>
      </c>
      <c r="C67" s="1" t="s">
        <v>152</v>
      </c>
      <c r="D67" s="4" t="s">
        <v>14</v>
      </c>
      <c r="E67" s="4" t="s">
        <v>1535</v>
      </c>
      <c r="F67" s="4" t="s">
        <v>1536</v>
      </c>
      <c r="G67" s="4" t="s">
        <v>14</v>
      </c>
      <c r="H67" t="s">
        <v>14</v>
      </c>
      <c r="I67" s="4" t="s">
        <v>1470</v>
      </c>
      <c r="J67" s="4" t="s">
        <v>1476</v>
      </c>
      <c r="K67">
        <v>51.14</v>
      </c>
    </row>
    <row r="68" spans="1:11" x14ac:dyDescent="0.25">
      <c r="A68" s="1" t="s">
        <v>154</v>
      </c>
      <c r="B68" s="1" t="s">
        <v>16</v>
      </c>
      <c r="C68" s="1" t="s">
        <v>155</v>
      </c>
      <c r="D68" s="4" t="s">
        <v>14</v>
      </c>
      <c r="E68" s="4" t="s">
        <v>1501</v>
      </c>
      <c r="F68" s="4" t="s">
        <v>1470</v>
      </c>
      <c r="G68" s="4" t="s">
        <v>14</v>
      </c>
      <c r="H68" t="s">
        <v>14</v>
      </c>
      <c r="I68" s="4" t="s">
        <v>14</v>
      </c>
      <c r="J68" s="4" t="s">
        <v>14</v>
      </c>
      <c r="K68">
        <v>1</v>
      </c>
    </row>
    <row r="69" spans="1:11" x14ac:dyDescent="0.25">
      <c r="A69" s="1" t="s">
        <v>156</v>
      </c>
      <c r="B69" s="1" t="s">
        <v>29</v>
      </c>
      <c r="C69" s="1" t="s">
        <v>157</v>
      </c>
      <c r="D69" s="4" t="s">
        <v>14</v>
      </c>
      <c r="E69" s="4" t="s">
        <v>1503</v>
      </c>
      <c r="F69" s="4" t="s">
        <v>1528</v>
      </c>
      <c r="G69" s="4" t="s">
        <v>14</v>
      </c>
      <c r="H69" t="s">
        <v>14</v>
      </c>
      <c r="I69" s="4" t="s">
        <v>14</v>
      </c>
      <c r="J69" s="4" t="s">
        <v>14</v>
      </c>
      <c r="K69">
        <v>4</v>
      </c>
    </row>
    <row r="70" spans="1:11" x14ac:dyDescent="0.25">
      <c r="A70" s="1" t="s">
        <v>158</v>
      </c>
      <c r="B70" s="1" t="s">
        <v>47</v>
      </c>
      <c r="C70" s="1" t="s">
        <v>159</v>
      </c>
      <c r="D70" s="4" t="s">
        <v>14</v>
      </c>
      <c r="E70" s="4" t="s">
        <v>1537</v>
      </c>
      <c r="F70" s="4" t="s">
        <v>1472</v>
      </c>
      <c r="G70" s="4" t="s">
        <v>14</v>
      </c>
      <c r="H70" t="s">
        <v>14</v>
      </c>
      <c r="I70" s="4" t="s">
        <v>14</v>
      </c>
      <c r="J70" s="4" t="s">
        <v>14</v>
      </c>
      <c r="K70">
        <v>0</v>
      </c>
    </row>
    <row r="71" spans="1:11" x14ac:dyDescent="0.25">
      <c r="A71" s="1" t="s">
        <v>160</v>
      </c>
      <c r="B71" s="1" t="s">
        <v>161</v>
      </c>
      <c r="C71" s="1" t="s">
        <v>162</v>
      </c>
      <c r="D71" s="4" t="s">
        <v>14</v>
      </c>
      <c r="E71" s="4" t="s">
        <v>1491</v>
      </c>
      <c r="F71" s="4" t="s">
        <v>1466</v>
      </c>
      <c r="G71" s="4" t="s">
        <v>14</v>
      </c>
      <c r="H71" t="s">
        <v>14</v>
      </c>
      <c r="I71" s="4" t="s">
        <v>14</v>
      </c>
      <c r="J71" s="4" t="s">
        <v>14</v>
      </c>
      <c r="K71">
        <v>0</v>
      </c>
    </row>
    <row r="72" spans="1:11" x14ac:dyDescent="0.25">
      <c r="A72" s="1" t="s">
        <v>163</v>
      </c>
      <c r="B72" s="1" t="s">
        <v>47</v>
      </c>
      <c r="C72" s="1" t="s">
        <v>164</v>
      </c>
      <c r="D72" s="4" t="s">
        <v>14</v>
      </c>
      <c r="E72" s="4" t="s">
        <v>1538</v>
      </c>
      <c r="F72" s="4" t="s">
        <v>1539</v>
      </c>
      <c r="G72" s="4" t="s">
        <v>14</v>
      </c>
      <c r="H72" t="s">
        <v>1476</v>
      </c>
      <c r="I72" s="4" t="s">
        <v>1483</v>
      </c>
      <c r="J72" s="4" t="s">
        <v>1479</v>
      </c>
      <c r="K72">
        <v>77</v>
      </c>
    </row>
    <row r="73" spans="1:11" x14ac:dyDescent="0.25">
      <c r="A73" s="1" t="s">
        <v>165</v>
      </c>
      <c r="B73" s="1" t="s">
        <v>166</v>
      </c>
      <c r="C73" s="1" t="s">
        <v>24</v>
      </c>
      <c r="D73" s="4" t="s">
        <v>14</v>
      </c>
      <c r="E73" s="4" t="s">
        <v>1481</v>
      </c>
      <c r="F73" s="4" t="s">
        <v>1470</v>
      </c>
      <c r="G73" s="4" t="s">
        <v>14</v>
      </c>
      <c r="H73" t="s">
        <v>14</v>
      </c>
      <c r="I73" s="4" t="s">
        <v>14</v>
      </c>
      <c r="J73" s="4" t="s">
        <v>14</v>
      </c>
      <c r="K73">
        <v>0</v>
      </c>
    </row>
    <row r="74" spans="1:11" x14ac:dyDescent="0.25">
      <c r="A74" s="1" t="s">
        <v>167</v>
      </c>
      <c r="B74" s="1" t="s">
        <v>168</v>
      </c>
      <c r="C74" s="1" t="s">
        <v>169</v>
      </c>
      <c r="D74" s="4" t="s">
        <v>14</v>
      </c>
      <c r="E74" s="4" t="s">
        <v>1470</v>
      </c>
      <c r="F74" s="4" t="s">
        <v>1470</v>
      </c>
      <c r="G74" s="4" t="s">
        <v>14</v>
      </c>
      <c r="H74" t="s">
        <v>14</v>
      </c>
      <c r="I74" s="4" t="s">
        <v>14</v>
      </c>
      <c r="J74" s="4" t="s">
        <v>14</v>
      </c>
      <c r="K74">
        <v>0</v>
      </c>
    </row>
    <row r="75" spans="1:11" x14ac:dyDescent="0.25">
      <c r="A75" s="1" t="s">
        <v>170</v>
      </c>
      <c r="B75" s="1" t="s">
        <v>23</v>
      </c>
      <c r="C75" s="1" t="s">
        <v>171</v>
      </c>
      <c r="D75" s="4" t="s">
        <v>14</v>
      </c>
      <c r="E75" s="4" t="s">
        <v>1466</v>
      </c>
      <c r="F75" s="4" t="s">
        <v>1466</v>
      </c>
      <c r="G75" s="4" t="s">
        <v>14</v>
      </c>
      <c r="H75" t="s">
        <v>14</v>
      </c>
      <c r="I75" s="4" t="s">
        <v>14</v>
      </c>
      <c r="J75" s="4" t="s">
        <v>14</v>
      </c>
      <c r="K75">
        <v>0</v>
      </c>
    </row>
    <row r="76" spans="1:11" x14ac:dyDescent="0.25">
      <c r="A76" s="1" t="s">
        <v>172</v>
      </c>
      <c r="B76" s="1" t="s">
        <v>173</v>
      </c>
      <c r="C76" s="1" t="s">
        <v>174</v>
      </c>
      <c r="D76" s="4" t="s">
        <v>14</v>
      </c>
      <c r="E76" s="4" t="s">
        <v>1541</v>
      </c>
      <c r="F76" s="4" t="s">
        <v>1541</v>
      </c>
      <c r="G76" s="4" t="s">
        <v>1513</v>
      </c>
      <c r="H76" t="s">
        <v>1481</v>
      </c>
      <c r="I76" s="4" t="s">
        <v>1517</v>
      </c>
      <c r="J76" s="4" t="s">
        <v>1527</v>
      </c>
      <c r="K76">
        <v>385</v>
      </c>
    </row>
    <row r="77" spans="1:11" x14ac:dyDescent="0.25">
      <c r="A77" s="1" t="s">
        <v>175</v>
      </c>
      <c r="B77" s="1" t="s">
        <v>47</v>
      </c>
      <c r="C77" s="1" t="s">
        <v>176</v>
      </c>
      <c r="D77" s="4" t="s">
        <v>14</v>
      </c>
      <c r="E77" s="4" t="s">
        <v>1543</v>
      </c>
      <c r="F77" s="4" t="s">
        <v>1544</v>
      </c>
      <c r="G77" s="4" t="s">
        <v>14</v>
      </c>
      <c r="H77" t="s">
        <v>14</v>
      </c>
      <c r="I77" s="4" t="s">
        <v>1476</v>
      </c>
      <c r="J77" s="4" t="s">
        <v>14</v>
      </c>
      <c r="K77">
        <v>10</v>
      </c>
    </row>
    <row r="78" spans="1:11" x14ac:dyDescent="0.25">
      <c r="A78" s="1" t="s">
        <v>177</v>
      </c>
      <c r="B78" s="1" t="s">
        <v>130</v>
      </c>
      <c r="C78" s="1" t="s">
        <v>178</v>
      </c>
      <c r="D78" s="4" t="s">
        <v>14</v>
      </c>
      <c r="E78" s="4" t="s">
        <v>1509</v>
      </c>
      <c r="F78" s="4" t="s">
        <v>1545</v>
      </c>
      <c r="G78" s="4" t="s">
        <v>14</v>
      </c>
      <c r="H78" t="s">
        <v>14</v>
      </c>
      <c r="I78" s="4" t="s">
        <v>14</v>
      </c>
      <c r="J78" s="4" t="s">
        <v>14</v>
      </c>
      <c r="K78">
        <v>0</v>
      </c>
    </row>
    <row r="79" spans="1:11" x14ac:dyDescent="0.25">
      <c r="A79" s="1" t="s">
        <v>179</v>
      </c>
      <c r="B79" s="1" t="s">
        <v>12</v>
      </c>
      <c r="C79" s="1" t="s">
        <v>180</v>
      </c>
      <c r="D79" s="4" t="s">
        <v>14</v>
      </c>
      <c r="E79" s="4" t="s">
        <v>1482</v>
      </c>
      <c r="F79" s="4" t="s">
        <v>14</v>
      </c>
      <c r="G79" s="4" t="s">
        <v>14</v>
      </c>
      <c r="H79" t="s">
        <v>14</v>
      </c>
      <c r="I79" s="4" t="s">
        <v>14</v>
      </c>
      <c r="J79" s="4" t="s">
        <v>14</v>
      </c>
      <c r="K79">
        <v>0</v>
      </c>
    </row>
    <row r="80" spans="1:11" x14ac:dyDescent="0.25">
      <c r="A80" s="1" t="s">
        <v>181</v>
      </c>
      <c r="B80" s="1" t="s">
        <v>26</v>
      </c>
      <c r="C80" s="1" t="s">
        <v>182</v>
      </c>
      <c r="D80" s="4" t="s">
        <v>14</v>
      </c>
      <c r="E80" s="4" t="s">
        <v>1469</v>
      </c>
      <c r="F80" s="4" t="s">
        <v>1469</v>
      </c>
      <c r="G80" s="4" t="s">
        <v>14</v>
      </c>
      <c r="H80" t="s">
        <v>14</v>
      </c>
      <c r="I80" s="4" t="s">
        <v>1476</v>
      </c>
      <c r="J80" s="4" t="s">
        <v>1476</v>
      </c>
      <c r="K80">
        <v>11</v>
      </c>
    </row>
    <row r="81" spans="1:11" x14ac:dyDescent="0.25">
      <c r="A81" s="1" t="s">
        <v>183</v>
      </c>
      <c r="B81" s="1" t="s">
        <v>16</v>
      </c>
      <c r="C81" s="1" t="s">
        <v>184</v>
      </c>
      <c r="D81" s="4" t="s">
        <v>14</v>
      </c>
      <c r="E81" s="4" t="s">
        <v>1509</v>
      </c>
      <c r="F81" s="4" t="s">
        <v>1545</v>
      </c>
      <c r="G81" s="4" t="s">
        <v>14</v>
      </c>
      <c r="H81" t="s">
        <v>14</v>
      </c>
      <c r="I81" s="4" t="s">
        <v>14</v>
      </c>
      <c r="J81" s="4" t="s">
        <v>14</v>
      </c>
      <c r="K81">
        <v>0</v>
      </c>
    </row>
    <row r="82" spans="1:11" x14ac:dyDescent="0.25">
      <c r="A82" s="1" t="s">
        <v>185</v>
      </c>
      <c r="B82" s="1" t="s">
        <v>41</v>
      </c>
      <c r="C82" s="1" t="s">
        <v>186</v>
      </c>
      <c r="D82" s="4" t="s">
        <v>14</v>
      </c>
      <c r="E82" s="4" t="s">
        <v>1514</v>
      </c>
      <c r="F82" s="4" t="s">
        <v>1514</v>
      </c>
      <c r="G82" s="4" t="s">
        <v>14</v>
      </c>
      <c r="H82" t="s">
        <v>14</v>
      </c>
      <c r="I82" s="4" t="s">
        <v>14</v>
      </c>
      <c r="J82" s="4" t="s">
        <v>14</v>
      </c>
      <c r="K82">
        <v>8</v>
      </c>
    </row>
    <row r="83" spans="1:11" x14ac:dyDescent="0.25">
      <c r="A83" s="1" t="s">
        <v>187</v>
      </c>
      <c r="B83" s="1" t="s">
        <v>47</v>
      </c>
      <c r="C83" s="1" t="s">
        <v>188</v>
      </c>
      <c r="D83" s="4" t="s">
        <v>14</v>
      </c>
      <c r="E83" s="4" t="s">
        <v>1546</v>
      </c>
      <c r="F83" s="4" t="s">
        <v>1546</v>
      </c>
      <c r="G83" s="4" t="s">
        <v>14</v>
      </c>
      <c r="H83" t="s">
        <v>14</v>
      </c>
      <c r="I83" s="4" t="s">
        <v>14</v>
      </c>
      <c r="J83" s="4" t="s">
        <v>14</v>
      </c>
      <c r="K83">
        <v>2</v>
      </c>
    </row>
    <row r="84" spans="1:11" x14ac:dyDescent="0.25">
      <c r="A84" s="1" t="s">
        <v>189</v>
      </c>
      <c r="B84" s="1" t="s">
        <v>23</v>
      </c>
      <c r="C84" s="1" t="s">
        <v>190</v>
      </c>
      <c r="D84" s="4" t="s">
        <v>14</v>
      </c>
      <c r="E84" s="4" t="s">
        <v>1514</v>
      </c>
      <c r="F84" s="4" t="s">
        <v>1524</v>
      </c>
      <c r="G84" s="4" t="s">
        <v>14</v>
      </c>
      <c r="H84" t="s">
        <v>14</v>
      </c>
      <c r="I84" s="4" t="s">
        <v>1476</v>
      </c>
      <c r="J84" s="4" t="s">
        <v>14</v>
      </c>
      <c r="K84">
        <v>6</v>
      </c>
    </row>
    <row r="85" spans="1:11" x14ac:dyDescent="0.25">
      <c r="A85" s="1" t="s">
        <v>191</v>
      </c>
      <c r="B85" s="1" t="s">
        <v>130</v>
      </c>
      <c r="C85" s="1" t="s">
        <v>104</v>
      </c>
      <c r="D85" s="4" t="s">
        <v>14</v>
      </c>
      <c r="E85" s="4" t="s">
        <v>1479</v>
      </c>
      <c r="F85" s="4" t="s">
        <v>1479</v>
      </c>
      <c r="G85" s="4" t="s">
        <v>14</v>
      </c>
      <c r="H85" t="s">
        <v>14</v>
      </c>
      <c r="I85" s="4" t="s">
        <v>14</v>
      </c>
      <c r="J85" s="4" t="s">
        <v>14</v>
      </c>
      <c r="K85">
        <v>0</v>
      </c>
    </row>
    <row r="86" spans="1:11" x14ac:dyDescent="0.25">
      <c r="A86" s="1" t="s">
        <v>192</v>
      </c>
      <c r="B86" s="1" t="s">
        <v>173</v>
      </c>
      <c r="C86" s="1" t="s">
        <v>193</v>
      </c>
      <c r="D86" s="4" t="s">
        <v>14</v>
      </c>
      <c r="E86" s="4" t="s">
        <v>1473</v>
      </c>
      <c r="F86" s="4" t="s">
        <v>1480</v>
      </c>
      <c r="G86" s="4" t="s">
        <v>14</v>
      </c>
      <c r="H86" t="s">
        <v>14</v>
      </c>
      <c r="I86" s="4" t="s">
        <v>14</v>
      </c>
      <c r="J86" s="4" t="s">
        <v>14</v>
      </c>
      <c r="K86">
        <v>0</v>
      </c>
    </row>
    <row r="87" spans="1:11" x14ac:dyDescent="0.25">
      <c r="A87" s="1" t="s">
        <v>194</v>
      </c>
      <c r="B87" s="1" t="s">
        <v>12</v>
      </c>
      <c r="C87" s="1" t="s">
        <v>27</v>
      </c>
      <c r="D87" s="4" t="s">
        <v>14</v>
      </c>
      <c r="E87" s="4" t="s">
        <v>1476</v>
      </c>
      <c r="F87" s="4" t="s">
        <v>1476</v>
      </c>
      <c r="G87" s="4" t="s">
        <v>14</v>
      </c>
      <c r="H87" t="s">
        <v>14</v>
      </c>
      <c r="I87" s="4" t="s">
        <v>14</v>
      </c>
      <c r="J87" s="4" t="s">
        <v>14</v>
      </c>
      <c r="K87">
        <v>0</v>
      </c>
    </row>
    <row r="88" spans="1:11" x14ac:dyDescent="0.25">
      <c r="A88" s="1" t="s">
        <v>195</v>
      </c>
      <c r="B88" s="1" t="s">
        <v>196</v>
      </c>
      <c r="C88" s="1" t="s">
        <v>197</v>
      </c>
      <c r="D88" s="4" t="s">
        <v>14</v>
      </c>
      <c r="E88" s="4" t="s">
        <v>1466</v>
      </c>
      <c r="F88" s="4" t="s">
        <v>1466</v>
      </c>
      <c r="G88" s="4" t="s">
        <v>14</v>
      </c>
      <c r="H88" t="s">
        <v>14</v>
      </c>
      <c r="I88" s="4" t="s">
        <v>14</v>
      </c>
      <c r="J88" s="4" t="s">
        <v>14</v>
      </c>
      <c r="K88">
        <v>0</v>
      </c>
    </row>
    <row r="89" spans="1:11" x14ac:dyDescent="0.25">
      <c r="A89" s="1" t="s">
        <v>198</v>
      </c>
      <c r="B89" s="1" t="s">
        <v>26</v>
      </c>
      <c r="C89" s="1" t="s">
        <v>61</v>
      </c>
      <c r="D89" s="4" t="s">
        <v>14</v>
      </c>
      <c r="E89" s="4" t="s">
        <v>1476</v>
      </c>
      <c r="F89" s="4" t="s">
        <v>1476</v>
      </c>
      <c r="G89" s="4" t="s">
        <v>14</v>
      </c>
      <c r="H89" t="s">
        <v>14</v>
      </c>
      <c r="I89" s="4" t="s">
        <v>14</v>
      </c>
      <c r="J89" s="4" t="s">
        <v>14</v>
      </c>
      <c r="K89">
        <v>0</v>
      </c>
    </row>
    <row r="90" spans="1:11" x14ac:dyDescent="0.25">
      <c r="A90" s="1" t="s">
        <v>199</v>
      </c>
      <c r="B90" s="1" t="s">
        <v>26</v>
      </c>
      <c r="C90" s="1" t="s">
        <v>90</v>
      </c>
      <c r="D90" s="4" t="s">
        <v>14</v>
      </c>
      <c r="E90" s="4" t="s">
        <v>1476</v>
      </c>
      <c r="F90" s="4" t="s">
        <v>1476</v>
      </c>
      <c r="G90" s="4" t="s">
        <v>14</v>
      </c>
      <c r="H90" t="s">
        <v>14</v>
      </c>
      <c r="I90" s="4" t="s">
        <v>14</v>
      </c>
      <c r="J90" s="4" t="s">
        <v>14</v>
      </c>
      <c r="K90">
        <v>0</v>
      </c>
    </row>
    <row r="91" spans="1:11" x14ac:dyDescent="0.25">
      <c r="A91" s="1" t="s">
        <v>200</v>
      </c>
      <c r="B91" s="1" t="s">
        <v>38</v>
      </c>
      <c r="C91" s="1" t="s">
        <v>201</v>
      </c>
      <c r="D91" s="4" t="s">
        <v>14</v>
      </c>
      <c r="E91" s="4" t="s">
        <v>1491</v>
      </c>
      <c r="F91" s="4" t="s">
        <v>1476</v>
      </c>
      <c r="G91" s="4" t="s">
        <v>14</v>
      </c>
      <c r="H91" t="s">
        <v>14</v>
      </c>
      <c r="I91" s="4" t="s">
        <v>14</v>
      </c>
      <c r="J91" s="4" t="s">
        <v>14</v>
      </c>
      <c r="K91">
        <v>0</v>
      </c>
    </row>
    <row r="92" spans="1:11" x14ac:dyDescent="0.25">
      <c r="A92" s="1" t="s">
        <v>202</v>
      </c>
      <c r="B92" s="1" t="s">
        <v>203</v>
      </c>
      <c r="C92" s="1" t="s">
        <v>139</v>
      </c>
      <c r="D92" s="4" t="s">
        <v>14</v>
      </c>
      <c r="E92" s="4" t="s">
        <v>1476</v>
      </c>
      <c r="F92" s="4" t="s">
        <v>14</v>
      </c>
      <c r="G92" s="4" t="s">
        <v>14</v>
      </c>
      <c r="H92" t="s">
        <v>14</v>
      </c>
      <c r="I92" s="4" t="s">
        <v>14</v>
      </c>
      <c r="J92" s="4" t="s">
        <v>14</v>
      </c>
      <c r="K92">
        <v>0</v>
      </c>
    </row>
    <row r="93" spans="1:11" x14ac:dyDescent="0.25">
      <c r="A93" s="1" t="s">
        <v>204</v>
      </c>
      <c r="B93" s="1" t="s">
        <v>203</v>
      </c>
      <c r="C93" s="1" t="s">
        <v>205</v>
      </c>
      <c r="D93" s="4" t="s">
        <v>14</v>
      </c>
      <c r="E93" s="4" t="s">
        <v>1466</v>
      </c>
      <c r="F93" s="4" t="s">
        <v>1476</v>
      </c>
      <c r="G93" s="4" t="s">
        <v>14</v>
      </c>
      <c r="H93" t="s">
        <v>14</v>
      </c>
      <c r="I93" s="4" t="s">
        <v>14</v>
      </c>
      <c r="J93" s="4" t="s">
        <v>14</v>
      </c>
      <c r="K93">
        <v>0</v>
      </c>
    </row>
    <row r="94" spans="1:11" x14ac:dyDescent="0.25">
      <c r="A94" s="1" t="s">
        <v>206</v>
      </c>
      <c r="B94" s="1" t="s">
        <v>16</v>
      </c>
      <c r="C94" s="1" t="s">
        <v>207</v>
      </c>
      <c r="D94" s="4" t="s">
        <v>14</v>
      </c>
      <c r="E94" s="4" t="s">
        <v>1547</v>
      </c>
      <c r="F94" s="4" t="s">
        <v>1548</v>
      </c>
      <c r="G94" s="4" t="s">
        <v>14</v>
      </c>
      <c r="H94" t="s">
        <v>14</v>
      </c>
      <c r="I94" s="4" t="s">
        <v>1477</v>
      </c>
      <c r="J94" s="4" t="s">
        <v>14</v>
      </c>
      <c r="K94">
        <v>32</v>
      </c>
    </row>
    <row r="95" spans="1:11" x14ac:dyDescent="0.25">
      <c r="A95" s="1" t="s">
        <v>208</v>
      </c>
      <c r="B95" s="1" t="s">
        <v>130</v>
      </c>
      <c r="C95" s="1" t="s">
        <v>209</v>
      </c>
      <c r="D95" s="4" t="s">
        <v>14</v>
      </c>
      <c r="E95" s="4" t="s">
        <v>1468</v>
      </c>
      <c r="F95" s="4" t="s">
        <v>1492</v>
      </c>
      <c r="G95" s="4" t="s">
        <v>14</v>
      </c>
      <c r="H95" t="s">
        <v>14</v>
      </c>
      <c r="I95" s="4" t="s">
        <v>14</v>
      </c>
      <c r="J95" s="4" t="s">
        <v>14</v>
      </c>
      <c r="K95">
        <v>0</v>
      </c>
    </row>
    <row r="96" spans="1:11" x14ac:dyDescent="0.25">
      <c r="A96" s="1" t="s">
        <v>210</v>
      </c>
      <c r="B96" s="1" t="s">
        <v>12</v>
      </c>
      <c r="C96" s="1" t="s">
        <v>211</v>
      </c>
      <c r="D96" s="4" t="s">
        <v>14</v>
      </c>
      <c r="E96" s="4" t="s">
        <v>1476</v>
      </c>
      <c r="F96" s="4" t="s">
        <v>14</v>
      </c>
      <c r="G96" s="4" t="s">
        <v>14</v>
      </c>
      <c r="H96" t="s">
        <v>14</v>
      </c>
      <c r="I96" s="4" t="s">
        <v>14</v>
      </c>
      <c r="J96" s="4" t="s">
        <v>14</v>
      </c>
      <c r="K96">
        <v>0</v>
      </c>
    </row>
    <row r="97" spans="1:11" x14ac:dyDescent="0.25">
      <c r="A97" s="1" t="s">
        <v>212</v>
      </c>
      <c r="B97" s="1" t="s">
        <v>26</v>
      </c>
      <c r="C97" s="1" t="s">
        <v>213</v>
      </c>
      <c r="D97" s="4" t="s">
        <v>14</v>
      </c>
      <c r="E97" s="4" t="s">
        <v>1470</v>
      </c>
      <c r="F97" s="4" t="s">
        <v>1470</v>
      </c>
      <c r="G97" s="4" t="s">
        <v>14</v>
      </c>
      <c r="H97" t="s">
        <v>14</v>
      </c>
      <c r="I97" s="4" t="s">
        <v>14</v>
      </c>
      <c r="J97" s="4" t="s">
        <v>14</v>
      </c>
      <c r="K97">
        <v>3</v>
      </c>
    </row>
    <row r="98" spans="1:11" x14ac:dyDescent="0.25">
      <c r="A98" s="1" t="s">
        <v>214</v>
      </c>
      <c r="B98" s="1" t="s">
        <v>12</v>
      </c>
      <c r="C98" s="1" t="s">
        <v>215</v>
      </c>
      <c r="D98" s="4" t="s">
        <v>14</v>
      </c>
      <c r="E98" s="4" t="s">
        <v>1501</v>
      </c>
      <c r="F98" s="4" t="s">
        <v>1473</v>
      </c>
      <c r="G98" s="4" t="s">
        <v>14</v>
      </c>
      <c r="H98" t="s">
        <v>14</v>
      </c>
      <c r="I98" s="4" t="s">
        <v>1466</v>
      </c>
      <c r="J98" s="4" t="s">
        <v>14</v>
      </c>
      <c r="K98">
        <v>17.5</v>
      </c>
    </row>
    <row r="99" spans="1:11" x14ac:dyDescent="0.25">
      <c r="A99" s="1" t="s">
        <v>216</v>
      </c>
      <c r="B99" s="1" t="s">
        <v>70</v>
      </c>
      <c r="C99" s="1" t="s">
        <v>217</v>
      </c>
      <c r="D99" s="4" t="s">
        <v>14</v>
      </c>
      <c r="E99" s="4" t="s">
        <v>1506</v>
      </c>
      <c r="F99" s="4" t="s">
        <v>1550</v>
      </c>
      <c r="G99" s="4" t="s">
        <v>1476</v>
      </c>
      <c r="H99" t="s">
        <v>1476</v>
      </c>
      <c r="I99" s="4" t="s">
        <v>1476</v>
      </c>
      <c r="J99" s="4" t="s">
        <v>14</v>
      </c>
      <c r="K99">
        <v>39</v>
      </c>
    </row>
    <row r="100" spans="1:11" x14ac:dyDescent="0.25">
      <c r="A100" s="1" t="s">
        <v>218</v>
      </c>
      <c r="B100" s="1" t="s">
        <v>196</v>
      </c>
      <c r="C100" s="1" t="s">
        <v>219</v>
      </c>
      <c r="D100" s="4" t="s">
        <v>14</v>
      </c>
      <c r="E100" s="4" t="s">
        <v>1476</v>
      </c>
      <c r="F100" s="4" t="s">
        <v>1476</v>
      </c>
      <c r="G100" s="4" t="s">
        <v>14</v>
      </c>
      <c r="H100" t="s">
        <v>14</v>
      </c>
      <c r="I100" s="4" t="s">
        <v>14</v>
      </c>
      <c r="J100" s="4" t="s">
        <v>14</v>
      </c>
      <c r="K100">
        <v>0</v>
      </c>
    </row>
    <row r="101" spans="1:11" x14ac:dyDescent="0.25">
      <c r="A101" s="1" t="s">
        <v>220</v>
      </c>
      <c r="B101" s="1" t="s">
        <v>196</v>
      </c>
      <c r="C101" s="1" t="s">
        <v>211</v>
      </c>
      <c r="D101" s="4" t="s">
        <v>14</v>
      </c>
      <c r="E101" s="4" t="s">
        <v>1476</v>
      </c>
      <c r="F101" s="4" t="s">
        <v>14</v>
      </c>
      <c r="G101" s="4" t="s">
        <v>14</v>
      </c>
      <c r="H101" t="s">
        <v>14</v>
      </c>
      <c r="I101" s="4" t="s">
        <v>14</v>
      </c>
      <c r="J101" s="4" t="s">
        <v>14</v>
      </c>
      <c r="K101">
        <v>0</v>
      </c>
    </row>
    <row r="102" spans="1:11" x14ac:dyDescent="0.25">
      <c r="A102" s="1" t="s">
        <v>221</v>
      </c>
      <c r="B102" s="1" t="s">
        <v>70</v>
      </c>
      <c r="C102" s="1" t="s">
        <v>222</v>
      </c>
      <c r="D102" s="4" t="s">
        <v>14</v>
      </c>
      <c r="E102" s="4" t="s">
        <v>1473</v>
      </c>
      <c r="F102" s="4" t="s">
        <v>1481</v>
      </c>
      <c r="G102" s="4" t="s">
        <v>14</v>
      </c>
      <c r="H102" t="s">
        <v>14</v>
      </c>
      <c r="I102" s="4" t="s">
        <v>14</v>
      </c>
      <c r="J102" s="4" t="s">
        <v>14</v>
      </c>
      <c r="K102">
        <v>1</v>
      </c>
    </row>
    <row r="103" spans="1:11" x14ac:dyDescent="0.25">
      <c r="A103" s="1" t="s">
        <v>223</v>
      </c>
      <c r="B103" s="1" t="s">
        <v>130</v>
      </c>
      <c r="C103" s="1" t="s">
        <v>82</v>
      </c>
      <c r="D103" s="4" t="s">
        <v>14</v>
      </c>
      <c r="E103" s="4" t="s">
        <v>1481</v>
      </c>
      <c r="F103" s="4" t="s">
        <v>1481</v>
      </c>
      <c r="G103" s="4" t="s">
        <v>14</v>
      </c>
      <c r="H103" t="s">
        <v>14</v>
      </c>
      <c r="I103" s="4" t="s">
        <v>14</v>
      </c>
      <c r="J103" s="4" t="s">
        <v>14</v>
      </c>
      <c r="K103">
        <v>0</v>
      </c>
    </row>
    <row r="104" spans="1:11" x14ac:dyDescent="0.25">
      <c r="A104" s="1" t="s">
        <v>224</v>
      </c>
      <c r="B104" s="1" t="s">
        <v>203</v>
      </c>
      <c r="C104" s="1" t="s">
        <v>225</v>
      </c>
      <c r="D104" s="4" t="s">
        <v>14</v>
      </c>
      <c r="E104" s="4" t="s">
        <v>1476</v>
      </c>
      <c r="F104" s="4" t="s">
        <v>1476</v>
      </c>
      <c r="G104" s="4" t="s">
        <v>14</v>
      </c>
      <c r="H104" t="s">
        <v>14</v>
      </c>
      <c r="I104" s="4" t="s">
        <v>14</v>
      </c>
      <c r="J104" s="4" t="s">
        <v>14</v>
      </c>
      <c r="K104">
        <v>0</v>
      </c>
    </row>
    <row r="105" spans="1:11" x14ac:dyDescent="0.25">
      <c r="A105" s="1" t="s">
        <v>226</v>
      </c>
      <c r="B105" s="1" t="s">
        <v>227</v>
      </c>
      <c r="C105" s="1" t="s">
        <v>228</v>
      </c>
      <c r="D105" s="4" t="s">
        <v>14</v>
      </c>
      <c r="E105" s="4" t="s">
        <v>1552</v>
      </c>
      <c r="F105" s="4" t="s">
        <v>1553</v>
      </c>
      <c r="G105" s="4" t="s">
        <v>1528</v>
      </c>
      <c r="H105" t="s">
        <v>1481</v>
      </c>
      <c r="I105" s="4" t="s">
        <v>1554</v>
      </c>
      <c r="J105" s="4" t="s">
        <v>1514</v>
      </c>
      <c r="K105">
        <v>1797</v>
      </c>
    </row>
    <row r="106" spans="1:11" x14ac:dyDescent="0.25">
      <c r="A106" s="1" t="s">
        <v>229</v>
      </c>
      <c r="B106" s="1" t="s">
        <v>47</v>
      </c>
      <c r="C106" s="1" t="s">
        <v>230</v>
      </c>
      <c r="D106" s="4" t="s">
        <v>14</v>
      </c>
      <c r="E106" s="4" t="s">
        <v>1469</v>
      </c>
      <c r="F106" s="4" t="s">
        <v>1469</v>
      </c>
      <c r="G106" s="4" t="s">
        <v>14</v>
      </c>
      <c r="H106" t="s">
        <v>14</v>
      </c>
      <c r="I106" s="4" t="s">
        <v>14</v>
      </c>
      <c r="J106" s="4" t="s">
        <v>14</v>
      </c>
      <c r="K106">
        <v>3</v>
      </c>
    </row>
    <row r="107" spans="1:11" x14ac:dyDescent="0.25">
      <c r="A107" s="1" t="s">
        <v>231</v>
      </c>
      <c r="B107" s="1" t="s">
        <v>47</v>
      </c>
      <c r="C107" s="1" t="s">
        <v>232</v>
      </c>
      <c r="D107" s="4" t="s">
        <v>14</v>
      </c>
      <c r="E107" s="4" t="s">
        <v>1537</v>
      </c>
      <c r="F107" s="4" t="s">
        <v>1537</v>
      </c>
      <c r="G107" s="4" t="s">
        <v>14</v>
      </c>
      <c r="H107" t="s">
        <v>14</v>
      </c>
      <c r="I107" s="4" t="s">
        <v>14</v>
      </c>
      <c r="J107" s="4" t="s">
        <v>14</v>
      </c>
      <c r="K107">
        <v>6</v>
      </c>
    </row>
    <row r="108" spans="1:11" x14ac:dyDescent="0.25">
      <c r="A108" s="1" t="s">
        <v>233</v>
      </c>
      <c r="B108" s="1" t="s">
        <v>23</v>
      </c>
      <c r="C108" s="1" t="s">
        <v>234</v>
      </c>
      <c r="D108" s="4" t="s">
        <v>14</v>
      </c>
      <c r="E108" s="4" t="s">
        <v>1518</v>
      </c>
      <c r="F108" s="4" t="s">
        <v>1556</v>
      </c>
      <c r="G108" s="4" t="s">
        <v>1476</v>
      </c>
      <c r="H108" t="s">
        <v>1477</v>
      </c>
      <c r="I108" s="4" t="s">
        <v>1473</v>
      </c>
      <c r="J108" s="4" t="s">
        <v>1476</v>
      </c>
      <c r="K108">
        <v>132</v>
      </c>
    </row>
    <row r="109" spans="1:11" x14ac:dyDescent="0.25">
      <c r="A109" s="1" t="s">
        <v>235</v>
      </c>
      <c r="B109" s="1" t="s">
        <v>26</v>
      </c>
      <c r="C109" s="1" t="s">
        <v>236</v>
      </c>
      <c r="D109" s="4" t="s">
        <v>14</v>
      </c>
      <c r="E109" s="4" t="s">
        <v>1482</v>
      </c>
      <c r="F109" s="4" t="s">
        <v>1482</v>
      </c>
      <c r="G109" s="4" t="s">
        <v>14</v>
      </c>
      <c r="H109" t="s">
        <v>14</v>
      </c>
      <c r="I109" s="4" t="s">
        <v>1476</v>
      </c>
      <c r="J109" s="4" t="s">
        <v>14</v>
      </c>
      <c r="K109">
        <v>4</v>
      </c>
    </row>
    <row r="110" spans="1:11" x14ac:dyDescent="0.25">
      <c r="A110" s="1" t="s">
        <v>237</v>
      </c>
      <c r="B110" s="1" t="s">
        <v>238</v>
      </c>
      <c r="C110" s="1" t="s">
        <v>239</v>
      </c>
      <c r="D110" s="4" t="s">
        <v>14</v>
      </c>
      <c r="E110" s="4" t="s">
        <v>1468</v>
      </c>
      <c r="F110" s="4" t="s">
        <v>1558</v>
      </c>
      <c r="G110" s="4" t="s">
        <v>14</v>
      </c>
      <c r="H110" t="s">
        <v>14</v>
      </c>
      <c r="I110" s="4" t="s">
        <v>14</v>
      </c>
      <c r="J110" s="4" t="s">
        <v>14</v>
      </c>
      <c r="K110">
        <v>0</v>
      </c>
    </row>
    <row r="111" spans="1:11" x14ac:dyDescent="0.25">
      <c r="A111" s="1" t="s">
        <v>240</v>
      </c>
      <c r="B111" s="1" t="s">
        <v>238</v>
      </c>
      <c r="C111" s="1" t="s">
        <v>241</v>
      </c>
      <c r="D111" s="4" t="s">
        <v>14</v>
      </c>
      <c r="E111" s="4" t="s">
        <v>1466</v>
      </c>
      <c r="F111" s="4" t="s">
        <v>14</v>
      </c>
      <c r="G111" s="4" t="s">
        <v>14</v>
      </c>
      <c r="H111" t="s">
        <v>14</v>
      </c>
      <c r="I111" s="4" t="s">
        <v>14</v>
      </c>
      <c r="J111" s="4" t="s">
        <v>14</v>
      </c>
      <c r="K111">
        <v>0</v>
      </c>
    </row>
    <row r="112" spans="1:11" x14ac:dyDescent="0.25">
      <c r="A112" s="1" t="s">
        <v>242</v>
      </c>
      <c r="B112" s="1" t="s">
        <v>238</v>
      </c>
      <c r="C112" s="1" t="s">
        <v>243</v>
      </c>
      <c r="D112" s="4" t="s">
        <v>1559</v>
      </c>
      <c r="E112" s="4" t="s">
        <v>1471</v>
      </c>
      <c r="F112" s="4" t="s">
        <v>1560</v>
      </c>
      <c r="G112" s="4" t="s">
        <v>1480</v>
      </c>
      <c r="H112" t="s">
        <v>1523</v>
      </c>
      <c r="I112" s="4" t="s">
        <v>1497</v>
      </c>
      <c r="J112" s="4" t="s">
        <v>1513</v>
      </c>
      <c r="K112">
        <v>253</v>
      </c>
    </row>
    <row r="113" spans="1:11" x14ac:dyDescent="0.25">
      <c r="A113" s="1" t="s">
        <v>245</v>
      </c>
      <c r="B113" s="1" t="s">
        <v>168</v>
      </c>
      <c r="C113" s="1" t="s">
        <v>246</v>
      </c>
      <c r="D113" s="4" t="s">
        <v>14</v>
      </c>
      <c r="E113" s="4" t="s">
        <v>1477</v>
      </c>
      <c r="F113" s="4" t="s">
        <v>1477</v>
      </c>
      <c r="G113" s="4" t="s">
        <v>14</v>
      </c>
      <c r="H113" t="s">
        <v>14</v>
      </c>
      <c r="I113" s="4" t="s">
        <v>14</v>
      </c>
      <c r="J113" s="4" t="s">
        <v>14</v>
      </c>
      <c r="K113">
        <v>0</v>
      </c>
    </row>
    <row r="114" spans="1:11" x14ac:dyDescent="0.25">
      <c r="A114" s="1" t="s">
        <v>247</v>
      </c>
      <c r="B114" s="1" t="s">
        <v>12</v>
      </c>
      <c r="C114" s="1" t="s">
        <v>248</v>
      </c>
      <c r="D114" s="4" t="s">
        <v>14</v>
      </c>
      <c r="E114" s="4" t="s">
        <v>1466</v>
      </c>
      <c r="F114" s="4" t="s">
        <v>14</v>
      </c>
      <c r="G114" s="4" t="s">
        <v>14</v>
      </c>
      <c r="H114" t="s">
        <v>14</v>
      </c>
      <c r="I114" s="4" t="s">
        <v>14</v>
      </c>
      <c r="J114" s="4" t="s">
        <v>14</v>
      </c>
      <c r="K114">
        <v>0</v>
      </c>
    </row>
    <row r="115" spans="1:11" x14ac:dyDescent="0.25">
      <c r="A115" s="1" t="s">
        <v>249</v>
      </c>
      <c r="B115" s="1" t="s">
        <v>12</v>
      </c>
      <c r="C115" s="1" t="s">
        <v>250</v>
      </c>
      <c r="D115" s="4" t="s">
        <v>14</v>
      </c>
      <c r="E115" s="4" t="s">
        <v>1561</v>
      </c>
      <c r="F115" s="4" t="s">
        <v>1562</v>
      </c>
      <c r="G115" s="4" t="s">
        <v>1476</v>
      </c>
      <c r="H115" t="s">
        <v>1476</v>
      </c>
      <c r="I115" s="4" t="s">
        <v>1476</v>
      </c>
      <c r="J115" s="4" t="s">
        <v>1476</v>
      </c>
      <c r="K115">
        <v>15.5</v>
      </c>
    </row>
    <row r="116" spans="1:11" x14ac:dyDescent="0.25">
      <c r="A116" s="1" t="s">
        <v>251</v>
      </c>
      <c r="B116" s="1" t="s">
        <v>252</v>
      </c>
      <c r="C116" s="1" t="s">
        <v>253</v>
      </c>
      <c r="D116" s="4" t="s">
        <v>14</v>
      </c>
      <c r="E116" s="4" t="s">
        <v>1477</v>
      </c>
      <c r="F116" s="4" t="s">
        <v>1477</v>
      </c>
      <c r="G116" s="4" t="s">
        <v>14</v>
      </c>
      <c r="H116" t="s">
        <v>14</v>
      </c>
      <c r="I116" s="4" t="s">
        <v>14</v>
      </c>
      <c r="J116" s="4" t="s">
        <v>14</v>
      </c>
      <c r="K116">
        <v>0</v>
      </c>
    </row>
    <row r="117" spans="1:11" x14ac:dyDescent="0.25">
      <c r="A117" s="1" t="s">
        <v>254</v>
      </c>
      <c r="B117" s="1" t="s">
        <v>12</v>
      </c>
      <c r="C117" s="1" t="s">
        <v>255</v>
      </c>
      <c r="D117" s="4" t="s">
        <v>14</v>
      </c>
      <c r="E117" s="4" t="s">
        <v>1477</v>
      </c>
      <c r="F117" s="4" t="s">
        <v>14</v>
      </c>
      <c r="G117" s="4" t="s">
        <v>14</v>
      </c>
      <c r="H117" t="s">
        <v>14</v>
      </c>
      <c r="I117" s="4" t="s">
        <v>14</v>
      </c>
      <c r="J117" s="4" t="s">
        <v>14</v>
      </c>
      <c r="K117">
        <v>0</v>
      </c>
    </row>
    <row r="118" spans="1:11" x14ac:dyDescent="0.25">
      <c r="A118" s="1" t="s">
        <v>256</v>
      </c>
      <c r="B118" s="1" t="s">
        <v>16</v>
      </c>
      <c r="C118" s="1" t="s">
        <v>257</v>
      </c>
      <c r="D118" s="4" t="s">
        <v>14</v>
      </c>
      <c r="E118" s="4" t="s">
        <v>1491</v>
      </c>
      <c r="F118" s="4" t="s">
        <v>1491</v>
      </c>
      <c r="G118" s="4" t="s">
        <v>14</v>
      </c>
      <c r="H118" t="s">
        <v>14</v>
      </c>
      <c r="I118" s="4" t="s">
        <v>14</v>
      </c>
      <c r="J118" s="4" t="s">
        <v>14</v>
      </c>
      <c r="K118">
        <v>0</v>
      </c>
    </row>
    <row r="119" spans="1:11" x14ac:dyDescent="0.25">
      <c r="A119" s="1" t="s">
        <v>258</v>
      </c>
      <c r="B119" s="1" t="s">
        <v>26</v>
      </c>
      <c r="C119" s="1" t="s">
        <v>63</v>
      </c>
      <c r="D119" s="4" t="s">
        <v>14</v>
      </c>
      <c r="E119" s="4" t="s">
        <v>1466</v>
      </c>
      <c r="F119" s="4" t="s">
        <v>1466</v>
      </c>
      <c r="G119" s="4" t="s">
        <v>14</v>
      </c>
      <c r="H119" t="s">
        <v>14</v>
      </c>
      <c r="I119" s="4" t="s">
        <v>14</v>
      </c>
      <c r="J119" s="4" t="s">
        <v>14</v>
      </c>
      <c r="K119">
        <v>3</v>
      </c>
    </row>
    <row r="120" spans="1:11" x14ac:dyDescent="0.25">
      <c r="A120" s="1" t="s">
        <v>259</v>
      </c>
      <c r="B120" s="1" t="s">
        <v>16</v>
      </c>
      <c r="C120" s="1" t="s">
        <v>61</v>
      </c>
      <c r="D120" s="4" t="s">
        <v>14</v>
      </c>
      <c r="E120" s="4" t="s">
        <v>1476</v>
      </c>
      <c r="F120" s="4" t="s">
        <v>1476</v>
      </c>
      <c r="G120" s="4" t="s">
        <v>14</v>
      </c>
      <c r="H120" t="s">
        <v>14</v>
      </c>
      <c r="I120" s="4" t="s">
        <v>14</v>
      </c>
      <c r="J120" s="4" t="s">
        <v>14</v>
      </c>
      <c r="K120">
        <v>0</v>
      </c>
    </row>
    <row r="121" spans="1:11" x14ac:dyDescent="0.25">
      <c r="A121" s="1" t="s">
        <v>260</v>
      </c>
      <c r="B121" s="1" t="s">
        <v>16</v>
      </c>
      <c r="C121" s="1" t="s">
        <v>261</v>
      </c>
      <c r="D121" s="4" t="s">
        <v>14</v>
      </c>
      <c r="E121" s="4" t="s">
        <v>1481</v>
      </c>
      <c r="F121" s="4" t="s">
        <v>1481</v>
      </c>
      <c r="G121" s="4" t="s">
        <v>14</v>
      </c>
      <c r="H121" t="s">
        <v>14</v>
      </c>
      <c r="I121" s="4" t="s">
        <v>14</v>
      </c>
      <c r="J121" s="4" t="s">
        <v>14</v>
      </c>
      <c r="K121">
        <v>1</v>
      </c>
    </row>
    <row r="122" spans="1:11" x14ac:dyDescent="0.25">
      <c r="A122" s="1" t="s">
        <v>262</v>
      </c>
      <c r="B122" s="1" t="s">
        <v>16</v>
      </c>
      <c r="C122" s="1" t="s">
        <v>63</v>
      </c>
      <c r="D122" s="4" t="s">
        <v>14</v>
      </c>
      <c r="E122" s="4" t="s">
        <v>1479</v>
      </c>
      <c r="F122" s="4" t="s">
        <v>1479</v>
      </c>
      <c r="G122" s="4" t="s">
        <v>14</v>
      </c>
      <c r="H122" t="s">
        <v>14</v>
      </c>
      <c r="I122" s="4" t="s">
        <v>14</v>
      </c>
      <c r="J122" s="4" t="s">
        <v>14</v>
      </c>
      <c r="K122">
        <v>0</v>
      </c>
    </row>
    <row r="123" spans="1:11" x14ac:dyDescent="0.25">
      <c r="A123" s="1" t="s">
        <v>263</v>
      </c>
      <c r="B123" s="1" t="s">
        <v>168</v>
      </c>
      <c r="C123" s="1" t="s">
        <v>264</v>
      </c>
      <c r="D123" s="4" t="s">
        <v>14</v>
      </c>
      <c r="E123" s="4" t="s">
        <v>1476</v>
      </c>
      <c r="F123" s="4" t="s">
        <v>1476</v>
      </c>
      <c r="G123" s="4" t="s">
        <v>14</v>
      </c>
      <c r="H123" t="s">
        <v>14</v>
      </c>
      <c r="I123" s="4" t="s">
        <v>14</v>
      </c>
      <c r="J123" s="4" t="s">
        <v>14</v>
      </c>
      <c r="K123">
        <v>0</v>
      </c>
    </row>
    <row r="124" spans="1:11" x14ac:dyDescent="0.25">
      <c r="A124" s="1" t="s">
        <v>265</v>
      </c>
      <c r="B124" s="1" t="s">
        <v>16</v>
      </c>
      <c r="C124" s="1" t="s">
        <v>266</v>
      </c>
      <c r="D124" s="4" t="s">
        <v>14</v>
      </c>
      <c r="E124" s="4" t="s">
        <v>1551</v>
      </c>
      <c r="F124" s="4" t="s">
        <v>1564</v>
      </c>
      <c r="G124" s="4" t="s">
        <v>1477</v>
      </c>
      <c r="H124" t="s">
        <v>1482</v>
      </c>
      <c r="I124" s="4" t="s">
        <v>1481</v>
      </c>
      <c r="J124" s="4" t="s">
        <v>1477</v>
      </c>
      <c r="K124">
        <v>75</v>
      </c>
    </row>
    <row r="125" spans="1:11" x14ac:dyDescent="0.25">
      <c r="A125" s="1" t="s">
        <v>267</v>
      </c>
      <c r="B125" s="1" t="s">
        <v>16</v>
      </c>
      <c r="C125" s="1" t="s">
        <v>268</v>
      </c>
      <c r="D125" s="4" t="s">
        <v>14</v>
      </c>
      <c r="E125" s="4" t="s">
        <v>1470</v>
      </c>
      <c r="F125" s="4" t="s">
        <v>1483</v>
      </c>
      <c r="G125" s="4" t="s">
        <v>14</v>
      </c>
      <c r="H125" t="s">
        <v>14</v>
      </c>
      <c r="I125" s="4" t="s">
        <v>14</v>
      </c>
      <c r="J125" s="4" t="s">
        <v>14</v>
      </c>
      <c r="K125">
        <v>2</v>
      </c>
    </row>
    <row r="126" spans="1:11" x14ac:dyDescent="0.25">
      <c r="A126" s="1" t="s">
        <v>269</v>
      </c>
      <c r="B126" s="1" t="s">
        <v>26</v>
      </c>
      <c r="C126" s="1" t="s">
        <v>253</v>
      </c>
      <c r="D126" s="4" t="s">
        <v>14</v>
      </c>
      <c r="E126" s="4" t="s">
        <v>1466</v>
      </c>
      <c r="F126" s="4" t="s">
        <v>1466</v>
      </c>
      <c r="G126" s="4" t="s">
        <v>14</v>
      </c>
      <c r="H126" t="s">
        <v>14</v>
      </c>
      <c r="I126" s="4" t="s">
        <v>14</v>
      </c>
      <c r="J126" s="4" t="s">
        <v>14</v>
      </c>
      <c r="K126">
        <v>0</v>
      </c>
    </row>
    <row r="127" spans="1:11" x14ac:dyDescent="0.25">
      <c r="A127" s="1" t="s">
        <v>270</v>
      </c>
      <c r="B127" s="1" t="s">
        <v>238</v>
      </c>
      <c r="C127" s="1" t="s">
        <v>271</v>
      </c>
      <c r="D127" s="4" t="s">
        <v>14</v>
      </c>
      <c r="E127" s="4" t="s">
        <v>1476</v>
      </c>
      <c r="F127" s="4" t="s">
        <v>1476</v>
      </c>
      <c r="G127" s="4" t="s">
        <v>14</v>
      </c>
      <c r="H127" t="s">
        <v>14</v>
      </c>
      <c r="I127" s="4" t="s">
        <v>14</v>
      </c>
      <c r="J127" s="4" t="s">
        <v>14</v>
      </c>
      <c r="K127">
        <v>0</v>
      </c>
    </row>
    <row r="128" spans="1:11" x14ac:dyDescent="0.25">
      <c r="A128" s="1" t="s">
        <v>272</v>
      </c>
      <c r="B128" s="1" t="s">
        <v>29</v>
      </c>
      <c r="C128" s="1" t="s">
        <v>104</v>
      </c>
      <c r="D128" s="4" t="s">
        <v>14</v>
      </c>
      <c r="E128" s="4" t="s">
        <v>1476</v>
      </c>
      <c r="F128" s="4" t="s">
        <v>1476</v>
      </c>
      <c r="G128" s="4" t="s">
        <v>14</v>
      </c>
      <c r="H128" t="s">
        <v>14</v>
      </c>
      <c r="I128" s="4" t="s">
        <v>14</v>
      </c>
      <c r="J128" s="4" t="s">
        <v>14</v>
      </c>
      <c r="K128">
        <v>0</v>
      </c>
    </row>
    <row r="129" spans="1:11" x14ac:dyDescent="0.25">
      <c r="A129" s="1" t="s">
        <v>273</v>
      </c>
      <c r="B129" s="1" t="s">
        <v>16</v>
      </c>
      <c r="C129" s="1" t="s">
        <v>274</v>
      </c>
      <c r="D129" s="4" t="s">
        <v>14</v>
      </c>
      <c r="E129" s="4" t="s">
        <v>1566</v>
      </c>
      <c r="F129" s="4" t="s">
        <v>1567</v>
      </c>
      <c r="G129" s="4" t="s">
        <v>14</v>
      </c>
      <c r="H129" t="s">
        <v>14</v>
      </c>
      <c r="I129" s="4" t="s">
        <v>1470</v>
      </c>
      <c r="J129" s="4" t="s">
        <v>14</v>
      </c>
      <c r="K129">
        <v>98</v>
      </c>
    </row>
    <row r="130" spans="1:11" x14ac:dyDescent="0.25">
      <c r="A130" s="1" t="s">
        <v>275</v>
      </c>
      <c r="B130" s="1" t="s">
        <v>12</v>
      </c>
      <c r="C130" s="1" t="s">
        <v>276</v>
      </c>
      <c r="D130" s="4" t="s">
        <v>14</v>
      </c>
      <c r="E130" s="4" t="s">
        <v>1500</v>
      </c>
      <c r="F130" s="4" t="s">
        <v>1500</v>
      </c>
      <c r="G130" s="4" t="s">
        <v>14</v>
      </c>
      <c r="H130" t="s">
        <v>14</v>
      </c>
      <c r="I130" s="4" t="s">
        <v>14</v>
      </c>
      <c r="J130" s="4" t="s">
        <v>14</v>
      </c>
      <c r="K130">
        <v>0</v>
      </c>
    </row>
    <row r="131" spans="1:11" x14ac:dyDescent="0.25">
      <c r="A131" s="1" t="s">
        <v>277</v>
      </c>
      <c r="B131" s="1" t="s">
        <v>26</v>
      </c>
      <c r="C131" s="1" t="s">
        <v>278</v>
      </c>
      <c r="D131" s="4" t="s">
        <v>14</v>
      </c>
      <c r="E131" s="4" t="s">
        <v>1481</v>
      </c>
      <c r="F131" s="4" t="s">
        <v>1470</v>
      </c>
      <c r="G131" s="4" t="s">
        <v>14</v>
      </c>
      <c r="H131" t="s">
        <v>1476</v>
      </c>
      <c r="I131" s="4" t="s">
        <v>1477</v>
      </c>
      <c r="J131" s="4" t="s">
        <v>14</v>
      </c>
      <c r="K131">
        <v>18</v>
      </c>
    </row>
    <row r="132" spans="1:11" x14ac:dyDescent="0.25">
      <c r="A132" s="1" t="s">
        <v>279</v>
      </c>
      <c r="B132" s="1" t="s">
        <v>196</v>
      </c>
      <c r="C132" s="1" t="s">
        <v>280</v>
      </c>
      <c r="D132" s="4" t="s">
        <v>14</v>
      </c>
      <c r="E132" s="4" t="s">
        <v>1491</v>
      </c>
      <c r="F132" s="4" t="s">
        <v>1491</v>
      </c>
      <c r="G132" s="4" t="s">
        <v>14</v>
      </c>
      <c r="H132" t="s">
        <v>14</v>
      </c>
      <c r="I132" s="4" t="s">
        <v>14</v>
      </c>
      <c r="J132" s="4" t="s">
        <v>14</v>
      </c>
      <c r="K132">
        <v>0</v>
      </c>
    </row>
    <row r="133" spans="1:11" x14ac:dyDescent="0.25">
      <c r="A133" s="1" t="s">
        <v>281</v>
      </c>
      <c r="B133" s="1" t="s">
        <v>26</v>
      </c>
      <c r="C133" s="1" t="s">
        <v>282</v>
      </c>
      <c r="D133" s="4" t="s">
        <v>14</v>
      </c>
      <c r="E133" s="4" t="s">
        <v>1469</v>
      </c>
      <c r="F133" s="4" t="s">
        <v>1469</v>
      </c>
      <c r="G133" s="4" t="s">
        <v>14</v>
      </c>
      <c r="H133" t="s">
        <v>14</v>
      </c>
      <c r="I133" s="4" t="s">
        <v>14</v>
      </c>
      <c r="J133" s="4" t="s">
        <v>14</v>
      </c>
      <c r="K133">
        <v>2</v>
      </c>
    </row>
    <row r="134" spans="1:11" x14ac:dyDescent="0.25">
      <c r="A134" s="1" t="s">
        <v>283</v>
      </c>
      <c r="B134" s="1" t="s">
        <v>16</v>
      </c>
      <c r="C134" s="1" t="s">
        <v>284</v>
      </c>
      <c r="D134" s="4" t="s">
        <v>14</v>
      </c>
      <c r="E134" s="4" t="s">
        <v>1482</v>
      </c>
      <c r="F134" s="4" t="s">
        <v>1491</v>
      </c>
      <c r="G134" s="4" t="s">
        <v>14</v>
      </c>
      <c r="H134" t="s">
        <v>14</v>
      </c>
      <c r="I134" s="4" t="s">
        <v>14</v>
      </c>
      <c r="J134" s="4" t="s">
        <v>14</v>
      </c>
      <c r="K134">
        <v>0</v>
      </c>
    </row>
    <row r="135" spans="1:11" x14ac:dyDescent="0.25">
      <c r="A135" s="1" t="s">
        <v>285</v>
      </c>
      <c r="B135" s="1" t="s">
        <v>252</v>
      </c>
      <c r="C135" s="1" t="s">
        <v>51</v>
      </c>
      <c r="D135" s="4" t="s">
        <v>14</v>
      </c>
      <c r="E135" s="4" t="s">
        <v>1475</v>
      </c>
      <c r="F135" s="4" t="s">
        <v>1475</v>
      </c>
      <c r="G135" s="4" t="s">
        <v>14</v>
      </c>
      <c r="H135" t="s">
        <v>14</v>
      </c>
      <c r="I135" s="4" t="s">
        <v>14</v>
      </c>
      <c r="J135" s="4" t="s">
        <v>14</v>
      </c>
      <c r="K135">
        <v>29</v>
      </c>
    </row>
    <row r="136" spans="1:11" x14ac:dyDescent="0.25">
      <c r="A136" s="1" t="s">
        <v>286</v>
      </c>
      <c r="B136" s="1" t="s">
        <v>130</v>
      </c>
      <c r="C136" s="1" t="s">
        <v>287</v>
      </c>
      <c r="D136" s="4" t="s">
        <v>14</v>
      </c>
      <c r="E136" s="4" t="s">
        <v>1476</v>
      </c>
      <c r="F136" s="4" t="s">
        <v>1476</v>
      </c>
      <c r="G136" s="4" t="s">
        <v>14</v>
      </c>
      <c r="H136" t="s">
        <v>14</v>
      </c>
      <c r="I136" s="4" t="s">
        <v>14</v>
      </c>
      <c r="J136" s="4" t="s">
        <v>14</v>
      </c>
      <c r="K136">
        <v>0</v>
      </c>
    </row>
    <row r="137" spans="1:11" x14ac:dyDescent="0.25">
      <c r="A137" s="1" t="s">
        <v>288</v>
      </c>
      <c r="B137" s="1" t="s">
        <v>16</v>
      </c>
      <c r="C137" s="1" t="s">
        <v>289</v>
      </c>
      <c r="D137" s="4" t="s">
        <v>14</v>
      </c>
      <c r="E137" s="4" t="s">
        <v>1528</v>
      </c>
      <c r="F137" s="4" t="s">
        <v>1501</v>
      </c>
      <c r="G137" s="4" t="s">
        <v>14</v>
      </c>
      <c r="H137" t="s">
        <v>14</v>
      </c>
      <c r="I137" s="4" t="s">
        <v>14</v>
      </c>
      <c r="J137" s="4" t="s">
        <v>14</v>
      </c>
      <c r="K137">
        <v>0</v>
      </c>
    </row>
    <row r="138" spans="1:11" x14ac:dyDescent="0.25">
      <c r="A138" s="1" t="s">
        <v>290</v>
      </c>
      <c r="B138" s="1" t="s">
        <v>130</v>
      </c>
      <c r="C138" s="1" t="s">
        <v>291</v>
      </c>
      <c r="D138" s="4" t="s">
        <v>14</v>
      </c>
      <c r="E138" s="4" t="s">
        <v>1473</v>
      </c>
      <c r="F138" s="4" t="s">
        <v>1523</v>
      </c>
      <c r="G138" s="4" t="s">
        <v>14</v>
      </c>
      <c r="H138" t="s">
        <v>14</v>
      </c>
      <c r="I138" s="4" t="s">
        <v>14</v>
      </c>
      <c r="J138" s="4" t="s">
        <v>14</v>
      </c>
      <c r="K138">
        <v>0</v>
      </c>
    </row>
    <row r="139" spans="1:11" x14ac:dyDescent="0.25">
      <c r="A139" s="1" t="s">
        <v>292</v>
      </c>
      <c r="B139" s="1" t="s">
        <v>12</v>
      </c>
      <c r="C139" s="1" t="s">
        <v>293</v>
      </c>
      <c r="D139" s="4" t="s">
        <v>14</v>
      </c>
      <c r="E139" s="4" t="s">
        <v>1477</v>
      </c>
      <c r="F139" s="4" t="s">
        <v>1466</v>
      </c>
      <c r="G139" s="4" t="s">
        <v>14</v>
      </c>
      <c r="H139" t="s">
        <v>14</v>
      </c>
      <c r="I139" s="4" t="s">
        <v>14</v>
      </c>
      <c r="J139" s="4" t="s">
        <v>14</v>
      </c>
      <c r="K139">
        <v>0</v>
      </c>
    </row>
    <row r="140" spans="1:11" x14ac:dyDescent="0.25">
      <c r="A140" s="1" t="s">
        <v>294</v>
      </c>
      <c r="B140" s="1" t="s">
        <v>16</v>
      </c>
      <c r="C140" s="1" t="s">
        <v>295</v>
      </c>
      <c r="D140" s="4" t="s">
        <v>1569</v>
      </c>
      <c r="E140" s="4" t="s">
        <v>1570</v>
      </c>
      <c r="F140" s="4" t="s">
        <v>1571</v>
      </c>
      <c r="G140" s="4" t="s">
        <v>1483</v>
      </c>
      <c r="H140" t="s">
        <v>1473</v>
      </c>
      <c r="I140" s="4" t="s">
        <v>1526</v>
      </c>
      <c r="J140" s="4" t="s">
        <v>1483</v>
      </c>
      <c r="K140">
        <v>1235</v>
      </c>
    </row>
    <row r="141" spans="1:11" x14ac:dyDescent="0.25">
      <c r="A141" s="1" t="s">
        <v>296</v>
      </c>
      <c r="B141" s="1" t="s">
        <v>297</v>
      </c>
      <c r="C141" s="1" t="s">
        <v>298</v>
      </c>
      <c r="D141" s="4" t="s">
        <v>14</v>
      </c>
      <c r="E141" s="4" t="s">
        <v>1491</v>
      </c>
      <c r="F141" s="4" t="s">
        <v>1466</v>
      </c>
      <c r="G141" s="4" t="s">
        <v>14</v>
      </c>
      <c r="H141" t="s">
        <v>14</v>
      </c>
      <c r="I141" s="4" t="s">
        <v>14</v>
      </c>
      <c r="J141" s="4" t="s">
        <v>14</v>
      </c>
      <c r="K141">
        <v>0</v>
      </c>
    </row>
    <row r="142" spans="1:11" x14ac:dyDescent="0.25">
      <c r="A142" s="1" t="s">
        <v>299</v>
      </c>
      <c r="B142" s="1" t="s">
        <v>12</v>
      </c>
      <c r="C142" s="1" t="s">
        <v>300</v>
      </c>
      <c r="D142" s="4" t="s">
        <v>14</v>
      </c>
      <c r="E142" s="4" t="s">
        <v>1479</v>
      </c>
      <c r="F142" s="4" t="s">
        <v>1477</v>
      </c>
      <c r="G142" s="4" t="s">
        <v>14</v>
      </c>
      <c r="H142" t="s">
        <v>14</v>
      </c>
      <c r="I142" s="4" t="s">
        <v>14</v>
      </c>
      <c r="J142" s="4" t="s">
        <v>14</v>
      </c>
      <c r="K142">
        <v>3</v>
      </c>
    </row>
    <row r="143" spans="1:11" x14ac:dyDescent="0.25">
      <c r="A143" s="1" t="s">
        <v>301</v>
      </c>
      <c r="B143" s="1" t="s">
        <v>26</v>
      </c>
      <c r="C143" s="1" t="s">
        <v>90</v>
      </c>
      <c r="D143" s="4" t="s">
        <v>14</v>
      </c>
      <c r="E143" s="4" t="s">
        <v>1476</v>
      </c>
      <c r="F143" s="4" t="s">
        <v>14</v>
      </c>
      <c r="G143" s="4" t="s">
        <v>14</v>
      </c>
      <c r="H143" t="s">
        <v>14</v>
      </c>
      <c r="I143" s="4" t="s">
        <v>14</v>
      </c>
      <c r="J143" s="4" t="s">
        <v>14</v>
      </c>
      <c r="K143">
        <v>0</v>
      </c>
    </row>
    <row r="144" spans="1:11" x14ac:dyDescent="0.25">
      <c r="A144" s="1" t="s">
        <v>302</v>
      </c>
      <c r="B144" s="1" t="s">
        <v>12</v>
      </c>
      <c r="C144" s="1" t="s">
        <v>303</v>
      </c>
      <c r="D144" s="4" t="s">
        <v>14</v>
      </c>
      <c r="E144" s="4" t="s">
        <v>1565</v>
      </c>
      <c r="F144" s="4" t="s">
        <v>1573</v>
      </c>
      <c r="G144" s="4" t="s">
        <v>14</v>
      </c>
      <c r="H144" t="s">
        <v>14</v>
      </c>
      <c r="I144" s="4" t="s">
        <v>14</v>
      </c>
      <c r="J144" s="4" t="s">
        <v>14</v>
      </c>
      <c r="K144">
        <v>6</v>
      </c>
    </row>
    <row r="145" spans="1:11" x14ac:dyDescent="0.25">
      <c r="A145" s="1" t="s">
        <v>304</v>
      </c>
      <c r="B145" s="1" t="s">
        <v>16</v>
      </c>
      <c r="C145" s="1" t="s">
        <v>13</v>
      </c>
      <c r="D145" s="4" t="s">
        <v>14</v>
      </c>
      <c r="E145" s="4" t="s">
        <v>1466</v>
      </c>
      <c r="F145" s="4" t="s">
        <v>1466</v>
      </c>
      <c r="G145" s="4" t="s">
        <v>14</v>
      </c>
      <c r="H145" t="s">
        <v>14</v>
      </c>
      <c r="I145" s="4" t="s">
        <v>14</v>
      </c>
      <c r="J145" s="4" t="s">
        <v>14</v>
      </c>
      <c r="K145">
        <v>0</v>
      </c>
    </row>
    <row r="146" spans="1:11" x14ac:dyDescent="0.25">
      <c r="A146" s="1" t="s">
        <v>305</v>
      </c>
      <c r="B146" s="1" t="s">
        <v>50</v>
      </c>
      <c r="C146" s="1" t="s">
        <v>306</v>
      </c>
      <c r="D146" s="4" t="s">
        <v>14</v>
      </c>
      <c r="E146" s="4" t="s">
        <v>1527</v>
      </c>
      <c r="F146" s="4" t="s">
        <v>1524</v>
      </c>
      <c r="G146" s="4" t="s">
        <v>14</v>
      </c>
      <c r="H146" t="s">
        <v>14</v>
      </c>
      <c r="I146" s="4" t="s">
        <v>14</v>
      </c>
      <c r="J146" s="4" t="s">
        <v>14</v>
      </c>
      <c r="K146">
        <v>0</v>
      </c>
    </row>
    <row r="147" spans="1:11" x14ac:dyDescent="0.25">
      <c r="A147" s="1" t="s">
        <v>307</v>
      </c>
      <c r="B147" s="1" t="s">
        <v>168</v>
      </c>
      <c r="C147" s="1" t="s">
        <v>308</v>
      </c>
      <c r="D147" s="4" t="s">
        <v>14</v>
      </c>
      <c r="E147" s="4" t="s">
        <v>1476</v>
      </c>
      <c r="F147" s="4" t="s">
        <v>1476</v>
      </c>
      <c r="G147" s="4" t="s">
        <v>14</v>
      </c>
      <c r="H147" t="s">
        <v>14</v>
      </c>
      <c r="I147" s="4" t="s">
        <v>14</v>
      </c>
      <c r="J147" s="4" t="s">
        <v>14</v>
      </c>
      <c r="K147">
        <v>0</v>
      </c>
    </row>
    <row r="148" spans="1:11" x14ac:dyDescent="0.25">
      <c r="A148" s="1" t="s">
        <v>309</v>
      </c>
      <c r="B148" s="1" t="s">
        <v>310</v>
      </c>
      <c r="C148" s="1" t="s">
        <v>104</v>
      </c>
      <c r="D148" s="4" t="s">
        <v>14</v>
      </c>
      <c r="E148" s="4" t="s">
        <v>1477</v>
      </c>
      <c r="F148" s="4" t="s">
        <v>1477</v>
      </c>
      <c r="G148" s="4" t="s">
        <v>14</v>
      </c>
      <c r="H148" t="s">
        <v>14</v>
      </c>
      <c r="I148" s="4" t="s">
        <v>14</v>
      </c>
      <c r="J148" s="4" t="s">
        <v>14</v>
      </c>
      <c r="K148">
        <v>0</v>
      </c>
    </row>
    <row r="149" spans="1:11" x14ac:dyDescent="0.25">
      <c r="A149" s="1" t="s">
        <v>311</v>
      </c>
      <c r="B149" s="1" t="s">
        <v>26</v>
      </c>
      <c r="C149" s="1" t="s">
        <v>27</v>
      </c>
      <c r="D149" s="4" t="s">
        <v>14</v>
      </c>
      <c r="E149" s="4" t="s">
        <v>1466</v>
      </c>
      <c r="F149" s="4" t="s">
        <v>1476</v>
      </c>
      <c r="G149" s="4" t="s">
        <v>14</v>
      </c>
      <c r="H149" t="s">
        <v>14</v>
      </c>
      <c r="I149" s="4" t="s">
        <v>14</v>
      </c>
      <c r="J149" s="4" t="s">
        <v>14</v>
      </c>
      <c r="K149">
        <v>0</v>
      </c>
    </row>
    <row r="150" spans="1:11" x14ac:dyDescent="0.25">
      <c r="A150" s="1" t="s">
        <v>312</v>
      </c>
      <c r="B150" s="1" t="s">
        <v>12</v>
      </c>
      <c r="C150" s="1" t="s">
        <v>313</v>
      </c>
      <c r="D150" s="4" t="s">
        <v>14</v>
      </c>
      <c r="E150" s="4" t="s">
        <v>1568</v>
      </c>
      <c r="F150" s="4" t="s">
        <v>1574</v>
      </c>
      <c r="G150" s="4" t="s">
        <v>14</v>
      </c>
      <c r="H150" t="s">
        <v>14</v>
      </c>
      <c r="I150" s="4" t="s">
        <v>1477</v>
      </c>
      <c r="J150" s="4" t="s">
        <v>14</v>
      </c>
      <c r="K150">
        <v>31</v>
      </c>
    </row>
    <row r="151" spans="1:11" x14ac:dyDescent="0.25">
      <c r="A151" s="1" t="s">
        <v>314</v>
      </c>
      <c r="B151" s="1" t="s">
        <v>12</v>
      </c>
      <c r="C151" s="1" t="s">
        <v>150</v>
      </c>
      <c r="D151" s="4" t="s">
        <v>14</v>
      </c>
      <c r="E151" s="4" t="s">
        <v>1477</v>
      </c>
      <c r="F151" s="4" t="s">
        <v>1477</v>
      </c>
      <c r="G151" s="4" t="s">
        <v>14</v>
      </c>
      <c r="H151" t="s">
        <v>14</v>
      </c>
      <c r="I151" s="4" t="s">
        <v>14</v>
      </c>
      <c r="J151" s="4" t="s">
        <v>14</v>
      </c>
      <c r="K151">
        <v>0</v>
      </c>
    </row>
    <row r="152" spans="1:11" x14ac:dyDescent="0.25">
      <c r="A152" s="1" t="s">
        <v>315</v>
      </c>
      <c r="B152" s="1" t="s">
        <v>26</v>
      </c>
      <c r="C152" s="1" t="s">
        <v>316</v>
      </c>
      <c r="D152" s="4" t="s">
        <v>14</v>
      </c>
      <c r="E152" s="4" t="s">
        <v>1483</v>
      </c>
      <c r="F152" s="4" t="s">
        <v>1483</v>
      </c>
      <c r="G152" s="4" t="s">
        <v>14</v>
      </c>
      <c r="H152" t="s">
        <v>14</v>
      </c>
      <c r="I152" s="4" t="s">
        <v>1476</v>
      </c>
      <c r="J152" s="4" t="s">
        <v>14</v>
      </c>
      <c r="K152">
        <v>6.5</v>
      </c>
    </row>
    <row r="153" spans="1:11" x14ac:dyDescent="0.25">
      <c r="A153" s="1" t="s">
        <v>317</v>
      </c>
      <c r="B153" s="1" t="s">
        <v>12</v>
      </c>
      <c r="C153" s="1" t="s">
        <v>318</v>
      </c>
      <c r="D153" s="4" t="s">
        <v>14</v>
      </c>
      <c r="E153" s="4" t="s">
        <v>1523</v>
      </c>
      <c r="F153" s="4" t="s">
        <v>1523</v>
      </c>
      <c r="G153" s="4" t="s">
        <v>1476</v>
      </c>
      <c r="H153" t="s">
        <v>14</v>
      </c>
      <c r="I153" s="4" t="s">
        <v>1477</v>
      </c>
      <c r="J153" s="4" t="s">
        <v>14</v>
      </c>
      <c r="K153">
        <v>19.5</v>
      </c>
    </row>
    <row r="154" spans="1:11" x14ac:dyDescent="0.25">
      <c r="A154" s="1" t="s">
        <v>319</v>
      </c>
      <c r="B154" s="1" t="s">
        <v>320</v>
      </c>
      <c r="C154" s="1" t="s">
        <v>321</v>
      </c>
      <c r="D154" s="4" t="s">
        <v>14</v>
      </c>
      <c r="E154" s="4" t="s">
        <v>1492</v>
      </c>
      <c r="F154" s="4" t="s">
        <v>1500</v>
      </c>
      <c r="G154" s="4" t="s">
        <v>14</v>
      </c>
      <c r="H154" t="s">
        <v>14</v>
      </c>
      <c r="I154" s="4" t="s">
        <v>14</v>
      </c>
      <c r="J154" s="4" t="s">
        <v>14</v>
      </c>
      <c r="K154">
        <v>1</v>
      </c>
    </row>
    <row r="155" spans="1:11" x14ac:dyDescent="0.25">
      <c r="A155" s="1" t="s">
        <v>322</v>
      </c>
      <c r="B155" s="1" t="s">
        <v>12</v>
      </c>
      <c r="C155" s="1" t="s">
        <v>323</v>
      </c>
      <c r="D155" s="4" t="s">
        <v>14</v>
      </c>
      <c r="E155" s="4" t="s">
        <v>1577</v>
      </c>
      <c r="F155" s="4" t="s">
        <v>1578</v>
      </c>
      <c r="G155" s="4" t="s">
        <v>1476</v>
      </c>
      <c r="H155" t="s">
        <v>14</v>
      </c>
      <c r="I155" s="4" t="s">
        <v>1491</v>
      </c>
      <c r="J155" s="4" t="s">
        <v>1476</v>
      </c>
      <c r="K155">
        <v>59</v>
      </c>
    </row>
    <row r="156" spans="1:11" x14ac:dyDescent="0.25">
      <c r="A156" s="1" t="s">
        <v>324</v>
      </c>
      <c r="B156" s="1" t="s">
        <v>47</v>
      </c>
      <c r="C156" s="1" t="s">
        <v>325</v>
      </c>
      <c r="D156" s="4" t="s">
        <v>14</v>
      </c>
      <c r="E156" s="4" t="s">
        <v>1543</v>
      </c>
      <c r="F156" s="4" t="s">
        <v>1485</v>
      </c>
      <c r="G156" s="4" t="s">
        <v>14</v>
      </c>
      <c r="H156" t="s">
        <v>1476</v>
      </c>
      <c r="I156" s="4" t="s">
        <v>1480</v>
      </c>
      <c r="J156" s="4" t="s">
        <v>1466</v>
      </c>
      <c r="K156">
        <v>89</v>
      </c>
    </row>
    <row r="157" spans="1:11" x14ac:dyDescent="0.25">
      <c r="A157" s="1" t="s">
        <v>326</v>
      </c>
      <c r="B157" s="1" t="s">
        <v>47</v>
      </c>
      <c r="C157" s="1" t="s">
        <v>253</v>
      </c>
      <c r="D157" s="4" t="s">
        <v>14</v>
      </c>
      <c r="E157" s="4" t="s">
        <v>1477</v>
      </c>
      <c r="F157" s="4" t="s">
        <v>1477</v>
      </c>
      <c r="G157" s="4" t="s">
        <v>14</v>
      </c>
      <c r="H157" t="s">
        <v>14</v>
      </c>
      <c r="I157" s="4" t="s">
        <v>14</v>
      </c>
      <c r="J157" s="4" t="s">
        <v>14</v>
      </c>
      <c r="K157">
        <v>1</v>
      </c>
    </row>
    <row r="158" spans="1:11" x14ac:dyDescent="0.25">
      <c r="A158" s="1" t="s">
        <v>327</v>
      </c>
      <c r="B158" s="1" t="s">
        <v>26</v>
      </c>
      <c r="C158" s="1" t="s">
        <v>328</v>
      </c>
      <c r="D158" s="4" t="s">
        <v>14</v>
      </c>
      <c r="E158" s="4" t="s">
        <v>1477</v>
      </c>
      <c r="F158" s="4" t="s">
        <v>1476</v>
      </c>
      <c r="G158" s="4" t="s">
        <v>14</v>
      </c>
      <c r="H158" t="s">
        <v>14</v>
      </c>
      <c r="I158" s="4" t="s">
        <v>14</v>
      </c>
      <c r="J158" s="4" t="s">
        <v>14</v>
      </c>
      <c r="K158">
        <v>0</v>
      </c>
    </row>
    <row r="159" spans="1:11" x14ac:dyDescent="0.25">
      <c r="A159" s="1" t="s">
        <v>329</v>
      </c>
      <c r="B159" s="1" t="s">
        <v>330</v>
      </c>
      <c r="C159" s="1" t="s">
        <v>331</v>
      </c>
      <c r="D159" s="4" t="s">
        <v>14</v>
      </c>
      <c r="E159" s="4" t="s">
        <v>1469</v>
      </c>
      <c r="F159" s="4" t="s">
        <v>1469</v>
      </c>
      <c r="G159" s="4" t="s">
        <v>14</v>
      </c>
      <c r="H159" t="s">
        <v>14</v>
      </c>
      <c r="I159" s="4" t="s">
        <v>14</v>
      </c>
      <c r="J159" s="4" t="s">
        <v>14</v>
      </c>
      <c r="K159">
        <v>0</v>
      </c>
    </row>
    <row r="160" spans="1:11" x14ac:dyDescent="0.25">
      <c r="A160" s="1" t="s">
        <v>332</v>
      </c>
      <c r="B160" s="1" t="s">
        <v>23</v>
      </c>
      <c r="C160" s="1" t="s">
        <v>90</v>
      </c>
      <c r="D160" s="4" t="s">
        <v>14</v>
      </c>
      <c r="E160" s="4" t="s">
        <v>1476</v>
      </c>
      <c r="F160" s="4" t="s">
        <v>14</v>
      </c>
      <c r="G160" s="4" t="s">
        <v>14</v>
      </c>
      <c r="H160" t="s">
        <v>14</v>
      </c>
      <c r="I160" s="4" t="s">
        <v>14</v>
      </c>
      <c r="J160" s="4" t="s">
        <v>14</v>
      </c>
      <c r="K160">
        <v>0</v>
      </c>
    </row>
    <row r="161" spans="1:11" x14ac:dyDescent="0.25">
      <c r="A161" s="1" t="s">
        <v>333</v>
      </c>
      <c r="B161" s="1" t="s">
        <v>16</v>
      </c>
      <c r="C161" s="1" t="s">
        <v>334</v>
      </c>
      <c r="D161" s="4" t="s">
        <v>14</v>
      </c>
      <c r="E161" s="4" t="s">
        <v>1476</v>
      </c>
      <c r="F161" s="4" t="s">
        <v>14</v>
      </c>
      <c r="G161" s="4" t="s">
        <v>14</v>
      </c>
      <c r="H161" t="s">
        <v>14</v>
      </c>
      <c r="I161" s="4" t="s">
        <v>14</v>
      </c>
      <c r="J161" s="4" t="s">
        <v>14</v>
      </c>
      <c r="K161">
        <v>0</v>
      </c>
    </row>
    <row r="162" spans="1:11" x14ac:dyDescent="0.25">
      <c r="A162" s="1" t="s">
        <v>335</v>
      </c>
      <c r="B162" s="1" t="s">
        <v>203</v>
      </c>
      <c r="C162" s="1" t="s">
        <v>336</v>
      </c>
      <c r="D162" s="4" t="s">
        <v>14</v>
      </c>
      <c r="E162" s="4" t="s">
        <v>1523</v>
      </c>
      <c r="F162" s="4" t="s">
        <v>1469</v>
      </c>
      <c r="G162" s="4" t="s">
        <v>14</v>
      </c>
      <c r="H162" t="s">
        <v>14</v>
      </c>
      <c r="I162" s="4" t="s">
        <v>14</v>
      </c>
      <c r="J162" s="4" t="s">
        <v>14</v>
      </c>
      <c r="K162">
        <v>0</v>
      </c>
    </row>
    <row r="163" spans="1:11" x14ac:dyDescent="0.25">
      <c r="A163" s="1" t="s">
        <v>337</v>
      </c>
      <c r="B163" s="1" t="s">
        <v>85</v>
      </c>
      <c r="C163" s="1" t="s">
        <v>134</v>
      </c>
      <c r="D163" s="4" t="s">
        <v>14</v>
      </c>
      <c r="E163" s="4" t="s">
        <v>1480</v>
      </c>
      <c r="F163" s="4" t="s">
        <v>14</v>
      </c>
      <c r="G163" s="4" t="s">
        <v>14</v>
      </c>
      <c r="H163" t="s">
        <v>14</v>
      </c>
      <c r="I163" s="4" t="s">
        <v>14</v>
      </c>
      <c r="J163" s="4" t="s">
        <v>14</v>
      </c>
      <c r="K163">
        <v>0</v>
      </c>
    </row>
    <row r="164" spans="1:11" x14ac:dyDescent="0.25">
      <c r="A164" s="1" t="s">
        <v>338</v>
      </c>
      <c r="B164" s="1" t="s">
        <v>26</v>
      </c>
      <c r="C164" s="1" t="s">
        <v>284</v>
      </c>
      <c r="D164" s="4" t="s">
        <v>14</v>
      </c>
      <c r="E164" s="4" t="s">
        <v>1479</v>
      </c>
      <c r="F164" s="4" t="s">
        <v>1477</v>
      </c>
      <c r="G164" s="4" t="s">
        <v>14</v>
      </c>
      <c r="H164" t="s">
        <v>14</v>
      </c>
      <c r="I164" s="4" t="s">
        <v>14</v>
      </c>
      <c r="J164" s="4" t="s">
        <v>14</v>
      </c>
      <c r="K164">
        <v>0</v>
      </c>
    </row>
    <row r="165" spans="1:11" x14ac:dyDescent="0.25">
      <c r="A165" s="1" t="s">
        <v>339</v>
      </c>
      <c r="B165" s="1" t="s">
        <v>26</v>
      </c>
      <c r="C165" s="1" t="s">
        <v>340</v>
      </c>
      <c r="D165" s="4" t="s">
        <v>14</v>
      </c>
      <c r="E165" s="4" t="s">
        <v>1581</v>
      </c>
      <c r="F165" s="4" t="s">
        <v>1557</v>
      </c>
      <c r="G165" s="4" t="s">
        <v>14</v>
      </c>
      <c r="H165" t="s">
        <v>14</v>
      </c>
      <c r="I165" s="4" t="s">
        <v>1470</v>
      </c>
      <c r="J165" s="4" t="s">
        <v>14</v>
      </c>
      <c r="K165">
        <v>70</v>
      </c>
    </row>
    <row r="166" spans="1:11" x14ac:dyDescent="0.25">
      <c r="A166" s="1" t="s">
        <v>341</v>
      </c>
      <c r="B166" s="1" t="s">
        <v>252</v>
      </c>
      <c r="C166" s="1" t="s">
        <v>59</v>
      </c>
      <c r="D166" s="4" t="s">
        <v>14</v>
      </c>
      <c r="E166" s="4" t="s">
        <v>1481</v>
      </c>
      <c r="F166" s="4" t="s">
        <v>1477</v>
      </c>
      <c r="G166" s="4" t="s">
        <v>14</v>
      </c>
      <c r="H166" t="s">
        <v>14</v>
      </c>
      <c r="I166" s="4" t="s">
        <v>14</v>
      </c>
      <c r="J166" s="4" t="s">
        <v>14</v>
      </c>
      <c r="K166">
        <v>0</v>
      </c>
    </row>
    <row r="167" spans="1:11" x14ac:dyDescent="0.25">
      <c r="A167" s="1" t="s">
        <v>342</v>
      </c>
      <c r="B167" s="1" t="s">
        <v>16</v>
      </c>
      <c r="C167" s="1" t="s">
        <v>188</v>
      </c>
      <c r="D167" s="4" t="s">
        <v>14</v>
      </c>
      <c r="E167" s="4" t="s">
        <v>1583</v>
      </c>
      <c r="F167" s="4" t="s">
        <v>1583</v>
      </c>
      <c r="G167" s="4" t="s">
        <v>14</v>
      </c>
      <c r="H167" t="s">
        <v>14</v>
      </c>
      <c r="I167" s="4" t="s">
        <v>14</v>
      </c>
      <c r="J167" s="4" t="s">
        <v>14</v>
      </c>
      <c r="K167">
        <v>0</v>
      </c>
    </row>
    <row r="168" spans="1:11" x14ac:dyDescent="0.25">
      <c r="A168" s="1" t="s">
        <v>343</v>
      </c>
      <c r="B168" s="1" t="s">
        <v>320</v>
      </c>
      <c r="C168" s="1" t="s">
        <v>219</v>
      </c>
      <c r="D168" s="4" t="s">
        <v>14</v>
      </c>
      <c r="E168" s="4" t="s">
        <v>1476</v>
      </c>
      <c r="F168" s="4" t="s">
        <v>1476</v>
      </c>
      <c r="G168" s="4" t="s">
        <v>14</v>
      </c>
      <c r="H168" t="s">
        <v>14</v>
      </c>
      <c r="I168" s="4" t="s">
        <v>14</v>
      </c>
      <c r="J168" s="4" t="s">
        <v>14</v>
      </c>
      <c r="K168">
        <v>0</v>
      </c>
    </row>
    <row r="169" spans="1:11" x14ac:dyDescent="0.25">
      <c r="A169" s="1" t="s">
        <v>344</v>
      </c>
      <c r="B169" s="1" t="s">
        <v>166</v>
      </c>
      <c r="C169" s="1" t="s">
        <v>345</v>
      </c>
      <c r="D169" s="4" t="s">
        <v>14</v>
      </c>
      <c r="E169" s="4" t="s">
        <v>1514</v>
      </c>
      <c r="F169" s="4" t="s">
        <v>1473</v>
      </c>
      <c r="G169" s="4" t="s">
        <v>14</v>
      </c>
      <c r="H169" t="s">
        <v>14</v>
      </c>
      <c r="I169" s="4" t="s">
        <v>1476</v>
      </c>
      <c r="J169" s="4" t="s">
        <v>14</v>
      </c>
      <c r="K169">
        <v>4</v>
      </c>
    </row>
    <row r="170" spans="1:11" x14ac:dyDescent="0.25">
      <c r="A170" s="1" t="s">
        <v>346</v>
      </c>
      <c r="B170" s="1" t="s">
        <v>26</v>
      </c>
      <c r="C170" s="1" t="s">
        <v>27</v>
      </c>
      <c r="D170" s="4" t="s">
        <v>14</v>
      </c>
      <c r="E170" s="4" t="s">
        <v>1476</v>
      </c>
      <c r="F170" s="4" t="s">
        <v>1476</v>
      </c>
      <c r="G170" s="4" t="s">
        <v>14</v>
      </c>
      <c r="H170" t="s">
        <v>14</v>
      </c>
      <c r="I170" s="4" t="s">
        <v>14</v>
      </c>
      <c r="J170" s="4" t="s">
        <v>14</v>
      </c>
      <c r="K170">
        <v>1</v>
      </c>
    </row>
    <row r="171" spans="1:11" x14ac:dyDescent="0.25">
      <c r="A171" s="1" t="s">
        <v>347</v>
      </c>
      <c r="B171" s="1" t="s">
        <v>26</v>
      </c>
      <c r="C171" s="1" t="s">
        <v>348</v>
      </c>
      <c r="D171" s="4" t="s">
        <v>14</v>
      </c>
      <c r="E171" s="4" t="s">
        <v>1472</v>
      </c>
      <c r="F171" s="4" t="s">
        <v>1491</v>
      </c>
      <c r="G171" s="4" t="s">
        <v>14</v>
      </c>
      <c r="H171" t="s">
        <v>14</v>
      </c>
      <c r="I171" s="4" t="s">
        <v>14</v>
      </c>
      <c r="J171" s="4" t="s">
        <v>14</v>
      </c>
      <c r="K171">
        <v>0</v>
      </c>
    </row>
    <row r="172" spans="1:11" x14ac:dyDescent="0.25">
      <c r="A172" s="1" t="s">
        <v>349</v>
      </c>
      <c r="B172" s="1" t="s">
        <v>23</v>
      </c>
      <c r="C172" s="1" t="s">
        <v>350</v>
      </c>
      <c r="D172" s="4" t="s">
        <v>14</v>
      </c>
      <c r="E172" s="4" t="s">
        <v>1510</v>
      </c>
      <c r="F172" s="4" t="s">
        <v>1492</v>
      </c>
      <c r="G172" s="4" t="s">
        <v>14</v>
      </c>
      <c r="H172" t="s">
        <v>14</v>
      </c>
      <c r="I172" s="4" t="s">
        <v>14</v>
      </c>
      <c r="J172" s="4" t="s">
        <v>14</v>
      </c>
      <c r="K172">
        <v>0</v>
      </c>
    </row>
    <row r="173" spans="1:11" x14ac:dyDescent="0.25">
      <c r="A173" s="1" t="s">
        <v>351</v>
      </c>
      <c r="B173" s="1" t="s">
        <v>203</v>
      </c>
      <c r="C173" s="1" t="s">
        <v>139</v>
      </c>
      <c r="D173" s="4" t="s">
        <v>14</v>
      </c>
      <c r="E173" s="4" t="s">
        <v>1476</v>
      </c>
      <c r="F173" s="4" t="s">
        <v>14</v>
      </c>
      <c r="G173" s="4" t="s">
        <v>14</v>
      </c>
      <c r="H173" t="s">
        <v>14</v>
      </c>
      <c r="I173" s="4" t="s">
        <v>14</v>
      </c>
      <c r="J173" s="4" t="s">
        <v>14</v>
      </c>
      <c r="K173">
        <v>0</v>
      </c>
    </row>
    <row r="174" spans="1:11" x14ac:dyDescent="0.25">
      <c r="A174" s="1" t="s">
        <v>352</v>
      </c>
      <c r="B174" s="1" t="s">
        <v>16</v>
      </c>
      <c r="C174" s="1" t="s">
        <v>353</v>
      </c>
      <c r="D174" s="4" t="s">
        <v>1584</v>
      </c>
      <c r="E174" s="4" t="s">
        <v>1585</v>
      </c>
      <c r="F174" s="4" t="s">
        <v>1586</v>
      </c>
      <c r="G174" s="4" t="s">
        <v>1522</v>
      </c>
      <c r="H174" t="s">
        <v>1510</v>
      </c>
      <c r="I174" s="4" t="s">
        <v>1495</v>
      </c>
      <c r="J174" s="4" t="s">
        <v>1545</v>
      </c>
      <c r="K174">
        <v>255</v>
      </c>
    </row>
    <row r="175" spans="1:11" x14ac:dyDescent="0.25">
      <c r="A175" s="1" t="s">
        <v>355</v>
      </c>
      <c r="B175" s="1" t="s">
        <v>26</v>
      </c>
      <c r="C175" s="1" t="s">
        <v>356</v>
      </c>
      <c r="D175" s="4" t="s">
        <v>14</v>
      </c>
      <c r="E175" s="4" t="s">
        <v>1466</v>
      </c>
      <c r="F175" s="4" t="s">
        <v>14</v>
      </c>
      <c r="G175" s="4" t="s">
        <v>14</v>
      </c>
      <c r="H175" t="s">
        <v>14</v>
      </c>
      <c r="I175" s="4" t="s">
        <v>14</v>
      </c>
      <c r="J175" s="4" t="s">
        <v>14</v>
      </c>
      <c r="K175">
        <v>0</v>
      </c>
    </row>
    <row r="176" spans="1:11" x14ac:dyDescent="0.25">
      <c r="A176" s="1" t="s">
        <v>357</v>
      </c>
      <c r="B176" s="1" t="s">
        <v>196</v>
      </c>
      <c r="C176" s="1" t="s">
        <v>147</v>
      </c>
      <c r="D176" s="4" t="s">
        <v>14</v>
      </c>
      <c r="E176" s="4" t="s">
        <v>1480</v>
      </c>
      <c r="F176" s="4" t="s">
        <v>1480</v>
      </c>
      <c r="G176" s="4" t="s">
        <v>14</v>
      </c>
      <c r="H176" t="s">
        <v>14</v>
      </c>
      <c r="I176" s="4" t="s">
        <v>14</v>
      </c>
      <c r="J176" s="4" t="s">
        <v>14</v>
      </c>
      <c r="K176">
        <v>5</v>
      </c>
    </row>
    <row r="177" spans="1:11" x14ac:dyDescent="0.25">
      <c r="A177" s="1" t="s">
        <v>358</v>
      </c>
      <c r="B177" s="1" t="s">
        <v>16</v>
      </c>
      <c r="C177" s="1" t="s">
        <v>359</v>
      </c>
      <c r="D177" s="4" t="s">
        <v>14</v>
      </c>
      <c r="E177" s="4" t="s">
        <v>1583</v>
      </c>
      <c r="F177" s="4" t="s">
        <v>1495</v>
      </c>
      <c r="G177" s="4" t="s">
        <v>14</v>
      </c>
      <c r="H177" t="s">
        <v>1477</v>
      </c>
      <c r="I177" s="4" t="s">
        <v>1470</v>
      </c>
      <c r="J177" s="4" t="s">
        <v>14</v>
      </c>
      <c r="K177">
        <v>47</v>
      </c>
    </row>
    <row r="178" spans="1:11" x14ac:dyDescent="0.25">
      <c r="A178" s="1" t="s">
        <v>360</v>
      </c>
      <c r="B178" s="1" t="s">
        <v>47</v>
      </c>
      <c r="C178" s="1" t="s">
        <v>361</v>
      </c>
      <c r="D178" s="4" t="s">
        <v>14</v>
      </c>
      <c r="E178" s="4" t="s">
        <v>1482</v>
      </c>
      <c r="F178" s="4" t="s">
        <v>1479</v>
      </c>
      <c r="G178" s="4" t="s">
        <v>14</v>
      </c>
      <c r="H178" t="s">
        <v>14</v>
      </c>
      <c r="I178" s="4" t="s">
        <v>14</v>
      </c>
      <c r="J178" s="4" t="s">
        <v>14</v>
      </c>
      <c r="K178">
        <v>0</v>
      </c>
    </row>
    <row r="179" spans="1:11" x14ac:dyDescent="0.25">
      <c r="A179" s="1" t="s">
        <v>362</v>
      </c>
      <c r="B179" s="1" t="s">
        <v>12</v>
      </c>
      <c r="C179" s="1" t="s">
        <v>363</v>
      </c>
      <c r="D179" s="4" t="s">
        <v>14</v>
      </c>
      <c r="E179" s="4" t="s">
        <v>1477</v>
      </c>
      <c r="F179" s="4" t="s">
        <v>14</v>
      </c>
      <c r="G179" s="4" t="s">
        <v>14</v>
      </c>
      <c r="H179" t="s">
        <v>14</v>
      </c>
      <c r="I179" s="4" t="s">
        <v>14</v>
      </c>
      <c r="J179" s="4" t="s">
        <v>14</v>
      </c>
      <c r="K179">
        <v>0</v>
      </c>
    </row>
    <row r="180" spans="1:11" x14ac:dyDescent="0.25">
      <c r="A180" s="1" t="s">
        <v>364</v>
      </c>
      <c r="B180" s="1" t="s">
        <v>47</v>
      </c>
      <c r="C180" s="1" t="s">
        <v>365</v>
      </c>
      <c r="D180" s="4" t="s">
        <v>14</v>
      </c>
      <c r="E180" s="4" t="s">
        <v>1547</v>
      </c>
      <c r="F180" s="4" t="s">
        <v>1579</v>
      </c>
      <c r="G180" s="4" t="s">
        <v>14</v>
      </c>
      <c r="H180" t="s">
        <v>14</v>
      </c>
      <c r="I180" s="4" t="s">
        <v>14</v>
      </c>
      <c r="J180" s="4" t="s">
        <v>14</v>
      </c>
      <c r="K180">
        <v>7</v>
      </c>
    </row>
    <row r="181" spans="1:11" x14ac:dyDescent="0.25">
      <c r="A181" s="1" t="s">
        <v>366</v>
      </c>
      <c r="B181" s="1" t="s">
        <v>12</v>
      </c>
      <c r="C181" s="1" t="s">
        <v>367</v>
      </c>
      <c r="D181" s="4" t="s">
        <v>14</v>
      </c>
      <c r="E181" s="4" t="s">
        <v>1466</v>
      </c>
      <c r="F181" s="4" t="s">
        <v>1466</v>
      </c>
      <c r="G181" s="4" t="s">
        <v>14</v>
      </c>
      <c r="H181" t="s">
        <v>14</v>
      </c>
      <c r="I181" s="4" t="s">
        <v>14</v>
      </c>
      <c r="J181" s="4" t="s">
        <v>14</v>
      </c>
      <c r="K181">
        <v>0</v>
      </c>
    </row>
    <row r="182" spans="1:11" x14ac:dyDescent="0.25">
      <c r="A182" s="1" t="s">
        <v>368</v>
      </c>
      <c r="B182" s="1" t="s">
        <v>26</v>
      </c>
      <c r="C182" s="1" t="s">
        <v>121</v>
      </c>
      <c r="D182" s="4" t="s">
        <v>14</v>
      </c>
      <c r="E182" s="4" t="s">
        <v>1479</v>
      </c>
      <c r="F182" s="4" t="s">
        <v>1477</v>
      </c>
      <c r="G182" s="4" t="s">
        <v>14</v>
      </c>
      <c r="H182" t="s">
        <v>14</v>
      </c>
      <c r="I182" s="4" t="s">
        <v>14</v>
      </c>
      <c r="J182" s="4" t="s">
        <v>14</v>
      </c>
      <c r="K182">
        <v>0</v>
      </c>
    </row>
    <row r="183" spans="1:11" x14ac:dyDescent="0.25">
      <c r="A183" s="1" t="s">
        <v>369</v>
      </c>
      <c r="B183" s="1" t="s">
        <v>26</v>
      </c>
      <c r="C183" s="1" t="s">
        <v>90</v>
      </c>
      <c r="D183" s="4" t="s">
        <v>14</v>
      </c>
      <c r="E183" s="4" t="s">
        <v>1476</v>
      </c>
      <c r="F183" s="4" t="s">
        <v>1476</v>
      </c>
      <c r="G183" s="4" t="s">
        <v>14</v>
      </c>
      <c r="H183" t="s">
        <v>14</v>
      </c>
      <c r="I183" s="4" t="s">
        <v>14</v>
      </c>
      <c r="J183" s="4" t="s">
        <v>14</v>
      </c>
      <c r="K183">
        <v>0</v>
      </c>
    </row>
    <row r="184" spans="1:11" x14ac:dyDescent="0.25">
      <c r="A184" s="1" t="s">
        <v>370</v>
      </c>
      <c r="B184" s="1" t="s">
        <v>168</v>
      </c>
      <c r="C184" s="1" t="s">
        <v>371</v>
      </c>
      <c r="D184" s="4" t="s">
        <v>14</v>
      </c>
      <c r="E184" s="4" t="s">
        <v>1476</v>
      </c>
      <c r="F184" s="4" t="s">
        <v>1476</v>
      </c>
      <c r="G184" s="4" t="s">
        <v>14</v>
      </c>
      <c r="H184" t="s">
        <v>14</v>
      </c>
      <c r="I184" s="4" t="s">
        <v>14</v>
      </c>
      <c r="J184" s="4" t="s">
        <v>14</v>
      </c>
      <c r="K184">
        <v>0</v>
      </c>
    </row>
    <row r="185" spans="1:11" x14ac:dyDescent="0.25">
      <c r="A185" s="1" t="s">
        <v>372</v>
      </c>
      <c r="B185" s="1" t="s">
        <v>16</v>
      </c>
      <c r="C185" s="1" t="s">
        <v>373</v>
      </c>
      <c r="D185" s="4" t="s">
        <v>14</v>
      </c>
      <c r="E185" s="4" t="s">
        <v>1552</v>
      </c>
      <c r="F185" s="4" t="s">
        <v>1553</v>
      </c>
      <c r="G185" s="4" t="s">
        <v>1513</v>
      </c>
      <c r="H185" t="s">
        <v>1480</v>
      </c>
      <c r="I185" s="4" t="s">
        <v>1587</v>
      </c>
      <c r="J185" s="4" t="s">
        <v>1500</v>
      </c>
      <c r="K185">
        <v>535</v>
      </c>
    </row>
    <row r="186" spans="1:11" x14ac:dyDescent="0.25">
      <c r="A186" s="1" t="s">
        <v>374</v>
      </c>
      <c r="B186" s="1" t="s">
        <v>16</v>
      </c>
      <c r="C186" s="1" t="s">
        <v>375</v>
      </c>
      <c r="D186" s="4" t="s">
        <v>14</v>
      </c>
      <c r="E186" s="4" t="s">
        <v>1509</v>
      </c>
      <c r="F186" s="4" t="s">
        <v>1537</v>
      </c>
      <c r="G186" s="4" t="s">
        <v>14</v>
      </c>
      <c r="H186" t="s">
        <v>14</v>
      </c>
      <c r="I186" s="4" t="s">
        <v>1466</v>
      </c>
      <c r="J186" s="4" t="s">
        <v>14</v>
      </c>
      <c r="K186">
        <v>20</v>
      </c>
    </row>
    <row r="187" spans="1:11" x14ac:dyDescent="0.25">
      <c r="A187" s="1" t="s">
        <v>376</v>
      </c>
      <c r="B187" s="1" t="s">
        <v>16</v>
      </c>
      <c r="C187" s="1" t="s">
        <v>308</v>
      </c>
      <c r="D187" s="4" t="s">
        <v>14</v>
      </c>
      <c r="E187" s="4" t="s">
        <v>1466</v>
      </c>
      <c r="F187" s="4" t="s">
        <v>1476</v>
      </c>
      <c r="G187" s="4" t="s">
        <v>14</v>
      </c>
      <c r="H187" t="s">
        <v>14</v>
      </c>
      <c r="I187" s="4" t="s">
        <v>14</v>
      </c>
      <c r="J187" s="4" t="s">
        <v>14</v>
      </c>
      <c r="K187">
        <v>0</v>
      </c>
    </row>
    <row r="188" spans="1:11" x14ac:dyDescent="0.25">
      <c r="A188" s="1" t="s">
        <v>377</v>
      </c>
      <c r="B188" s="1" t="s">
        <v>16</v>
      </c>
      <c r="C188" s="1" t="s">
        <v>261</v>
      </c>
      <c r="D188" s="4" t="s">
        <v>14</v>
      </c>
      <c r="E188" s="4" t="s">
        <v>1466</v>
      </c>
      <c r="F188" s="4" t="s">
        <v>1466</v>
      </c>
      <c r="G188" s="4" t="s">
        <v>14</v>
      </c>
      <c r="H188" t="s">
        <v>14</v>
      </c>
      <c r="I188" s="4" t="s">
        <v>14</v>
      </c>
      <c r="J188" s="4" t="s">
        <v>14</v>
      </c>
      <c r="K188">
        <v>0</v>
      </c>
    </row>
    <row r="189" spans="1:11" x14ac:dyDescent="0.25">
      <c r="A189" s="1" t="s">
        <v>378</v>
      </c>
      <c r="B189" s="1" t="s">
        <v>26</v>
      </c>
      <c r="C189" s="1" t="s">
        <v>379</v>
      </c>
      <c r="D189" s="4" t="s">
        <v>14</v>
      </c>
      <c r="E189" s="4" t="s">
        <v>1491</v>
      </c>
      <c r="F189" s="4" t="s">
        <v>1477</v>
      </c>
      <c r="G189" s="4" t="s">
        <v>14</v>
      </c>
      <c r="H189" t="s">
        <v>14</v>
      </c>
      <c r="I189" s="4" t="s">
        <v>14</v>
      </c>
      <c r="J189" s="4" t="s">
        <v>14</v>
      </c>
      <c r="K189">
        <v>0</v>
      </c>
    </row>
    <row r="190" spans="1:11" x14ac:dyDescent="0.25">
      <c r="A190" s="1" t="s">
        <v>380</v>
      </c>
      <c r="B190" s="1" t="s">
        <v>196</v>
      </c>
      <c r="C190" s="1" t="s">
        <v>104</v>
      </c>
      <c r="D190" s="4" t="s">
        <v>14</v>
      </c>
      <c r="E190" s="4" t="s">
        <v>1476</v>
      </c>
      <c r="F190" s="4" t="s">
        <v>14</v>
      </c>
      <c r="G190" s="4" t="s">
        <v>14</v>
      </c>
      <c r="H190" t="s">
        <v>14</v>
      </c>
      <c r="I190" s="4" t="s">
        <v>14</v>
      </c>
      <c r="J190" s="4" t="s">
        <v>14</v>
      </c>
      <c r="K190">
        <v>0</v>
      </c>
    </row>
    <row r="191" spans="1:11" x14ac:dyDescent="0.25">
      <c r="A191" s="1" t="s">
        <v>381</v>
      </c>
      <c r="B191" s="1" t="s">
        <v>50</v>
      </c>
      <c r="C191" s="1" t="s">
        <v>219</v>
      </c>
      <c r="D191" s="4" t="s">
        <v>14</v>
      </c>
      <c r="E191" s="4" t="s">
        <v>1476</v>
      </c>
      <c r="F191" s="4" t="s">
        <v>1476</v>
      </c>
      <c r="G191" s="4" t="s">
        <v>14</v>
      </c>
      <c r="H191" t="s">
        <v>14</v>
      </c>
      <c r="I191" s="4" t="s">
        <v>14</v>
      </c>
      <c r="J191" s="4" t="s">
        <v>14</v>
      </c>
      <c r="K191">
        <v>0</v>
      </c>
    </row>
    <row r="192" spans="1:11" x14ac:dyDescent="0.25">
      <c r="A192" s="1" t="s">
        <v>382</v>
      </c>
      <c r="B192" s="1" t="s">
        <v>26</v>
      </c>
      <c r="C192" s="1" t="s">
        <v>88</v>
      </c>
      <c r="D192" s="4" t="s">
        <v>14</v>
      </c>
      <c r="E192" s="4" t="s">
        <v>1476</v>
      </c>
      <c r="F192" s="4" t="s">
        <v>1476</v>
      </c>
      <c r="G192" s="4" t="s">
        <v>14</v>
      </c>
      <c r="H192" t="s">
        <v>14</v>
      </c>
      <c r="I192" s="4" t="s">
        <v>14</v>
      </c>
      <c r="J192" s="4" t="s">
        <v>14</v>
      </c>
      <c r="K192">
        <v>0</v>
      </c>
    </row>
    <row r="193" spans="1:11" x14ac:dyDescent="0.25">
      <c r="A193" s="1" t="s">
        <v>383</v>
      </c>
      <c r="B193" s="1" t="s">
        <v>16</v>
      </c>
      <c r="C193" s="1" t="s">
        <v>150</v>
      </c>
      <c r="D193" s="4" t="s">
        <v>14</v>
      </c>
      <c r="E193" s="4" t="s">
        <v>1466</v>
      </c>
      <c r="F193" s="4" t="s">
        <v>1466</v>
      </c>
      <c r="G193" s="4" t="s">
        <v>14</v>
      </c>
      <c r="H193" t="s">
        <v>14</v>
      </c>
      <c r="I193" s="4" t="s">
        <v>14</v>
      </c>
      <c r="J193" s="4" t="s">
        <v>14</v>
      </c>
      <c r="K193">
        <v>0</v>
      </c>
    </row>
    <row r="194" spans="1:11" x14ac:dyDescent="0.25">
      <c r="A194" s="1" t="s">
        <v>384</v>
      </c>
      <c r="B194" s="1" t="s">
        <v>26</v>
      </c>
      <c r="C194" s="1" t="s">
        <v>385</v>
      </c>
      <c r="D194" s="4" t="s">
        <v>14</v>
      </c>
      <c r="E194" s="4" t="s">
        <v>1479</v>
      </c>
      <c r="F194" s="4" t="s">
        <v>1479</v>
      </c>
      <c r="G194" s="4" t="s">
        <v>14</v>
      </c>
      <c r="H194" t="s">
        <v>14</v>
      </c>
      <c r="I194" s="4" t="s">
        <v>1476</v>
      </c>
      <c r="J194" s="4" t="s">
        <v>14</v>
      </c>
      <c r="K194">
        <v>8</v>
      </c>
    </row>
    <row r="195" spans="1:11" x14ac:dyDescent="0.25">
      <c r="A195" s="1" t="s">
        <v>386</v>
      </c>
      <c r="B195" s="1" t="s">
        <v>16</v>
      </c>
      <c r="C195" s="1" t="s">
        <v>27</v>
      </c>
      <c r="D195" s="4" t="s">
        <v>14</v>
      </c>
      <c r="E195" s="4" t="s">
        <v>1466</v>
      </c>
      <c r="F195" s="4" t="s">
        <v>1466</v>
      </c>
      <c r="G195" s="4" t="s">
        <v>14</v>
      </c>
      <c r="H195" t="s">
        <v>14</v>
      </c>
      <c r="I195" s="4" t="s">
        <v>14</v>
      </c>
      <c r="J195" s="4" t="s">
        <v>14</v>
      </c>
      <c r="K195">
        <v>0</v>
      </c>
    </row>
    <row r="196" spans="1:11" x14ac:dyDescent="0.25">
      <c r="A196" s="1" t="s">
        <v>387</v>
      </c>
      <c r="B196" s="1" t="s">
        <v>23</v>
      </c>
      <c r="C196" s="1" t="s">
        <v>388</v>
      </c>
      <c r="D196" s="4" t="s">
        <v>14</v>
      </c>
      <c r="E196" s="4" t="s">
        <v>1528</v>
      </c>
      <c r="F196" s="4" t="s">
        <v>1528</v>
      </c>
      <c r="G196" s="4" t="s">
        <v>14</v>
      </c>
      <c r="H196" t="s">
        <v>14</v>
      </c>
      <c r="I196" s="4" t="s">
        <v>14</v>
      </c>
      <c r="J196" s="4" t="s">
        <v>14</v>
      </c>
      <c r="K196">
        <v>0</v>
      </c>
    </row>
    <row r="197" spans="1:11" x14ac:dyDescent="0.25">
      <c r="A197" s="1" t="s">
        <v>389</v>
      </c>
      <c r="B197" s="1" t="s">
        <v>26</v>
      </c>
      <c r="C197" s="1" t="s">
        <v>219</v>
      </c>
      <c r="D197" s="4" t="s">
        <v>14</v>
      </c>
      <c r="E197" s="4" t="s">
        <v>1482</v>
      </c>
      <c r="F197" s="4" t="s">
        <v>1477</v>
      </c>
      <c r="G197" s="4" t="s">
        <v>14</v>
      </c>
      <c r="H197" t="s">
        <v>14</v>
      </c>
      <c r="I197" s="4" t="s">
        <v>14</v>
      </c>
      <c r="J197" s="4" t="s">
        <v>14</v>
      </c>
      <c r="K197">
        <v>0</v>
      </c>
    </row>
    <row r="198" spans="1:11" x14ac:dyDescent="0.25">
      <c r="A198" s="1" t="s">
        <v>390</v>
      </c>
      <c r="B198" s="1" t="s">
        <v>47</v>
      </c>
      <c r="C198" s="1" t="s">
        <v>391</v>
      </c>
      <c r="D198" s="4" t="s">
        <v>14</v>
      </c>
      <c r="E198" s="4" t="s">
        <v>1589</v>
      </c>
      <c r="F198" s="4" t="s">
        <v>1558</v>
      </c>
      <c r="G198" s="4" t="s">
        <v>14</v>
      </c>
      <c r="H198" t="s">
        <v>14</v>
      </c>
      <c r="I198" s="4" t="s">
        <v>14</v>
      </c>
      <c r="J198" s="4" t="s">
        <v>14</v>
      </c>
      <c r="K198">
        <v>0</v>
      </c>
    </row>
    <row r="199" spans="1:11" x14ac:dyDescent="0.25">
      <c r="A199" s="1" t="s">
        <v>392</v>
      </c>
      <c r="B199" s="1" t="s">
        <v>297</v>
      </c>
      <c r="C199" s="1" t="s">
        <v>393</v>
      </c>
      <c r="D199" s="4" t="s">
        <v>14</v>
      </c>
      <c r="E199" s="4" t="s">
        <v>1590</v>
      </c>
      <c r="F199" s="4" t="s">
        <v>1589</v>
      </c>
      <c r="G199" s="4" t="s">
        <v>14</v>
      </c>
      <c r="H199" t="s">
        <v>14</v>
      </c>
      <c r="I199" s="4" t="s">
        <v>14</v>
      </c>
      <c r="J199" s="4" t="s">
        <v>14</v>
      </c>
      <c r="K199">
        <v>15</v>
      </c>
    </row>
    <row r="200" spans="1:11" x14ac:dyDescent="0.25">
      <c r="A200" s="1" t="s">
        <v>394</v>
      </c>
      <c r="B200" s="1" t="s">
        <v>29</v>
      </c>
      <c r="C200" s="1" t="s">
        <v>395</v>
      </c>
      <c r="D200" s="4" t="s">
        <v>14</v>
      </c>
      <c r="E200" s="4" t="s">
        <v>1543</v>
      </c>
      <c r="F200" s="4" t="s">
        <v>1478</v>
      </c>
      <c r="G200" s="4" t="s">
        <v>14</v>
      </c>
      <c r="H200" t="s">
        <v>14</v>
      </c>
      <c r="I200" s="4" t="s">
        <v>14</v>
      </c>
      <c r="J200" s="4" t="s">
        <v>14</v>
      </c>
      <c r="K200">
        <v>4</v>
      </c>
    </row>
    <row r="201" spans="1:11" x14ac:dyDescent="0.25">
      <c r="A201" s="1" t="s">
        <v>396</v>
      </c>
      <c r="B201" s="1" t="s">
        <v>196</v>
      </c>
      <c r="C201" s="1" t="s">
        <v>88</v>
      </c>
      <c r="D201" s="4" t="s">
        <v>14</v>
      </c>
      <c r="E201" s="4" t="s">
        <v>1477</v>
      </c>
      <c r="F201" s="4" t="s">
        <v>1466</v>
      </c>
      <c r="G201" s="4" t="s">
        <v>14</v>
      </c>
      <c r="H201" t="s">
        <v>14</v>
      </c>
      <c r="I201" s="4" t="s">
        <v>14</v>
      </c>
      <c r="J201" s="4" t="s">
        <v>14</v>
      </c>
      <c r="K201">
        <v>0</v>
      </c>
    </row>
    <row r="202" spans="1:11" x14ac:dyDescent="0.25">
      <c r="A202" s="1" t="s">
        <v>397</v>
      </c>
      <c r="B202" s="1" t="s">
        <v>16</v>
      </c>
      <c r="C202" s="1" t="s">
        <v>398</v>
      </c>
      <c r="D202" s="4" t="s">
        <v>14</v>
      </c>
      <c r="E202" s="4" t="s">
        <v>1558</v>
      </c>
      <c r="F202" s="4" t="s">
        <v>1558</v>
      </c>
      <c r="G202" s="4" t="s">
        <v>14</v>
      </c>
      <c r="H202" t="s">
        <v>14</v>
      </c>
      <c r="I202" s="4" t="s">
        <v>14</v>
      </c>
      <c r="J202" s="4" t="s">
        <v>14</v>
      </c>
      <c r="K202">
        <v>0</v>
      </c>
    </row>
    <row r="203" spans="1:11" x14ac:dyDescent="0.25">
      <c r="A203" s="1" t="s">
        <v>399</v>
      </c>
      <c r="B203" s="1" t="s">
        <v>26</v>
      </c>
      <c r="C203" s="1" t="s">
        <v>400</v>
      </c>
      <c r="D203" s="4" t="s">
        <v>14</v>
      </c>
      <c r="E203" s="4" t="s">
        <v>1483</v>
      </c>
      <c r="F203" s="4" t="s">
        <v>1491</v>
      </c>
      <c r="G203" s="4" t="s">
        <v>14</v>
      </c>
      <c r="H203" t="s">
        <v>14</v>
      </c>
      <c r="I203" s="4" t="s">
        <v>1476</v>
      </c>
      <c r="J203" s="4" t="s">
        <v>14</v>
      </c>
      <c r="K203">
        <v>4</v>
      </c>
    </row>
    <row r="204" spans="1:11" x14ac:dyDescent="0.25">
      <c r="A204" s="1" t="s">
        <v>401</v>
      </c>
      <c r="B204" s="1" t="s">
        <v>16</v>
      </c>
      <c r="C204" s="1" t="s">
        <v>90</v>
      </c>
      <c r="D204" s="4" t="s">
        <v>14</v>
      </c>
      <c r="E204" s="4" t="s">
        <v>1466</v>
      </c>
      <c r="F204" s="4" t="s">
        <v>1466</v>
      </c>
      <c r="G204" s="4" t="s">
        <v>14</v>
      </c>
      <c r="H204" t="s">
        <v>14</v>
      </c>
      <c r="I204" s="4" t="s">
        <v>14</v>
      </c>
      <c r="J204" s="4" t="s">
        <v>14</v>
      </c>
      <c r="K204">
        <v>0</v>
      </c>
    </row>
    <row r="205" spans="1:11" x14ac:dyDescent="0.25">
      <c r="A205" s="1" t="s">
        <v>402</v>
      </c>
      <c r="B205" s="1" t="s">
        <v>26</v>
      </c>
      <c r="C205" s="1" t="s">
        <v>403</v>
      </c>
      <c r="D205" s="4" t="s">
        <v>14</v>
      </c>
      <c r="E205" s="4" t="s">
        <v>1481</v>
      </c>
      <c r="F205" s="4" t="s">
        <v>1482</v>
      </c>
      <c r="G205" s="4" t="s">
        <v>14</v>
      </c>
      <c r="H205" t="s">
        <v>14</v>
      </c>
      <c r="I205" s="4" t="s">
        <v>14</v>
      </c>
      <c r="J205" s="4" t="s">
        <v>14</v>
      </c>
      <c r="K205">
        <v>0</v>
      </c>
    </row>
    <row r="206" spans="1:11" x14ac:dyDescent="0.25">
      <c r="A206" s="1" t="s">
        <v>404</v>
      </c>
      <c r="B206" s="1" t="s">
        <v>252</v>
      </c>
      <c r="C206" s="1" t="s">
        <v>405</v>
      </c>
      <c r="D206" s="4" t="s">
        <v>14</v>
      </c>
      <c r="E206" s="4" t="s">
        <v>1477</v>
      </c>
      <c r="F206" s="4" t="s">
        <v>1477</v>
      </c>
      <c r="G206" s="4" t="s">
        <v>14</v>
      </c>
      <c r="H206" t="s">
        <v>14</v>
      </c>
      <c r="I206" s="4" t="s">
        <v>14</v>
      </c>
      <c r="J206" s="4" t="s">
        <v>14</v>
      </c>
      <c r="K206">
        <v>0</v>
      </c>
    </row>
    <row r="207" spans="1:11" x14ac:dyDescent="0.25">
      <c r="A207" s="1" t="s">
        <v>406</v>
      </c>
      <c r="B207" s="1" t="s">
        <v>47</v>
      </c>
      <c r="C207" s="1" t="s">
        <v>407</v>
      </c>
      <c r="D207" s="4" t="s">
        <v>14</v>
      </c>
      <c r="E207" s="4" t="s">
        <v>1591</v>
      </c>
      <c r="F207" s="4" t="s">
        <v>1591</v>
      </c>
      <c r="G207" s="4" t="s">
        <v>1476</v>
      </c>
      <c r="H207" t="s">
        <v>1466</v>
      </c>
      <c r="I207" s="4" t="s">
        <v>1514</v>
      </c>
      <c r="J207" s="4" t="s">
        <v>1479</v>
      </c>
      <c r="K207">
        <v>139</v>
      </c>
    </row>
    <row r="208" spans="1:11" x14ac:dyDescent="0.25">
      <c r="A208" s="1" t="s">
        <v>409</v>
      </c>
      <c r="B208" s="1" t="s">
        <v>130</v>
      </c>
      <c r="C208" s="1" t="s">
        <v>410</v>
      </c>
      <c r="D208" s="4" t="s">
        <v>14</v>
      </c>
      <c r="E208" s="4" t="s">
        <v>1592</v>
      </c>
      <c r="F208" s="4" t="s">
        <v>1568</v>
      </c>
      <c r="G208" s="4" t="s">
        <v>14</v>
      </c>
      <c r="H208" t="s">
        <v>14</v>
      </c>
      <c r="I208" s="4" t="s">
        <v>14</v>
      </c>
      <c r="J208" s="4" t="s">
        <v>14</v>
      </c>
      <c r="K208">
        <v>10</v>
      </c>
    </row>
    <row r="209" spans="1:11" x14ac:dyDescent="0.25">
      <c r="A209" s="1" t="s">
        <v>411</v>
      </c>
      <c r="B209" s="1" t="s">
        <v>26</v>
      </c>
      <c r="C209" s="1" t="s">
        <v>412</v>
      </c>
      <c r="D209" s="4" t="s">
        <v>14</v>
      </c>
      <c r="E209" s="4" t="s">
        <v>1482</v>
      </c>
      <c r="F209" s="4" t="s">
        <v>1479</v>
      </c>
      <c r="G209" s="4" t="s">
        <v>14</v>
      </c>
      <c r="H209" t="s">
        <v>14</v>
      </c>
      <c r="I209" s="4" t="s">
        <v>14</v>
      </c>
      <c r="J209" s="4" t="s">
        <v>14</v>
      </c>
      <c r="K209">
        <v>0</v>
      </c>
    </row>
    <row r="210" spans="1:11" x14ac:dyDescent="0.25">
      <c r="A210" s="1" t="s">
        <v>413</v>
      </c>
      <c r="B210" s="1" t="s">
        <v>26</v>
      </c>
      <c r="C210" s="1" t="s">
        <v>264</v>
      </c>
      <c r="D210" s="4" t="s">
        <v>14</v>
      </c>
      <c r="E210" s="4" t="s">
        <v>1476</v>
      </c>
      <c r="F210" s="4" t="s">
        <v>14</v>
      </c>
      <c r="G210" s="4" t="s">
        <v>14</v>
      </c>
      <c r="H210" t="s">
        <v>14</v>
      </c>
      <c r="I210" s="4" t="s">
        <v>14</v>
      </c>
      <c r="J210" s="4" t="s">
        <v>14</v>
      </c>
      <c r="K210">
        <v>0</v>
      </c>
    </row>
    <row r="211" spans="1:11" x14ac:dyDescent="0.25">
      <c r="A211" s="1" t="s">
        <v>414</v>
      </c>
      <c r="B211" s="1" t="s">
        <v>47</v>
      </c>
      <c r="C211" s="1" t="s">
        <v>415</v>
      </c>
      <c r="D211" s="4" t="s">
        <v>14</v>
      </c>
      <c r="E211" s="4" t="s">
        <v>1477</v>
      </c>
      <c r="F211" s="4" t="s">
        <v>1476</v>
      </c>
      <c r="G211" s="4" t="s">
        <v>14</v>
      </c>
      <c r="H211" t="s">
        <v>14</v>
      </c>
      <c r="I211" s="4" t="s">
        <v>14</v>
      </c>
      <c r="J211" s="4" t="s">
        <v>14</v>
      </c>
      <c r="K211">
        <v>0</v>
      </c>
    </row>
    <row r="212" spans="1:11" x14ac:dyDescent="0.25">
      <c r="A212" s="1" t="s">
        <v>416</v>
      </c>
      <c r="B212" s="1" t="s">
        <v>16</v>
      </c>
      <c r="C212" s="1" t="s">
        <v>128</v>
      </c>
      <c r="D212" s="4" t="s">
        <v>14</v>
      </c>
      <c r="E212" s="4" t="s">
        <v>1473</v>
      </c>
      <c r="F212" s="4" t="s">
        <v>1480</v>
      </c>
      <c r="G212" s="4" t="s">
        <v>14</v>
      </c>
      <c r="H212" t="s">
        <v>14</v>
      </c>
      <c r="I212" s="4" t="s">
        <v>14</v>
      </c>
      <c r="J212" s="4" t="s">
        <v>14</v>
      </c>
      <c r="K212">
        <v>0</v>
      </c>
    </row>
    <row r="213" spans="1:11" x14ac:dyDescent="0.25">
      <c r="A213" s="1" t="s">
        <v>417</v>
      </c>
      <c r="B213" s="1" t="s">
        <v>26</v>
      </c>
      <c r="C213" s="1" t="s">
        <v>418</v>
      </c>
      <c r="D213" s="4" t="s">
        <v>14</v>
      </c>
      <c r="E213" s="4" t="s">
        <v>1501</v>
      </c>
      <c r="F213" s="4" t="s">
        <v>1523</v>
      </c>
      <c r="G213" s="4" t="s">
        <v>14</v>
      </c>
      <c r="H213" t="s">
        <v>14</v>
      </c>
      <c r="I213" s="4" t="s">
        <v>1476</v>
      </c>
      <c r="J213" s="4" t="s">
        <v>14</v>
      </c>
      <c r="K213">
        <v>8</v>
      </c>
    </row>
    <row r="214" spans="1:11" x14ac:dyDescent="0.25">
      <c r="A214" s="1" t="s">
        <v>419</v>
      </c>
      <c r="B214" s="1" t="s">
        <v>238</v>
      </c>
      <c r="C214" s="1" t="s">
        <v>147</v>
      </c>
      <c r="D214" s="4" t="s">
        <v>14</v>
      </c>
      <c r="E214" s="4" t="s">
        <v>1472</v>
      </c>
      <c r="F214" s="4" t="s">
        <v>1472</v>
      </c>
      <c r="G214" s="4" t="s">
        <v>14</v>
      </c>
      <c r="H214" t="s">
        <v>14</v>
      </c>
      <c r="I214" s="4" t="s">
        <v>14</v>
      </c>
      <c r="J214" s="4" t="s">
        <v>14</v>
      </c>
      <c r="K214">
        <v>0</v>
      </c>
    </row>
    <row r="215" spans="1:11" x14ac:dyDescent="0.25">
      <c r="A215" s="1" t="s">
        <v>420</v>
      </c>
      <c r="B215" s="1" t="s">
        <v>421</v>
      </c>
      <c r="C215" s="1" t="s">
        <v>422</v>
      </c>
      <c r="D215" s="4" t="s">
        <v>14</v>
      </c>
      <c r="E215" s="4" t="s">
        <v>1469</v>
      </c>
      <c r="F215" s="4" t="s">
        <v>1469</v>
      </c>
      <c r="G215" s="4" t="s">
        <v>14</v>
      </c>
      <c r="H215" t="s">
        <v>14</v>
      </c>
      <c r="I215" s="4" t="s">
        <v>14</v>
      </c>
      <c r="J215" s="4" t="s">
        <v>14</v>
      </c>
      <c r="K215">
        <v>0</v>
      </c>
    </row>
    <row r="216" spans="1:11" x14ac:dyDescent="0.25">
      <c r="A216" s="1" t="s">
        <v>423</v>
      </c>
      <c r="B216" s="1" t="s">
        <v>16</v>
      </c>
      <c r="C216" s="1" t="s">
        <v>104</v>
      </c>
      <c r="D216" s="4" t="s">
        <v>14</v>
      </c>
      <c r="E216" s="4" t="s">
        <v>1466</v>
      </c>
      <c r="F216" s="4" t="s">
        <v>1466</v>
      </c>
      <c r="G216" s="4" t="s">
        <v>14</v>
      </c>
      <c r="H216" t="s">
        <v>14</v>
      </c>
      <c r="I216" s="4" t="s">
        <v>14</v>
      </c>
      <c r="J216" s="4" t="s">
        <v>14</v>
      </c>
      <c r="K216">
        <v>0</v>
      </c>
    </row>
    <row r="217" spans="1:11" x14ac:dyDescent="0.25">
      <c r="A217" s="1" t="s">
        <v>424</v>
      </c>
      <c r="B217" s="1" t="s">
        <v>26</v>
      </c>
      <c r="C217" s="1" t="s">
        <v>219</v>
      </c>
      <c r="D217" s="4" t="s">
        <v>14</v>
      </c>
      <c r="E217" s="4" t="s">
        <v>1476</v>
      </c>
      <c r="F217" s="4" t="s">
        <v>1476</v>
      </c>
      <c r="G217" s="4" t="s">
        <v>14</v>
      </c>
      <c r="H217" t="s">
        <v>14</v>
      </c>
      <c r="I217" s="4" t="s">
        <v>14</v>
      </c>
      <c r="J217" s="4" t="s">
        <v>14</v>
      </c>
      <c r="K217">
        <v>0</v>
      </c>
    </row>
    <row r="218" spans="1:11" x14ac:dyDescent="0.25">
      <c r="A218" s="1" t="s">
        <v>425</v>
      </c>
      <c r="B218" s="1" t="s">
        <v>203</v>
      </c>
      <c r="C218" s="1" t="s">
        <v>426</v>
      </c>
      <c r="D218" s="4" t="s">
        <v>14</v>
      </c>
      <c r="E218" s="4" t="s">
        <v>1466</v>
      </c>
      <c r="F218" s="4" t="s">
        <v>1476</v>
      </c>
      <c r="G218" s="4" t="s">
        <v>14</v>
      </c>
      <c r="H218" t="s">
        <v>14</v>
      </c>
      <c r="I218" s="4" t="s">
        <v>14</v>
      </c>
      <c r="J218" s="4" t="s">
        <v>14</v>
      </c>
      <c r="K218">
        <v>0</v>
      </c>
    </row>
    <row r="219" spans="1:11" x14ac:dyDescent="0.25">
      <c r="A219" s="1" t="s">
        <v>427</v>
      </c>
      <c r="B219" s="1" t="s">
        <v>12</v>
      </c>
      <c r="C219" s="1" t="s">
        <v>219</v>
      </c>
      <c r="D219" s="4" t="s">
        <v>14</v>
      </c>
      <c r="E219" s="4" t="s">
        <v>1476</v>
      </c>
      <c r="F219" s="4" t="s">
        <v>1476</v>
      </c>
      <c r="G219" s="4" t="s">
        <v>14</v>
      </c>
      <c r="H219" t="s">
        <v>14</v>
      </c>
      <c r="I219" s="4" t="s">
        <v>14</v>
      </c>
      <c r="J219" s="4" t="s">
        <v>14</v>
      </c>
      <c r="K219">
        <v>0</v>
      </c>
    </row>
    <row r="220" spans="1:11" x14ac:dyDescent="0.25">
      <c r="A220" s="1" t="s">
        <v>428</v>
      </c>
      <c r="B220" s="1" t="s">
        <v>23</v>
      </c>
      <c r="C220" s="1" t="s">
        <v>201</v>
      </c>
      <c r="D220" s="4" t="s">
        <v>14</v>
      </c>
      <c r="E220" s="4" t="s">
        <v>1466</v>
      </c>
      <c r="F220" s="4" t="s">
        <v>14</v>
      </c>
      <c r="G220" s="4" t="s">
        <v>14</v>
      </c>
      <c r="H220" t="s">
        <v>14</v>
      </c>
      <c r="I220" s="4" t="s">
        <v>14</v>
      </c>
      <c r="J220" s="4" t="s">
        <v>14</v>
      </c>
      <c r="K220">
        <v>0</v>
      </c>
    </row>
    <row r="221" spans="1:11" x14ac:dyDescent="0.25">
      <c r="A221" s="1" t="s">
        <v>429</v>
      </c>
      <c r="B221" s="1" t="s">
        <v>16</v>
      </c>
      <c r="C221" s="1" t="s">
        <v>169</v>
      </c>
      <c r="D221" s="4" t="s">
        <v>14</v>
      </c>
      <c r="E221" s="4" t="s">
        <v>1501</v>
      </c>
      <c r="F221" s="4" t="s">
        <v>1473</v>
      </c>
      <c r="G221" s="4" t="s">
        <v>14</v>
      </c>
      <c r="H221" t="s">
        <v>14</v>
      </c>
      <c r="I221" s="4" t="s">
        <v>14</v>
      </c>
      <c r="J221" s="4" t="s">
        <v>14</v>
      </c>
      <c r="K221">
        <v>3</v>
      </c>
    </row>
    <row r="222" spans="1:11" x14ac:dyDescent="0.25">
      <c r="A222" s="1" t="s">
        <v>430</v>
      </c>
      <c r="B222" s="1" t="s">
        <v>26</v>
      </c>
      <c r="C222" s="1" t="s">
        <v>88</v>
      </c>
      <c r="D222" s="4" t="s">
        <v>14</v>
      </c>
      <c r="E222" s="4" t="s">
        <v>1479</v>
      </c>
      <c r="F222" s="4" t="s">
        <v>1476</v>
      </c>
      <c r="G222" s="4" t="s">
        <v>14</v>
      </c>
      <c r="H222" t="s">
        <v>14</v>
      </c>
      <c r="I222" s="4" t="s">
        <v>14</v>
      </c>
      <c r="J222" s="4" t="s">
        <v>14</v>
      </c>
      <c r="K222">
        <v>0</v>
      </c>
    </row>
    <row r="223" spans="1:11" x14ac:dyDescent="0.25">
      <c r="A223" s="1" t="s">
        <v>431</v>
      </c>
      <c r="B223" s="1" t="s">
        <v>12</v>
      </c>
      <c r="C223" s="1" t="s">
        <v>104</v>
      </c>
      <c r="D223" s="4" t="s">
        <v>14</v>
      </c>
      <c r="E223" s="4" t="s">
        <v>1476</v>
      </c>
      <c r="F223" s="4" t="s">
        <v>14</v>
      </c>
      <c r="G223" s="4" t="s">
        <v>14</v>
      </c>
      <c r="H223" t="s">
        <v>14</v>
      </c>
      <c r="I223" s="4" t="s">
        <v>14</v>
      </c>
      <c r="J223" s="4" t="s">
        <v>14</v>
      </c>
      <c r="K223">
        <v>0</v>
      </c>
    </row>
    <row r="224" spans="1:11" x14ac:dyDescent="0.25">
      <c r="A224" s="1" t="s">
        <v>432</v>
      </c>
      <c r="B224" s="1" t="s">
        <v>168</v>
      </c>
      <c r="C224" s="1" t="s">
        <v>433</v>
      </c>
      <c r="D224" s="4" t="s">
        <v>14</v>
      </c>
      <c r="E224" s="4" t="s">
        <v>1480</v>
      </c>
      <c r="F224" s="4" t="s">
        <v>1469</v>
      </c>
      <c r="G224" s="4" t="s">
        <v>14</v>
      </c>
      <c r="H224" t="s">
        <v>14</v>
      </c>
      <c r="I224" s="4" t="s">
        <v>14</v>
      </c>
      <c r="J224" s="4" t="s">
        <v>14</v>
      </c>
      <c r="K224">
        <v>0</v>
      </c>
    </row>
    <row r="225" spans="1:11" x14ac:dyDescent="0.25">
      <c r="A225" s="1" t="s">
        <v>434</v>
      </c>
      <c r="B225" s="1" t="s">
        <v>16</v>
      </c>
      <c r="C225" s="1" t="s">
        <v>61</v>
      </c>
      <c r="D225" s="4" t="s">
        <v>14</v>
      </c>
      <c r="E225" s="4" t="s">
        <v>1466</v>
      </c>
      <c r="F225" s="4" t="s">
        <v>14</v>
      </c>
      <c r="G225" s="4" t="s">
        <v>14</v>
      </c>
      <c r="H225" t="s">
        <v>14</v>
      </c>
      <c r="I225" s="4" t="s">
        <v>14</v>
      </c>
      <c r="J225" s="4" t="s">
        <v>14</v>
      </c>
      <c r="K225">
        <v>0</v>
      </c>
    </row>
    <row r="226" spans="1:11" x14ac:dyDescent="0.25">
      <c r="A226" s="1" t="s">
        <v>435</v>
      </c>
      <c r="B226" s="1" t="s">
        <v>26</v>
      </c>
      <c r="C226" s="1" t="s">
        <v>436</v>
      </c>
      <c r="D226" s="4" t="s">
        <v>14</v>
      </c>
      <c r="E226" s="4" t="s">
        <v>1466</v>
      </c>
      <c r="F226" s="4" t="s">
        <v>1476</v>
      </c>
      <c r="G226" s="4" t="s">
        <v>14</v>
      </c>
      <c r="H226" t="s">
        <v>14</v>
      </c>
      <c r="I226" s="4" t="s">
        <v>14</v>
      </c>
      <c r="J226" s="4" t="s">
        <v>14</v>
      </c>
      <c r="K226">
        <v>0</v>
      </c>
    </row>
    <row r="227" spans="1:11" x14ac:dyDescent="0.25">
      <c r="A227" s="1" t="s">
        <v>437</v>
      </c>
      <c r="B227" s="1" t="s">
        <v>16</v>
      </c>
      <c r="C227" s="1" t="s">
        <v>438</v>
      </c>
      <c r="D227" s="4" t="s">
        <v>14</v>
      </c>
      <c r="E227" s="4" t="s">
        <v>1524</v>
      </c>
      <c r="F227" s="4" t="s">
        <v>1469</v>
      </c>
      <c r="G227" s="4" t="s">
        <v>14</v>
      </c>
      <c r="H227" t="s">
        <v>14</v>
      </c>
      <c r="I227" s="4" t="s">
        <v>14</v>
      </c>
      <c r="J227" s="4" t="s">
        <v>14</v>
      </c>
      <c r="K227">
        <v>0</v>
      </c>
    </row>
    <row r="228" spans="1:11" x14ac:dyDescent="0.25">
      <c r="A228" s="1" t="s">
        <v>439</v>
      </c>
      <c r="B228" s="1" t="s">
        <v>16</v>
      </c>
      <c r="C228" s="1" t="s">
        <v>440</v>
      </c>
      <c r="D228" s="4" t="s">
        <v>14</v>
      </c>
      <c r="E228" s="4" t="s">
        <v>1480</v>
      </c>
      <c r="F228" s="4" t="s">
        <v>1480</v>
      </c>
      <c r="G228" s="4" t="s">
        <v>14</v>
      </c>
      <c r="H228" t="s">
        <v>14</v>
      </c>
      <c r="I228" s="4" t="s">
        <v>14</v>
      </c>
      <c r="J228" s="4" t="s">
        <v>14</v>
      </c>
      <c r="K228">
        <v>8</v>
      </c>
    </row>
    <row r="229" spans="1:11" x14ac:dyDescent="0.25">
      <c r="A229" s="1" t="s">
        <v>441</v>
      </c>
      <c r="B229" s="1" t="s">
        <v>26</v>
      </c>
      <c r="C229" s="1" t="s">
        <v>442</v>
      </c>
      <c r="D229" s="4" t="s">
        <v>14</v>
      </c>
      <c r="E229" s="4" t="s">
        <v>1491</v>
      </c>
      <c r="F229" s="4" t="s">
        <v>1491</v>
      </c>
      <c r="G229" s="4" t="s">
        <v>14</v>
      </c>
      <c r="H229" t="s">
        <v>14</v>
      </c>
      <c r="I229" s="4" t="s">
        <v>14</v>
      </c>
      <c r="J229" s="4" t="s">
        <v>14</v>
      </c>
      <c r="K229">
        <v>0</v>
      </c>
    </row>
    <row r="230" spans="1:11" x14ac:dyDescent="0.25">
      <c r="A230" s="1" t="s">
        <v>443</v>
      </c>
      <c r="B230" s="1" t="s">
        <v>16</v>
      </c>
      <c r="C230" s="1" t="s">
        <v>444</v>
      </c>
      <c r="D230" s="4" t="s">
        <v>14</v>
      </c>
      <c r="E230" s="4" t="s">
        <v>1466</v>
      </c>
      <c r="F230" s="4" t="s">
        <v>1476</v>
      </c>
      <c r="G230" s="4" t="s">
        <v>14</v>
      </c>
      <c r="H230" t="s">
        <v>14</v>
      </c>
      <c r="I230" s="4" t="s">
        <v>14</v>
      </c>
      <c r="J230" s="4" t="s">
        <v>14</v>
      </c>
      <c r="K230">
        <v>0</v>
      </c>
    </row>
    <row r="231" spans="1:11" x14ac:dyDescent="0.25">
      <c r="A231" s="1" t="s">
        <v>445</v>
      </c>
      <c r="B231" s="1" t="s">
        <v>446</v>
      </c>
      <c r="C231" s="1" t="s">
        <v>447</v>
      </c>
      <c r="D231" s="4" t="s">
        <v>14</v>
      </c>
      <c r="E231" s="4" t="s">
        <v>1477</v>
      </c>
      <c r="F231" s="4" t="s">
        <v>1477</v>
      </c>
      <c r="G231" s="4" t="s">
        <v>14</v>
      </c>
      <c r="H231" t="s">
        <v>14</v>
      </c>
      <c r="I231" s="4" t="s">
        <v>14</v>
      </c>
      <c r="J231" s="4" t="s">
        <v>14</v>
      </c>
      <c r="K231">
        <v>0</v>
      </c>
    </row>
    <row r="232" spans="1:11" x14ac:dyDescent="0.25">
      <c r="A232" s="1" t="s">
        <v>448</v>
      </c>
      <c r="B232" s="1" t="s">
        <v>238</v>
      </c>
      <c r="C232" s="1" t="s">
        <v>436</v>
      </c>
      <c r="D232" s="4" t="s">
        <v>14</v>
      </c>
      <c r="E232" s="4" t="s">
        <v>1476</v>
      </c>
      <c r="F232" s="4" t="s">
        <v>1476</v>
      </c>
      <c r="G232" s="4" t="s">
        <v>14</v>
      </c>
      <c r="H232" t="s">
        <v>14</v>
      </c>
      <c r="I232" s="4" t="s">
        <v>14</v>
      </c>
      <c r="J232" s="4" t="s">
        <v>14</v>
      </c>
      <c r="K232">
        <v>0</v>
      </c>
    </row>
    <row r="233" spans="1:11" x14ac:dyDescent="0.25">
      <c r="A233" s="1" t="s">
        <v>449</v>
      </c>
      <c r="B233" s="1" t="s">
        <v>70</v>
      </c>
      <c r="C233" s="1" t="s">
        <v>450</v>
      </c>
      <c r="D233" s="4" t="s">
        <v>14</v>
      </c>
      <c r="E233" s="4" t="s">
        <v>1593</v>
      </c>
      <c r="F233" s="4" t="s">
        <v>1593</v>
      </c>
      <c r="G233" s="4" t="s">
        <v>14</v>
      </c>
      <c r="H233" t="s">
        <v>14</v>
      </c>
      <c r="I233" s="4" t="s">
        <v>14</v>
      </c>
      <c r="J233" s="4" t="s">
        <v>14</v>
      </c>
      <c r="K233">
        <v>18</v>
      </c>
    </row>
    <row r="234" spans="1:11" x14ac:dyDescent="0.25">
      <c r="A234" s="1" t="s">
        <v>451</v>
      </c>
      <c r="B234" s="1" t="s">
        <v>173</v>
      </c>
      <c r="C234" s="1" t="s">
        <v>452</v>
      </c>
      <c r="D234" s="4" t="s">
        <v>14</v>
      </c>
      <c r="E234" s="4" t="s">
        <v>1545</v>
      </c>
      <c r="F234" s="4" t="s">
        <v>1514</v>
      </c>
      <c r="G234" s="4" t="s">
        <v>14</v>
      </c>
      <c r="H234" t="s">
        <v>14</v>
      </c>
      <c r="I234" s="4" t="s">
        <v>14</v>
      </c>
      <c r="J234" s="4" t="s">
        <v>14</v>
      </c>
      <c r="K234">
        <v>0</v>
      </c>
    </row>
    <row r="235" spans="1:11" x14ac:dyDescent="0.25">
      <c r="A235" s="1" t="s">
        <v>453</v>
      </c>
      <c r="B235" s="1" t="s">
        <v>196</v>
      </c>
      <c r="C235" s="1" t="s">
        <v>454</v>
      </c>
      <c r="D235" s="4" t="s">
        <v>14</v>
      </c>
      <c r="E235" s="4" t="s">
        <v>1466</v>
      </c>
      <c r="F235" s="4" t="s">
        <v>1476</v>
      </c>
      <c r="G235" s="4" t="s">
        <v>14</v>
      </c>
      <c r="H235" t="s">
        <v>14</v>
      </c>
      <c r="I235" s="4" t="s">
        <v>14</v>
      </c>
      <c r="J235" s="4" t="s">
        <v>14</v>
      </c>
      <c r="K235">
        <v>0</v>
      </c>
    </row>
    <row r="236" spans="1:11" x14ac:dyDescent="0.25">
      <c r="A236" s="1" t="s">
        <v>455</v>
      </c>
      <c r="B236" s="1" t="s">
        <v>47</v>
      </c>
      <c r="C236" s="1" t="s">
        <v>121</v>
      </c>
      <c r="D236" s="4" t="s">
        <v>14</v>
      </c>
      <c r="E236" s="4" t="s">
        <v>1513</v>
      </c>
      <c r="F236" s="4" t="s">
        <v>1513</v>
      </c>
      <c r="G236" s="4" t="s">
        <v>14</v>
      </c>
      <c r="H236" t="s">
        <v>14</v>
      </c>
      <c r="I236" s="4" t="s">
        <v>14</v>
      </c>
      <c r="J236" s="4" t="s">
        <v>14</v>
      </c>
      <c r="K236">
        <v>3</v>
      </c>
    </row>
    <row r="237" spans="1:11" x14ac:dyDescent="0.25">
      <c r="A237" s="1" t="s">
        <v>456</v>
      </c>
      <c r="B237" s="1" t="s">
        <v>16</v>
      </c>
      <c r="C237" s="1" t="s">
        <v>457</v>
      </c>
      <c r="D237" s="4" t="s">
        <v>14</v>
      </c>
      <c r="E237" s="4" t="s">
        <v>1513</v>
      </c>
      <c r="F237" s="4" t="s">
        <v>1481</v>
      </c>
      <c r="G237" s="4" t="s">
        <v>14</v>
      </c>
      <c r="H237" t="s">
        <v>14</v>
      </c>
      <c r="I237" s="4" t="s">
        <v>14</v>
      </c>
      <c r="J237" s="4" t="s">
        <v>14</v>
      </c>
      <c r="K237">
        <v>0</v>
      </c>
    </row>
    <row r="238" spans="1:11" x14ac:dyDescent="0.25">
      <c r="A238" s="1" t="s">
        <v>458</v>
      </c>
      <c r="B238" s="1" t="s">
        <v>12</v>
      </c>
      <c r="C238" s="1" t="s">
        <v>321</v>
      </c>
      <c r="D238" s="4" t="s">
        <v>14</v>
      </c>
      <c r="E238" s="4" t="s">
        <v>1500</v>
      </c>
      <c r="F238" s="4" t="s">
        <v>1513</v>
      </c>
      <c r="G238" s="4" t="s">
        <v>14</v>
      </c>
      <c r="H238" t="s">
        <v>14</v>
      </c>
      <c r="I238" s="4" t="s">
        <v>14</v>
      </c>
      <c r="J238" s="4" t="s">
        <v>14</v>
      </c>
      <c r="K238">
        <v>0</v>
      </c>
    </row>
    <row r="239" spans="1:11" x14ac:dyDescent="0.25">
      <c r="A239" s="1" t="s">
        <v>459</v>
      </c>
      <c r="B239" s="1" t="s">
        <v>12</v>
      </c>
      <c r="C239" s="1" t="s">
        <v>460</v>
      </c>
      <c r="D239" s="4" t="s">
        <v>14</v>
      </c>
      <c r="E239" s="4" t="s">
        <v>1594</v>
      </c>
      <c r="F239" s="4" t="s">
        <v>1590</v>
      </c>
      <c r="G239" s="4" t="s">
        <v>1477</v>
      </c>
      <c r="H239" t="s">
        <v>14</v>
      </c>
      <c r="I239" s="4" t="s">
        <v>1466</v>
      </c>
      <c r="J239" s="4" t="s">
        <v>1466</v>
      </c>
      <c r="K239">
        <v>23</v>
      </c>
    </row>
    <row r="240" spans="1:11" x14ac:dyDescent="0.25">
      <c r="A240" s="1" t="s">
        <v>461</v>
      </c>
      <c r="B240" s="1" t="s">
        <v>47</v>
      </c>
      <c r="C240" s="1" t="s">
        <v>462</v>
      </c>
      <c r="D240" s="4" t="s">
        <v>14</v>
      </c>
      <c r="E240" s="4" t="s">
        <v>1523</v>
      </c>
      <c r="F240" s="4" t="s">
        <v>1469</v>
      </c>
      <c r="G240" s="4" t="s">
        <v>14</v>
      </c>
      <c r="H240" t="s">
        <v>14</v>
      </c>
      <c r="I240" s="4" t="s">
        <v>14</v>
      </c>
      <c r="J240" s="4" t="s">
        <v>14</v>
      </c>
      <c r="K240">
        <v>0</v>
      </c>
    </row>
    <row r="241" spans="1:11" x14ac:dyDescent="0.25">
      <c r="A241" s="1" t="s">
        <v>463</v>
      </c>
      <c r="B241" s="1" t="s">
        <v>12</v>
      </c>
      <c r="C241" s="1" t="s">
        <v>415</v>
      </c>
      <c r="D241" s="4" t="s">
        <v>14</v>
      </c>
      <c r="E241" s="4" t="s">
        <v>1476</v>
      </c>
      <c r="F241" s="4" t="s">
        <v>14</v>
      </c>
      <c r="G241" s="4" t="s">
        <v>14</v>
      </c>
      <c r="H241" t="s">
        <v>14</v>
      </c>
      <c r="I241" s="4" t="s">
        <v>14</v>
      </c>
      <c r="J241" s="4" t="s">
        <v>14</v>
      </c>
      <c r="K241">
        <v>0</v>
      </c>
    </row>
    <row r="242" spans="1:11" x14ac:dyDescent="0.25">
      <c r="A242" s="1" t="s">
        <v>464</v>
      </c>
      <c r="B242" s="1" t="s">
        <v>12</v>
      </c>
      <c r="C242" s="1" t="s">
        <v>253</v>
      </c>
      <c r="D242" s="4" t="s">
        <v>14</v>
      </c>
      <c r="E242" s="4" t="s">
        <v>1472</v>
      </c>
      <c r="F242" s="4" t="s">
        <v>1472</v>
      </c>
      <c r="G242" s="4" t="s">
        <v>14</v>
      </c>
      <c r="H242" t="s">
        <v>1476</v>
      </c>
      <c r="I242" s="4" t="s">
        <v>1482</v>
      </c>
      <c r="J242" s="4" t="s">
        <v>14</v>
      </c>
      <c r="K242">
        <v>28</v>
      </c>
    </row>
    <row r="243" spans="1:11" x14ac:dyDescent="0.25">
      <c r="A243" s="1" t="s">
        <v>466</v>
      </c>
      <c r="B243" s="1" t="s">
        <v>16</v>
      </c>
      <c r="C243" s="1" t="s">
        <v>467</v>
      </c>
      <c r="D243" s="4" t="s">
        <v>14</v>
      </c>
      <c r="E243" s="4" t="s">
        <v>1480</v>
      </c>
      <c r="F243" s="4" t="s">
        <v>1513</v>
      </c>
      <c r="G243" s="4" t="s">
        <v>14</v>
      </c>
      <c r="H243" t="s">
        <v>14</v>
      </c>
      <c r="I243" s="4" t="s">
        <v>14</v>
      </c>
      <c r="J243" s="4" t="s">
        <v>14</v>
      </c>
      <c r="K243">
        <v>5</v>
      </c>
    </row>
    <row r="244" spans="1:11" x14ac:dyDescent="0.25">
      <c r="A244" s="1" t="s">
        <v>468</v>
      </c>
      <c r="B244" s="1" t="s">
        <v>196</v>
      </c>
      <c r="C244" s="1" t="s">
        <v>469</v>
      </c>
      <c r="D244" s="4" t="s">
        <v>1595</v>
      </c>
      <c r="E244" s="4" t="s">
        <v>1536</v>
      </c>
      <c r="F244" s="4" t="s">
        <v>1596</v>
      </c>
      <c r="G244" s="4" t="s">
        <v>1509</v>
      </c>
      <c r="H244" t="s">
        <v>1558</v>
      </c>
      <c r="I244" s="4" t="s">
        <v>1583</v>
      </c>
      <c r="J244" s="4" t="s">
        <v>1492</v>
      </c>
      <c r="K244">
        <v>245</v>
      </c>
    </row>
    <row r="245" spans="1:11" x14ac:dyDescent="0.25">
      <c r="A245" s="1" t="s">
        <v>471</v>
      </c>
      <c r="B245" s="1" t="s">
        <v>12</v>
      </c>
      <c r="C245" s="1" t="s">
        <v>96</v>
      </c>
      <c r="D245" s="4" t="s">
        <v>1597</v>
      </c>
      <c r="E245" s="4" t="s">
        <v>1546</v>
      </c>
      <c r="F245" s="4" t="s">
        <v>1522</v>
      </c>
      <c r="G245" s="4" t="s">
        <v>1491</v>
      </c>
      <c r="H245" t="s">
        <v>1491</v>
      </c>
      <c r="I245" s="4" t="s">
        <v>1528</v>
      </c>
      <c r="J245" s="4" t="s">
        <v>1491</v>
      </c>
      <c r="K245">
        <v>115.33</v>
      </c>
    </row>
    <row r="246" spans="1:11" x14ac:dyDescent="0.25">
      <c r="A246" s="1" t="s">
        <v>473</v>
      </c>
      <c r="B246" s="1" t="s">
        <v>26</v>
      </c>
      <c r="C246" s="1" t="s">
        <v>400</v>
      </c>
      <c r="D246" s="4" t="s">
        <v>14</v>
      </c>
      <c r="E246" s="4" t="s">
        <v>1482</v>
      </c>
      <c r="F246" s="4" t="s">
        <v>1491</v>
      </c>
      <c r="G246" s="4" t="s">
        <v>1476</v>
      </c>
      <c r="H246" t="s">
        <v>14</v>
      </c>
      <c r="I246" s="4" t="s">
        <v>14</v>
      </c>
      <c r="J246" s="4" t="s">
        <v>14</v>
      </c>
      <c r="K246">
        <v>1</v>
      </c>
    </row>
    <row r="247" spans="1:11" x14ac:dyDescent="0.25">
      <c r="A247" s="1" t="s">
        <v>474</v>
      </c>
      <c r="B247" s="1" t="s">
        <v>203</v>
      </c>
      <c r="C247" s="1" t="s">
        <v>475</v>
      </c>
      <c r="D247" s="4" t="s">
        <v>14</v>
      </c>
      <c r="E247" s="4" t="s">
        <v>1476</v>
      </c>
      <c r="F247" s="4" t="s">
        <v>14</v>
      </c>
      <c r="G247" s="4" t="s">
        <v>14</v>
      </c>
      <c r="H247" t="s">
        <v>14</v>
      </c>
      <c r="I247" s="4" t="s">
        <v>14</v>
      </c>
      <c r="J247" s="4" t="s">
        <v>14</v>
      </c>
      <c r="K247">
        <v>0</v>
      </c>
    </row>
    <row r="248" spans="1:11" x14ac:dyDescent="0.25">
      <c r="A248" s="1" t="s">
        <v>476</v>
      </c>
      <c r="B248" s="1" t="s">
        <v>12</v>
      </c>
      <c r="C248" s="1" t="s">
        <v>477</v>
      </c>
      <c r="D248" s="4" t="s">
        <v>14</v>
      </c>
      <c r="E248" s="4" t="s">
        <v>1491</v>
      </c>
      <c r="F248" s="4" t="s">
        <v>1477</v>
      </c>
      <c r="G248" s="4" t="s">
        <v>14</v>
      </c>
      <c r="H248" t="s">
        <v>14</v>
      </c>
      <c r="I248" s="4" t="s">
        <v>14</v>
      </c>
      <c r="J248" s="4" t="s">
        <v>14</v>
      </c>
      <c r="K248">
        <v>0</v>
      </c>
    </row>
    <row r="249" spans="1:11" x14ac:dyDescent="0.25">
      <c r="A249" s="1" t="s">
        <v>478</v>
      </c>
      <c r="B249" s="1" t="s">
        <v>297</v>
      </c>
      <c r="C249" s="1" t="s">
        <v>479</v>
      </c>
      <c r="D249" s="4" t="s">
        <v>14</v>
      </c>
      <c r="E249" s="4" t="s">
        <v>1473</v>
      </c>
      <c r="F249" s="4" t="s">
        <v>1523</v>
      </c>
      <c r="G249" s="4" t="s">
        <v>14</v>
      </c>
      <c r="H249" t="s">
        <v>14</v>
      </c>
      <c r="I249" s="4" t="s">
        <v>14</v>
      </c>
      <c r="J249" s="4" t="s">
        <v>14</v>
      </c>
      <c r="K249">
        <v>1</v>
      </c>
    </row>
    <row r="250" spans="1:11" x14ac:dyDescent="0.25">
      <c r="A250" s="1" t="s">
        <v>480</v>
      </c>
      <c r="B250" s="1" t="s">
        <v>29</v>
      </c>
      <c r="C250" s="1" t="s">
        <v>104</v>
      </c>
      <c r="D250" s="4" t="s">
        <v>14</v>
      </c>
      <c r="E250" s="4" t="s">
        <v>1476</v>
      </c>
      <c r="F250" s="4" t="s">
        <v>14</v>
      </c>
      <c r="G250" s="4" t="s">
        <v>14</v>
      </c>
      <c r="H250" t="s">
        <v>14</v>
      </c>
      <c r="I250" s="4" t="s">
        <v>14</v>
      </c>
      <c r="J250" s="4" t="s">
        <v>14</v>
      </c>
      <c r="K250">
        <v>0</v>
      </c>
    </row>
    <row r="251" spans="1:11" x14ac:dyDescent="0.25">
      <c r="A251" s="1" t="s">
        <v>481</v>
      </c>
      <c r="B251" s="1" t="s">
        <v>252</v>
      </c>
      <c r="C251" s="1" t="s">
        <v>17</v>
      </c>
      <c r="D251" s="4" t="s">
        <v>14</v>
      </c>
      <c r="E251" s="4" t="s">
        <v>1483</v>
      </c>
      <c r="F251" s="4" t="s">
        <v>1472</v>
      </c>
      <c r="G251" s="4" t="s">
        <v>14</v>
      </c>
      <c r="H251" t="s">
        <v>14</v>
      </c>
      <c r="I251" s="4" t="s">
        <v>1466</v>
      </c>
      <c r="J251" s="4" t="s">
        <v>14</v>
      </c>
      <c r="K251">
        <v>10</v>
      </c>
    </row>
    <row r="252" spans="1:11" x14ac:dyDescent="0.25">
      <c r="A252" s="1" t="s">
        <v>482</v>
      </c>
      <c r="B252" s="1" t="s">
        <v>26</v>
      </c>
      <c r="C252" s="1" t="s">
        <v>225</v>
      </c>
      <c r="D252" s="4" t="s">
        <v>14</v>
      </c>
      <c r="E252" s="4" t="s">
        <v>1466</v>
      </c>
      <c r="F252" s="4" t="s">
        <v>1476</v>
      </c>
      <c r="G252" s="4" t="s">
        <v>14</v>
      </c>
      <c r="H252" t="s">
        <v>14</v>
      </c>
      <c r="I252" s="4" t="s">
        <v>14</v>
      </c>
      <c r="J252" s="4" t="s">
        <v>14</v>
      </c>
      <c r="K252">
        <v>0</v>
      </c>
    </row>
    <row r="253" spans="1:11" x14ac:dyDescent="0.25">
      <c r="A253" s="1" t="s">
        <v>483</v>
      </c>
      <c r="B253" s="1" t="s">
        <v>12</v>
      </c>
      <c r="C253" s="1" t="s">
        <v>484</v>
      </c>
      <c r="D253" s="4" t="s">
        <v>14</v>
      </c>
      <c r="E253" s="4" t="s">
        <v>1598</v>
      </c>
      <c r="F253" s="4" t="s">
        <v>1599</v>
      </c>
      <c r="G253" s="4" t="s">
        <v>1479</v>
      </c>
      <c r="H253" t="s">
        <v>1477</v>
      </c>
      <c r="I253" s="4" t="s">
        <v>1514</v>
      </c>
      <c r="J253" s="4" t="s">
        <v>1466</v>
      </c>
      <c r="K253">
        <v>275</v>
      </c>
    </row>
    <row r="254" spans="1:11" x14ac:dyDescent="0.25">
      <c r="A254" s="1" t="s">
        <v>485</v>
      </c>
      <c r="B254" s="1" t="s">
        <v>26</v>
      </c>
      <c r="C254" s="1" t="s">
        <v>197</v>
      </c>
      <c r="D254" s="4" t="s">
        <v>14</v>
      </c>
      <c r="E254" s="4" t="s">
        <v>1466</v>
      </c>
      <c r="F254" s="4" t="s">
        <v>1466</v>
      </c>
      <c r="G254" s="4" t="s">
        <v>14</v>
      </c>
      <c r="H254" t="s">
        <v>14</v>
      </c>
      <c r="I254" s="4" t="s">
        <v>14</v>
      </c>
      <c r="J254" s="4" t="s">
        <v>14</v>
      </c>
      <c r="K254">
        <v>0</v>
      </c>
    </row>
    <row r="255" spans="1:11" x14ac:dyDescent="0.25">
      <c r="A255" s="1" t="s">
        <v>486</v>
      </c>
      <c r="B255" s="1" t="s">
        <v>130</v>
      </c>
      <c r="C255" s="1" t="s">
        <v>487</v>
      </c>
      <c r="D255" s="4" t="s">
        <v>14</v>
      </c>
      <c r="E255" s="4" t="s">
        <v>1601</v>
      </c>
      <c r="F255" s="4" t="s">
        <v>1602</v>
      </c>
      <c r="G255" s="4" t="s">
        <v>14</v>
      </c>
      <c r="H255" t="s">
        <v>14</v>
      </c>
      <c r="I255" s="4" t="s">
        <v>14</v>
      </c>
      <c r="J255" s="4" t="s">
        <v>14</v>
      </c>
      <c r="K255">
        <v>12</v>
      </c>
    </row>
    <row r="256" spans="1:11" x14ac:dyDescent="0.25">
      <c r="A256" s="1" t="s">
        <v>488</v>
      </c>
      <c r="B256" s="1" t="s">
        <v>130</v>
      </c>
      <c r="C256" s="1" t="s">
        <v>489</v>
      </c>
      <c r="D256" s="4" t="s">
        <v>1603</v>
      </c>
      <c r="E256" s="4" t="s">
        <v>1519</v>
      </c>
      <c r="F256" s="4" t="s">
        <v>1604</v>
      </c>
      <c r="G256" s="4" t="s">
        <v>1482</v>
      </c>
      <c r="H256" t="s">
        <v>1523</v>
      </c>
      <c r="I256" s="4" t="s">
        <v>1583</v>
      </c>
      <c r="J256" s="4" t="s">
        <v>1482</v>
      </c>
      <c r="K256">
        <v>281</v>
      </c>
    </row>
    <row r="257" spans="1:11" x14ac:dyDescent="0.25">
      <c r="A257" s="1" t="s">
        <v>490</v>
      </c>
      <c r="B257" s="1" t="s">
        <v>130</v>
      </c>
      <c r="C257" s="1" t="s">
        <v>36</v>
      </c>
      <c r="D257" s="4" t="s">
        <v>14</v>
      </c>
      <c r="E257" s="4" t="s">
        <v>1466</v>
      </c>
      <c r="F257" s="4" t="s">
        <v>1466</v>
      </c>
      <c r="G257" s="4" t="s">
        <v>14</v>
      </c>
      <c r="H257" t="s">
        <v>14</v>
      </c>
      <c r="I257" s="4" t="s">
        <v>14</v>
      </c>
      <c r="J257" s="4" t="s">
        <v>14</v>
      </c>
      <c r="K257">
        <v>0</v>
      </c>
    </row>
    <row r="258" spans="1:11" x14ac:dyDescent="0.25">
      <c r="A258" s="1" t="s">
        <v>491</v>
      </c>
      <c r="B258" s="1" t="s">
        <v>130</v>
      </c>
      <c r="C258" s="1" t="s">
        <v>492</v>
      </c>
      <c r="D258" s="4" t="s">
        <v>14</v>
      </c>
      <c r="E258" s="4" t="s">
        <v>1564</v>
      </c>
      <c r="F258" s="4" t="s">
        <v>1583</v>
      </c>
      <c r="G258" s="4" t="s">
        <v>14</v>
      </c>
      <c r="H258" t="s">
        <v>14</v>
      </c>
      <c r="I258" s="4" t="s">
        <v>14</v>
      </c>
      <c r="J258" s="4" t="s">
        <v>14</v>
      </c>
      <c r="K258">
        <v>3</v>
      </c>
    </row>
    <row r="259" spans="1:11" x14ac:dyDescent="0.25">
      <c r="A259" s="1" t="s">
        <v>493</v>
      </c>
      <c r="B259" s="1" t="s">
        <v>494</v>
      </c>
      <c r="C259" s="1" t="s">
        <v>30</v>
      </c>
      <c r="D259" s="4" t="s">
        <v>14</v>
      </c>
      <c r="E259" s="4" t="s">
        <v>1476</v>
      </c>
      <c r="F259" s="4" t="s">
        <v>1476</v>
      </c>
      <c r="G259" s="4" t="s">
        <v>14</v>
      </c>
      <c r="H259" t="s">
        <v>14</v>
      </c>
      <c r="I259" s="4" t="s">
        <v>14</v>
      </c>
      <c r="J259" s="4" t="s">
        <v>14</v>
      </c>
      <c r="K259">
        <v>0</v>
      </c>
    </row>
    <row r="260" spans="1:11" x14ac:dyDescent="0.25">
      <c r="A260" s="1" t="s">
        <v>495</v>
      </c>
      <c r="B260" s="1" t="s">
        <v>26</v>
      </c>
      <c r="C260" s="1" t="s">
        <v>496</v>
      </c>
      <c r="D260" s="4" t="s">
        <v>14</v>
      </c>
      <c r="E260" s="4" t="s">
        <v>1482</v>
      </c>
      <c r="F260" s="4" t="s">
        <v>1482</v>
      </c>
      <c r="G260" s="4" t="s">
        <v>1476</v>
      </c>
      <c r="H260" t="s">
        <v>1476</v>
      </c>
      <c r="I260" s="4" t="s">
        <v>1476</v>
      </c>
      <c r="J260" s="4" t="s">
        <v>14</v>
      </c>
      <c r="K260">
        <v>8</v>
      </c>
    </row>
    <row r="261" spans="1:11" x14ac:dyDescent="0.25">
      <c r="A261" s="1" t="s">
        <v>497</v>
      </c>
      <c r="B261" s="1" t="s">
        <v>38</v>
      </c>
      <c r="C261" s="1" t="s">
        <v>104</v>
      </c>
      <c r="D261" s="4" t="s">
        <v>14</v>
      </c>
      <c r="E261" s="4" t="s">
        <v>1476</v>
      </c>
      <c r="F261" s="4" t="s">
        <v>1476</v>
      </c>
      <c r="G261" s="4" t="s">
        <v>14</v>
      </c>
      <c r="H261" t="s">
        <v>14</v>
      </c>
      <c r="I261" s="4" t="s">
        <v>14</v>
      </c>
      <c r="J261" s="4" t="s">
        <v>14</v>
      </c>
      <c r="K261">
        <v>0</v>
      </c>
    </row>
    <row r="262" spans="1:11" x14ac:dyDescent="0.25">
      <c r="A262" s="1" t="s">
        <v>498</v>
      </c>
      <c r="B262" s="1" t="s">
        <v>16</v>
      </c>
      <c r="C262" s="1" t="s">
        <v>499</v>
      </c>
      <c r="D262" s="4" t="s">
        <v>14</v>
      </c>
      <c r="E262" s="4" t="s">
        <v>1523</v>
      </c>
      <c r="F262" s="4" t="s">
        <v>1523</v>
      </c>
      <c r="G262" s="4" t="s">
        <v>14</v>
      </c>
      <c r="H262" t="s">
        <v>14</v>
      </c>
      <c r="I262" s="4" t="s">
        <v>1476</v>
      </c>
      <c r="J262" s="4" t="s">
        <v>14</v>
      </c>
      <c r="K262">
        <v>5</v>
      </c>
    </row>
    <row r="263" spans="1:11" x14ac:dyDescent="0.25">
      <c r="A263" s="1" t="s">
        <v>500</v>
      </c>
      <c r="B263" s="1" t="s">
        <v>26</v>
      </c>
      <c r="C263" s="1" t="s">
        <v>27</v>
      </c>
      <c r="D263" s="4" t="s">
        <v>14</v>
      </c>
      <c r="E263" s="4" t="s">
        <v>1476</v>
      </c>
      <c r="F263" s="4" t="s">
        <v>1476</v>
      </c>
      <c r="G263" s="4" t="s">
        <v>14</v>
      </c>
      <c r="H263" t="s">
        <v>14</v>
      </c>
      <c r="I263" s="4" t="s">
        <v>14</v>
      </c>
      <c r="J263" s="4" t="s">
        <v>14</v>
      </c>
      <c r="K263">
        <v>0</v>
      </c>
    </row>
    <row r="264" spans="1:11" x14ac:dyDescent="0.25">
      <c r="A264" s="1" t="s">
        <v>501</v>
      </c>
      <c r="B264" s="1" t="s">
        <v>252</v>
      </c>
      <c r="C264" s="1" t="s">
        <v>128</v>
      </c>
      <c r="D264" s="4" t="s">
        <v>14</v>
      </c>
      <c r="E264" s="4" t="s">
        <v>1503</v>
      </c>
      <c r="F264" s="4" t="s">
        <v>1472</v>
      </c>
      <c r="G264" s="4" t="s">
        <v>14</v>
      </c>
      <c r="H264" t="s">
        <v>14</v>
      </c>
      <c r="I264" s="4" t="s">
        <v>14</v>
      </c>
      <c r="J264" s="4" t="s">
        <v>14</v>
      </c>
      <c r="K264">
        <v>0</v>
      </c>
    </row>
    <row r="265" spans="1:11" x14ac:dyDescent="0.25">
      <c r="A265" s="1" t="s">
        <v>502</v>
      </c>
      <c r="B265" s="1" t="s">
        <v>26</v>
      </c>
      <c r="C265" s="1" t="s">
        <v>287</v>
      </c>
      <c r="D265" s="4" t="s">
        <v>14</v>
      </c>
      <c r="E265" s="4" t="s">
        <v>1480</v>
      </c>
      <c r="F265" s="4" t="s">
        <v>1513</v>
      </c>
      <c r="G265" s="4" t="s">
        <v>14</v>
      </c>
      <c r="H265" t="s">
        <v>14</v>
      </c>
      <c r="I265" s="4" t="s">
        <v>1476</v>
      </c>
      <c r="J265" s="4" t="s">
        <v>14</v>
      </c>
      <c r="K265">
        <v>5</v>
      </c>
    </row>
    <row r="266" spans="1:11" x14ac:dyDescent="0.25">
      <c r="A266" s="1" t="s">
        <v>503</v>
      </c>
      <c r="B266" s="1" t="s">
        <v>26</v>
      </c>
      <c r="C266" s="1" t="s">
        <v>257</v>
      </c>
      <c r="D266" s="4" t="s">
        <v>14</v>
      </c>
      <c r="E266" s="4" t="s">
        <v>1491</v>
      </c>
      <c r="F266" s="4" t="s">
        <v>1466</v>
      </c>
      <c r="G266" s="4" t="s">
        <v>14</v>
      </c>
      <c r="H266" t="s">
        <v>14</v>
      </c>
      <c r="I266" s="4" t="s">
        <v>14</v>
      </c>
      <c r="J266" s="4" t="s">
        <v>14</v>
      </c>
      <c r="K266">
        <v>0</v>
      </c>
    </row>
    <row r="267" spans="1:11" x14ac:dyDescent="0.25">
      <c r="A267" s="1" t="s">
        <v>504</v>
      </c>
      <c r="B267" s="1" t="s">
        <v>196</v>
      </c>
      <c r="C267" s="1" t="s">
        <v>505</v>
      </c>
      <c r="D267" s="4" t="s">
        <v>14</v>
      </c>
      <c r="E267" s="4" t="s">
        <v>1479</v>
      </c>
      <c r="F267" s="4" t="s">
        <v>1479</v>
      </c>
      <c r="G267" s="4" t="s">
        <v>14</v>
      </c>
      <c r="H267" t="s">
        <v>14</v>
      </c>
      <c r="I267" s="4" t="s">
        <v>14</v>
      </c>
      <c r="J267" s="4" t="s">
        <v>14</v>
      </c>
      <c r="K267">
        <v>0</v>
      </c>
    </row>
    <row r="268" spans="1:11" x14ac:dyDescent="0.25">
      <c r="A268" s="1" t="s">
        <v>506</v>
      </c>
      <c r="B268" s="1" t="s">
        <v>310</v>
      </c>
      <c r="C268" s="1" t="s">
        <v>90</v>
      </c>
      <c r="D268" s="4" t="s">
        <v>14</v>
      </c>
      <c r="E268" s="4" t="s">
        <v>1476</v>
      </c>
      <c r="F268" s="4" t="s">
        <v>14</v>
      </c>
      <c r="G268" s="4" t="s">
        <v>14</v>
      </c>
      <c r="H268" t="s">
        <v>14</v>
      </c>
      <c r="I268" s="4" t="s">
        <v>14</v>
      </c>
      <c r="J268" s="4" t="s">
        <v>14</v>
      </c>
      <c r="K268">
        <v>0</v>
      </c>
    </row>
    <row r="269" spans="1:11" x14ac:dyDescent="0.25">
      <c r="A269" s="1" t="s">
        <v>507</v>
      </c>
      <c r="B269" s="1" t="s">
        <v>26</v>
      </c>
      <c r="C269" s="1" t="s">
        <v>508</v>
      </c>
      <c r="D269" s="4" t="s">
        <v>14</v>
      </c>
      <c r="E269" s="4" t="s">
        <v>1477</v>
      </c>
      <c r="F269" s="4" t="s">
        <v>1476</v>
      </c>
      <c r="G269" s="4" t="s">
        <v>14</v>
      </c>
      <c r="H269" t="s">
        <v>14</v>
      </c>
      <c r="I269" s="4" t="s">
        <v>14</v>
      </c>
      <c r="J269" s="4" t="s">
        <v>14</v>
      </c>
      <c r="K269">
        <v>0</v>
      </c>
    </row>
    <row r="270" spans="1:11" x14ac:dyDescent="0.25">
      <c r="A270" s="1" t="s">
        <v>509</v>
      </c>
      <c r="B270" s="1" t="s">
        <v>26</v>
      </c>
      <c r="C270" s="1" t="s">
        <v>510</v>
      </c>
      <c r="D270" s="4" t="s">
        <v>14</v>
      </c>
      <c r="E270" s="4" t="s">
        <v>1491</v>
      </c>
      <c r="F270" s="4" t="s">
        <v>1466</v>
      </c>
      <c r="G270" s="4" t="s">
        <v>14</v>
      </c>
      <c r="H270" t="s">
        <v>14</v>
      </c>
      <c r="I270" s="4" t="s">
        <v>14</v>
      </c>
      <c r="J270" s="4" t="s">
        <v>14</v>
      </c>
      <c r="K270">
        <v>0</v>
      </c>
    </row>
    <row r="271" spans="1:11" x14ac:dyDescent="0.25">
      <c r="A271" s="1" t="s">
        <v>511</v>
      </c>
      <c r="B271" s="1" t="s">
        <v>252</v>
      </c>
      <c r="C271" s="1" t="s">
        <v>462</v>
      </c>
      <c r="D271" s="4" t="s">
        <v>14</v>
      </c>
      <c r="E271" s="4" t="s">
        <v>1477</v>
      </c>
      <c r="F271" s="4" t="s">
        <v>1466</v>
      </c>
      <c r="G271" s="4" t="s">
        <v>14</v>
      </c>
      <c r="H271" t="s">
        <v>14</v>
      </c>
      <c r="I271" s="4" t="s">
        <v>14</v>
      </c>
      <c r="J271" s="4" t="s">
        <v>14</v>
      </c>
      <c r="K271">
        <v>0</v>
      </c>
    </row>
    <row r="272" spans="1:11" x14ac:dyDescent="0.25">
      <c r="A272" s="1" t="s">
        <v>512</v>
      </c>
      <c r="B272" s="1" t="s">
        <v>16</v>
      </c>
      <c r="C272" s="1" t="s">
        <v>508</v>
      </c>
      <c r="D272" s="4" t="s">
        <v>14</v>
      </c>
      <c r="E272" s="4" t="s">
        <v>1476</v>
      </c>
      <c r="F272" s="4" t="s">
        <v>1476</v>
      </c>
      <c r="G272" s="4" t="s">
        <v>14</v>
      </c>
      <c r="H272" t="s">
        <v>14</v>
      </c>
      <c r="I272" s="4" t="s">
        <v>14</v>
      </c>
      <c r="J272" s="4" t="s">
        <v>14</v>
      </c>
      <c r="K272">
        <v>0</v>
      </c>
    </row>
    <row r="273" spans="1:11" x14ac:dyDescent="0.25">
      <c r="A273" s="1" t="s">
        <v>513</v>
      </c>
      <c r="B273" s="1" t="s">
        <v>26</v>
      </c>
      <c r="C273" s="1" t="s">
        <v>300</v>
      </c>
      <c r="D273" s="4" t="s">
        <v>14</v>
      </c>
      <c r="E273" s="4" t="s">
        <v>1477</v>
      </c>
      <c r="F273" s="4" t="s">
        <v>1477</v>
      </c>
      <c r="G273" s="4" t="s">
        <v>14</v>
      </c>
      <c r="H273" t="s">
        <v>14</v>
      </c>
      <c r="I273" s="4" t="s">
        <v>14</v>
      </c>
      <c r="J273" s="4" t="s">
        <v>14</v>
      </c>
      <c r="K273">
        <v>0</v>
      </c>
    </row>
    <row r="274" spans="1:11" x14ac:dyDescent="0.25">
      <c r="A274" s="1" t="s">
        <v>514</v>
      </c>
      <c r="B274" s="1" t="s">
        <v>12</v>
      </c>
      <c r="C274" s="1" t="s">
        <v>515</v>
      </c>
      <c r="D274" s="4" t="s">
        <v>14</v>
      </c>
      <c r="E274" s="4" t="s">
        <v>1466</v>
      </c>
      <c r="F274" s="4" t="s">
        <v>14</v>
      </c>
      <c r="G274" s="4" t="s">
        <v>14</v>
      </c>
      <c r="H274" t="s">
        <v>14</v>
      </c>
      <c r="I274" s="4" t="s">
        <v>14</v>
      </c>
      <c r="J274" s="4" t="s">
        <v>14</v>
      </c>
      <c r="K274">
        <v>0</v>
      </c>
    </row>
    <row r="275" spans="1:11" x14ac:dyDescent="0.25">
      <c r="A275" s="1" t="s">
        <v>516</v>
      </c>
      <c r="B275" s="1" t="s">
        <v>26</v>
      </c>
      <c r="C275" s="1" t="s">
        <v>517</v>
      </c>
      <c r="D275" s="4" t="s">
        <v>14</v>
      </c>
      <c r="E275" s="4" t="s">
        <v>1483</v>
      </c>
      <c r="F275" s="4" t="s">
        <v>1483</v>
      </c>
      <c r="G275" s="4" t="s">
        <v>14</v>
      </c>
      <c r="H275" t="s">
        <v>14</v>
      </c>
      <c r="I275" s="4" t="s">
        <v>1476</v>
      </c>
      <c r="J275" s="4" t="s">
        <v>14</v>
      </c>
      <c r="K275">
        <v>4</v>
      </c>
    </row>
    <row r="276" spans="1:11" x14ac:dyDescent="0.25">
      <c r="A276" s="1" t="s">
        <v>518</v>
      </c>
      <c r="B276" s="1" t="s">
        <v>133</v>
      </c>
      <c r="C276" s="1" t="s">
        <v>519</v>
      </c>
      <c r="D276" s="4" t="s">
        <v>14</v>
      </c>
      <c r="E276" s="4" t="s">
        <v>1606</v>
      </c>
      <c r="F276" s="4" t="s">
        <v>1607</v>
      </c>
      <c r="G276" s="4" t="s">
        <v>1466</v>
      </c>
      <c r="H276" t="s">
        <v>1477</v>
      </c>
      <c r="I276" s="4" t="s">
        <v>1500</v>
      </c>
      <c r="J276" s="4" t="s">
        <v>1482</v>
      </c>
      <c r="K276">
        <v>174</v>
      </c>
    </row>
    <row r="277" spans="1:11" x14ac:dyDescent="0.25">
      <c r="A277" s="1" t="s">
        <v>520</v>
      </c>
      <c r="B277" s="1" t="s">
        <v>23</v>
      </c>
      <c r="C277" s="1" t="s">
        <v>145</v>
      </c>
      <c r="D277" s="4" t="s">
        <v>14</v>
      </c>
      <c r="E277" s="4" t="s">
        <v>1469</v>
      </c>
      <c r="F277" s="4" t="s">
        <v>1469</v>
      </c>
      <c r="G277" s="4" t="s">
        <v>14</v>
      </c>
      <c r="H277" t="s">
        <v>14</v>
      </c>
      <c r="I277" s="4" t="s">
        <v>1476</v>
      </c>
      <c r="J277" s="4" t="s">
        <v>14</v>
      </c>
      <c r="K277">
        <v>11</v>
      </c>
    </row>
    <row r="278" spans="1:11" x14ac:dyDescent="0.25">
      <c r="A278" s="1" t="s">
        <v>521</v>
      </c>
      <c r="B278" s="1" t="s">
        <v>173</v>
      </c>
      <c r="C278" s="1" t="s">
        <v>522</v>
      </c>
      <c r="D278" s="4" t="s">
        <v>14</v>
      </c>
      <c r="E278" s="4" t="s">
        <v>1469</v>
      </c>
      <c r="F278" s="4" t="s">
        <v>1469</v>
      </c>
      <c r="G278" s="4" t="s">
        <v>14</v>
      </c>
      <c r="H278" t="s">
        <v>14</v>
      </c>
      <c r="I278" s="4" t="s">
        <v>14</v>
      </c>
      <c r="J278" s="4" t="s">
        <v>14</v>
      </c>
      <c r="K278">
        <v>3</v>
      </c>
    </row>
    <row r="279" spans="1:11" x14ac:dyDescent="0.25">
      <c r="A279" s="1" t="s">
        <v>523</v>
      </c>
      <c r="B279" s="1" t="s">
        <v>16</v>
      </c>
      <c r="C279" s="1" t="s">
        <v>27</v>
      </c>
      <c r="D279" s="4" t="s">
        <v>14</v>
      </c>
      <c r="E279" s="4" t="s">
        <v>1476</v>
      </c>
      <c r="F279" s="4" t="s">
        <v>1476</v>
      </c>
      <c r="G279" s="4" t="s">
        <v>14</v>
      </c>
      <c r="H279" t="s">
        <v>14</v>
      </c>
      <c r="I279" s="4" t="s">
        <v>14</v>
      </c>
      <c r="J279" s="4" t="s">
        <v>14</v>
      </c>
      <c r="K279">
        <v>0</v>
      </c>
    </row>
    <row r="280" spans="1:11" x14ac:dyDescent="0.25">
      <c r="A280" s="1" t="s">
        <v>524</v>
      </c>
      <c r="B280" s="1" t="s">
        <v>525</v>
      </c>
      <c r="C280" s="1" t="s">
        <v>261</v>
      </c>
      <c r="D280" s="4" t="s">
        <v>14</v>
      </c>
      <c r="E280" s="4" t="s">
        <v>1466</v>
      </c>
      <c r="F280" s="4" t="s">
        <v>14</v>
      </c>
      <c r="G280" s="4" t="s">
        <v>14</v>
      </c>
      <c r="H280" t="s">
        <v>14</v>
      </c>
      <c r="I280" s="4" t="s">
        <v>14</v>
      </c>
      <c r="J280" s="4" t="s">
        <v>14</v>
      </c>
      <c r="K280">
        <v>0</v>
      </c>
    </row>
    <row r="281" spans="1:11" x14ac:dyDescent="0.25">
      <c r="A281" s="1" t="s">
        <v>526</v>
      </c>
      <c r="B281" s="1" t="s">
        <v>12</v>
      </c>
      <c r="C281" s="1" t="s">
        <v>527</v>
      </c>
      <c r="D281" s="4" t="s">
        <v>14</v>
      </c>
      <c r="E281" s="4" t="s">
        <v>1524</v>
      </c>
      <c r="F281" s="4" t="s">
        <v>1477</v>
      </c>
      <c r="G281" s="4" t="s">
        <v>14</v>
      </c>
      <c r="H281" t="s">
        <v>14</v>
      </c>
      <c r="I281" s="4" t="s">
        <v>14</v>
      </c>
      <c r="J281" s="4" t="s">
        <v>14</v>
      </c>
      <c r="K281">
        <v>0</v>
      </c>
    </row>
    <row r="282" spans="1:11" x14ac:dyDescent="0.25">
      <c r="A282" s="1" t="s">
        <v>528</v>
      </c>
      <c r="B282" s="1" t="s">
        <v>529</v>
      </c>
      <c r="C282" s="1" t="s">
        <v>530</v>
      </c>
      <c r="D282" s="4" t="s">
        <v>14</v>
      </c>
      <c r="E282" s="4" t="s">
        <v>1609</v>
      </c>
      <c r="F282" s="4" t="s">
        <v>1543</v>
      </c>
      <c r="G282" s="4" t="s">
        <v>14</v>
      </c>
      <c r="H282" t="s">
        <v>14</v>
      </c>
      <c r="I282" s="4" t="s">
        <v>14</v>
      </c>
      <c r="J282" s="4" t="s">
        <v>1476</v>
      </c>
      <c r="K282">
        <v>5</v>
      </c>
    </row>
    <row r="283" spans="1:11" x14ac:dyDescent="0.25">
      <c r="A283" s="1" t="s">
        <v>531</v>
      </c>
      <c r="B283" s="1" t="s">
        <v>47</v>
      </c>
      <c r="C283" s="1" t="s">
        <v>255</v>
      </c>
      <c r="D283" s="4" t="s">
        <v>14</v>
      </c>
      <c r="E283" s="4" t="s">
        <v>1491</v>
      </c>
      <c r="F283" s="4" t="s">
        <v>1466</v>
      </c>
      <c r="G283" s="4" t="s">
        <v>14</v>
      </c>
      <c r="H283" t="s">
        <v>14</v>
      </c>
      <c r="I283" s="4" t="s">
        <v>14</v>
      </c>
      <c r="J283" s="4" t="s">
        <v>14</v>
      </c>
      <c r="K283">
        <v>0</v>
      </c>
    </row>
    <row r="284" spans="1:11" x14ac:dyDescent="0.25">
      <c r="A284" s="1" t="s">
        <v>532</v>
      </c>
      <c r="B284" s="1" t="s">
        <v>16</v>
      </c>
      <c r="C284" s="1" t="s">
        <v>533</v>
      </c>
      <c r="D284" s="4" t="s">
        <v>14</v>
      </c>
      <c r="E284" s="4" t="s">
        <v>1477</v>
      </c>
      <c r="F284" s="4" t="s">
        <v>14</v>
      </c>
      <c r="G284" s="4" t="s">
        <v>14</v>
      </c>
      <c r="H284" t="s">
        <v>14</v>
      </c>
      <c r="I284" s="4" t="s">
        <v>14</v>
      </c>
      <c r="J284" s="4" t="s">
        <v>14</v>
      </c>
      <c r="K284">
        <v>0</v>
      </c>
    </row>
    <row r="285" spans="1:11" x14ac:dyDescent="0.25">
      <c r="A285" s="1" t="s">
        <v>534</v>
      </c>
      <c r="B285" s="1" t="s">
        <v>12</v>
      </c>
      <c r="C285" s="1" t="s">
        <v>325</v>
      </c>
      <c r="D285" s="4" t="s">
        <v>14</v>
      </c>
      <c r="E285" s="4" t="s">
        <v>1528</v>
      </c>
      <c r="F285" s="4" t="s">
        <v>1524</v>
      </c>
      <c r="G285" s="4" t="s">
        <v>14</v>
      </c>
      <c r="H285" t="s">
        <v>14</v>
      </c>
      <c r="I285" s="4" t="s">
        <v>14</v>
      </c>
      <c r="J285" s="4" t="s">
        <v>14</v>
      </c>
      <c r="K285">
        <v>0</v>
      </c>
    </row>
    <row r="286" spans="1:11" x14ac:dyDescent="0.25">
      <c r="A286" s="1" t="s">
        <v>535</v>
      </c>
      <c r="B286" s="1" t="s">
        <v>196</v>
      </c>
      <c r="C286" s="1" t="s">
        <v>30</v>
      </c>
      <c r="D286" s="4" t="s">
        <v>14</v>
      </c>
      <c r="E286" s="4" t="s">
        <v>1476</v>
      </c>
      <c r="F286" s="4" t="s">
        <v>1476</v>
      </c>
      <c r="G286" s="4" t="s">
        <v>14</v>
      </c>
      <c r="H286" t="s">
        <v>14</v>
      </c>
      <c r="I286" s="4" t="s">
        <v>14</v>
      </c>
      <c r="J286" s="4" t="s">
        <v>14</v>
      </c>
      <c r="K286">
        <v>2</v>
      </c>
    </row>
    <row r="287" spans="1:11" x14ac:dyDescent="0.25">
      <c r="A287" s="1" t="s">
        <v>536</v>
      </c>
      <c r="B287" s="1" t="s">
        <v>26</v>
      </c>
      <c r="C287" s="1" t="s">
        <v>219</v>
      </c>
      <c r="D287" s="4" t="s">
        <v>14</v>
      </c>
      <c r="E287" s="4" t="s">
        <v>1476</v>
      </c>
      <c r="F287" s="4" t="s">
        <v>1476</v>
      </c>
      <c r="G287" s="4" t="s">
        <v>14</v>
      </c>
      <c r="H287" t="s">
        <v>14</v>
      </c>
      <c r="I287" s="4" t="s">
        <v>14</v>
      </c>
      <c r="J287" s="4" t="s">
        <v>14</v>
      </c>
      <c r="K287">
        <v>0</v>
      </c>
    </row>
    <row r="288" spans="1:11" x14ac:dyDescent="0.25">
      <c r="A288" s="1" t="s">
        <v>537</v>
      </c>
      <c r="B288" s="1" t="s">
        <v>65</v>
      </c>
      <c r="C288" s="1" t="s">
        <v>538</v>
      </c>
      <c r="D288" s="4" t="s">
        <v>14</v>
      </c>
      <c r="E288" s="4" t="s">
        <v>1529</v>
      </c>
      <c r="F288" s="4" t="s">
        <v>1583</v>
      </c>
      <c r="G288" s="4" t="s">
        <v>14</v>
      </c>
      <c r="H288" t="s">
        <v>14</v>
      </c>
      <c r="I288" s="4" t="s">
        <v>14</v>
      </c>
      <c r="J288" s="4" t="s">
        <v>14</v>
      </c>
      <c r="K288">
        <v>10</v>
      </c>
    </row>
    <row r="289" spans="1:11" x14ac:dyDescent="0.25">
      <c r="A289" s="1" t="s">
        <v>539</v>
      </c>
      <c r="B289" s="1" t="s">
        <v>38</v>
      </c>
      <c r="C289" s="1" t="s">
        <v>540</v>
      </c>
      <c r="D289" s="4" t="s">
        <v>14</v>
      </c>
      <c r="E289" s="4" t="s">
        <v>1514</v>
      </c>
      <c r="F289" s="4" t="s">
        <v>1514</v>
      </c>
      <c r="G289" s="4" t="s">
        <v>14</v>
      </c>
      <c r="H289" t="s">
        <v>14</v>
      </c>
      <c r="I289" s="4" t="s">
        <v>14</v>
      </c>
      <c r="J289" s="4" t="s">
        <v>14</v>
      </c>
      <c r="K289">
        <v>0</v>
      </c>
    </row>
    <row r="290" spans="1:11" x14ac:dyDescent="0.25">
      <c r="A290" s="1" t="s">
        <v>541</v>
      </c>
      <c r="B290" s="1" t="s">
        <v>238</v>
      </c>
      <c r="C290" s="1" t="s">
        <v>542</v>
      </c>
      <c r="D290" s="4" t="s">
        <v>14</v>
      </c>
      <c r="E290" s="4" t="s">
        <v>1470</v>
      </c>
      <c r="F290" s="4" t="s">
        <v>1483</v>
      </c>
      <c r="G290" s="4" t="s">
        <v>14</v>
      </c>
      <c r="H290" t="s">
        <v>14</v>
      </c>
      <c r="I290" s="4" t="s">
        <v>14</v>
      </c>
      <c r="J290" s="4" t="s">
        <v>14</v>
      </c>
      <c r="K290">
        <v>0</v>
      </c>
    </row>
    <row r="291" spans="1:11" x14ac:dyDescent="0.25">
      <c r="A291" s="1" t="s">
        <v>543</v>
      </c>
      <c r="B291" s="1" t="s">
        <v>26</v>
      </c>
      <c r="C291" s="1" t="s">
        <v>444</v>
      </c>
      <c r="D291" s="4" t="s">
        <v>14</v>
      </c>
      <c r="E291" s="4" t="s">
        <v>1477</v>
      </c>
      <c r="F291" s="4" t="s">
        <v>1466</v>
      </c>
      <c r="G291" s="4" t="s">
        <v>14</v>
      </c>
      <c r="H291" t="s">
        <v>14</v>
      </c>
      <c r="I291" s="4" t="s">
        <v>14</v>
      </c>
      <c r="J291" s="4" t="s">
        <v>14</v>
      </c>
      <c r="K291">
        <v>0</v>
      </c>
    </row>
    <row r="292" spans="1:11" x14ac:dyDescent="0.25">
      <c r="A292" s="1" t="s">
        <v>544</v>
      </c>
      <c r="B292" s="1" t="s">
        <v>173</v>
      </c>
      <c r="C292" s="1" t="s">
        <v>545</v>
      </c>
      <c r="D292" s="4" t="s">
        <v>14</v>
      </c>
      <c r="E292" s="4" t="s">
        <v>1483</v>
      </c>
      <c r="F292" s="4" t="s">
        <v>1483</v>
      </c>
      <c r="G292" s="4" t="s">
        <v>14</v>
      </c>
      <c r="H292" t="s">
        <v>14</v>
      </c>
      <c r="I292" s="4" t="s">
        <v>14</v>
      </c>
      <c r="J292" s="4" t="s">
        <v>14</v>
      </c>
      <c r="K292">
        <v>0</v>
      </c>
    </row>
    <row r="293" spans="1:11" x14ac:dyDescent="0.25">
      <c r="A293" s="1" t="s">
        <v>546</v>
      </c>
      <c r="B293" s="1" t="s">
        <v>47</v>
      </c>
      <c r="C293" s="1" t="s">
        <v>547</v>
      </c>
      <c r="D293" s="4" t="s">
        <v>14</v>
      </c>
      <c r="E293" s="4" t="s">
        <v>1518</v>
      </c>
      <c r="F293" s="4" t="s">
        <v>1556</v>
      </c>
      <c r="G293" s="4" t="s">
        <v>14</v>
      </c>
      <c r="H293" t="s">
        <v>1476</v>
      </c>
      <c r="I293" s="4" t="s">
        <v>1491</v>
      </c>
      <c r="J293" s="4" t="s">
        <v>1477</v>
      </c>
      <c r="K293">
        <v>447</v>
      </c>
    </row>
    <row r="294" spans="1:11" x14ac:dyDescent="0.25">
      <c r="A294" s="1" t="s">
        <v>548</v>
      </c>
      <c r="B294" s="1" t="s">
        <v>238</v>
      </c>
      <c r="C294" s="1" t="s">
        <v>104</v>
      </c>
      <c r="D294" s="4" t="s">
        <v>14</v>
      </c>
      <c r="E294" s="4" t="s">
        <v>1479</v>
      </c>
      <c r="F294" s="4" t="s">
        <v>1477</v>
      </c>
      <c r="G294" s="4" t="s">
        <v>14</v>
      </c>
      <c r="H294" t="s">
        <v>14</v>
      </c>
      <c r="I294" s="4" t="s">
        <v>14</v>
      </c>
      <c r="J294" s="4" t="s">
        <v>14</v>
      </c>
      <c r="K294">
        <v>0</v>
      </c>
    </row>
    <row r="295" spans="1:11" x14ac:dyDescent="0.25">
      <c r="A295" s="1" t="s">
        <v>549</v>
      </c>
      <c r="B295" s="1" t="s">
        <v>12</v>
      </c>
      <c r="C295" s="1" t="s">
        <v>282</v>
      </c>
      <c r="D295" s="4" t="s">
        <v>14</v>
      </c>
      <c r="E295" s="4" t="s">
        <v>1477</v>
      </c>
      <c r="F295" s="4" t="s">
        <v>1466</v>
      </c>
      <c r="G295" s="4" t="s">
        <v>14</v>
      </c>
      <c r="H295" t="s">
        <v>14</v>
      </c>
      <c r="I295" s="4" t="s">
        <v>14</v>
      </c>
      <c r="J295" s="4" t="s">
        <v>14</v>
      </c>
      <c r="K295">
        <v>0</v>
      </c>
    </row>
    <row r="296" spans="1:11" x14ac:dyDescent="0.25">
      <c r="A296" s="1" t="s">
        <v>550</v>
      </c>
      <c r="B296" s="1" t="s">
        <v>23</v>
      </c>
      <c r="C296" s="1" t="s">
        <v>551</v>
      </c>
      <c r="D296" s="4" t="s">
        <v>14</v>
      </c>
      <c r="E296" s="4" t="s">
        <v>1473</v>
      </c>
      <c r="F296" s="4" t="s">
        <v>1523</v>
      </c>
      <c r="G296" s="4" t="s">
        <v>14</v>
      </c>
      <c r="H296" t="s">
        <v>14</v>
      </c>
      <c r="I296" s="4" t="s">
        <v>1466</v>
      </c>
      <c r="J296" s="4" t="s">
        <v>14</v>
      </c>
      <c r="K296">
        <v>18</v>
      </c>
    </row>
    <row r="297" spans="1:11" x14ac:dyDescent="0.25">
      <c r="A297" s="1" t="s">
        <v>552</v>
      </c>
      <c r="B297" s="1" t="s">
        <v>50</v>
      </c>
      <c r="C297" s="1" t="s">
        <v>553</v>
      </c>
      <c r="D297" s="4" t="s">
        <v>14</v>
      </c>
      <c r="E297" s="4" t="s">
        <v>1478</v>
      </c>
      <c r="F297" s="4" t="s">
        <v>1478</v>
      </c>
      <c r="G297" s="4" t="s">
        <v>14</v>
      </c>
      <c r="H297" t="s">
        <v>14</v>
      </c>
      <c r="I297" s="4" t="s">
        <v>14</v>
      </c>
      <c r="J297" s="4" t="s">
        <v>14</v>
      </c>
      <c r="K297">
        <v>5</v>
      </c>
    </row>
    <row r="298" spans="1:11" x14ac:dyDescent="0.25">
      <c r="A298" s="1" t="s">
        <v>554</v>
      </c>
      <c r="B298" s="1" t="s">
        <v>26</v>
      </c>
      <c r="C298" s="1" t="s">
        <v>436</v>
      </c>
      <c r="D298" s="4" t="s">
        <v>14</v>
      </c>
      <c r="E298" s="4" t="s">
        <v>1477</v>
      </c>
      <c r="F298" s="4" t="s">
        <v>1476</v>
      </c>
      <c r="G298" s="4" t="s">
        <v>14</v>
      </c>
      <c r="H298" t="s">
        <v>14</v>
      </c>
      <c r="I298" s="4" t="s">
        <v>14</v>
      </c>
      <c r="J298" s="4" t="s">
        <v>14</v>
      </c>
      <c r="K298">
        <v>0</v>
      </c>
    </row>
    <row r="299" spans="1:11" x14ac:dyDescent="0.25">
      <c r="A299" s="1" t="s">
        <v>555</v>
      </c>
      <c r="B299" s="1" t="s">
        <v>16</v>
      </c>
      <c r="C299" s="1" t="s">
        <v>556</v>
      </c>
      <c r="D299" s="4" t="s">
        <v>14</v>
      </c>
      <c r="E299" s="4" t="s">
        <v>1483</v>
      </c>
      <c r="F299" s="4" t="s">
        <v>1483</v>
      </c>
      <c r="G299" s="4" t="s">
        <v>14</v>
      </c>
      <c r="H299" t="s">
        <v>14</v>
      </c>
      <c r="I299" s="4" t="s">
        <v>14</v>
      </c>
      <c r="J299" s="4" t="s">
        <v>14</v>
      </c>
      <c r="K299">
        <v>0</v>
      </c>
    </row>
    <row r="300" spans="1:11" x14ac:dyDescent="0.25">
      <c r="A300" s="1" t="s">
        <v>557</v>
      </c>
      <c r="B300" s="1" t="s">
        <v>12</v>
      </c>
      <c r="C300" s="1" t="s">
        <v>444</v>
      </c>
      <c r="D300" s="4" t="s">
        <v>14</v>
      </c>
      <c r="E300" s="4" t="s">
        <v>1472</v>
      </c>
      <c r="F300" s="4" t="s">
        <v>1482</v>
      </c>
      <c r="G300" s="4" t="s">
        <v>14</v>
      </c>
      <c r="H300" t="s">
        <v>14</v>
      </c>
      <c r="I300" s="4" t="s">
        <v>14</v>
      </c>
      <c r="J300" s="4" t="s">
        <v>14</v>
      </c>
      <c r="K300">
        <v>1.5</v>
      </c>
    </row>
    <row r="301" spans="1:11" x14ac:dyDescent="0.25">
      <c r="A301" s="1" t="s">
        <v>558</v>
      </c>
      <c r="B301" s="1" t="s">
        <v>16</v>
      </c>
      <c r="C301" s="1" t="s">
        <v>559</v>
      </c>
      <c r="D301" s="4" t="s">
        <v>14</v>
      </c>
      <c r="E301" s="4" t="s">
        <v>1497</v>
      </c>
      <c r="F301" s="4" t="s">
        <v>1468</v>
      </c>
      <c r="G301" s="4" t="s">
        <v>14</v>
      </c>
      <c r="H301" t="s">
        <v>1476</v>
      </c>
      <c r="I301" s="4" t="s">
        <v>1476</v>
      </c>
      <c r="J301" s="4" t="s">
        <v>14</v>
      </c>
      <c r="K301">
        <v>11</v>
      </c>
    </row>
    <row r="302" spans="1:11" x14ac:dyDescent="0.25">
      <c r="A302" s="1" t="s">
        <v>560</v>
      </c>
      <c r="B302" s="1" t="s">
        <v>12</v>
      </c>
      <c r="C302" s="1" t="s">
        <v>561</v>
      </c>
      <c r="D302" s="4" t="s">
        <v>14</v>
      </c>
      <c r="E302" s="4" t="s">
        <v>1612</v>
      </c>
      <c r="F302" s="4" t="s">
        <v>1562</v>
      </c>
      <c r="G302" s="4" t="s">
        <v>14</v>
      </c>
      <c r="H302" t="s">
        <v>14</v>
      </c>
      <c r="I302" s="4" t="s">
        <v>14</v>
      </c>
      <c r="J302" s="4" t="s">
        <v>14</v>
      </c>
      <c r="K302">
        <v>2</v>
      </c>
    </row>
    <row r="303" spans="1:11" x14ac:dyDescent="0.25">
      <c r="A303" s="1" t="s">
        <v>562</v>
      </c>
      <c r="B303" s="1" t="s">
        <v>12</v>
      </c>
      <c r="C303" s="1" t="s">
        <v>563</v>
      </c>
      <c r="D303" s="4" t="s">
        <v>14</v>
      </c>
      <c r="E303" s="4" t="s">
        <v>1613</v>
      </c>
      <c r="F303" s="4" t="s">
        <v>1614</v>
      </c>
      <c r="G303" s="4" t="s">
        <v>1476</v>
      </c>
      <c r="H303" t="s">
        <v>14</v>
      </c>
      <c r="I303" s="4" t="s">
        <v>1476</v>
      </c>
      <c r="J303" s="4" t="s">
        <v>14</v>
      </c>
      <c r="K303">
        <v>14</v>
      </c>
    </row>
    <row r="304" spans="1:11" x14ac:dyDescent="0.25">
      <c r="A304" s="1" t="s">
        <v>564</v>
      </c>
      <c r="B304" s="1" t="s">
        <v>16</v>
      </c>
      <c r="C304" s="1" t="s">
        <v>565</v>
      </c>
      <c r="D304" s="4" t="s">
        <v>14</v>
      </c>
      <c r="E304" s="4" t="s">
        <v>1466</v>
      </c>
      <c r="F304" s="4" t="s">
        <v>1466</v>
      </c>
      <c r="G304" s="4" t="s">
        <v>14</v>
      </c>
      <c r="H304" t="s">
        <v>14</v>
      </c>
      <c r="I304" s="4" t="s">
        <v>14</v>
      </c>
      <c r="J304" s="4" t="s">
        <v>14</v>
      </c>
      <c r="K304">
        <v>0</v>
      </c>
    </row>
    <row r="305" spans="1:11" x14ac:dyDescent="0.25">
      <c r="A305" s="1" t="s">
        <v>566</v>
      </c>
      <c r="B305" s="1" t="s">
        <v>12</v>
      </c>
      <c r="C305" s="1" t="s">
        <v>363</v>
      </c>
      <c r="D305" s="4" t="s">
        <v>14</v>
      </c>
      <c r="E305" s="4" t="s">
        <v>1476</v>
      </c>
      <c r="F305" s="4" t="s">
        <v>14</v>
      </c>
      <c r="G305" s="4" t="s">
        <v>14</v>
      </c>
      <c r="H305" t="s">
        <v>14</v>
      </c>
      <c r="I305" s="4" t="s">
        <v>14</v>
      </c>
      <c r="J305" s="4" t="s">
        <v>14</v>
      </c>
      <c r="K305">
        <v>0</v>
      </c>
    </row>
    <row r="306" spans="1:11" x14ac:dyDescent="0.25">
      <c r="A306" s="1" t="s">
        <v>567</v>
      </c>
      <c r="B306" s="1" t="s">
        <v>26</v>
      </c>
      <c r="C306" s="1" t="s">
        <v>568</v>
      </c>
      <c r="D306" s="4" t="s">
        <v>14</v>
      </c>
      <c r="E306" s="4" t="s">
        <v>1615</v>
      </c>
      <c r="F306" s="4" t="s">
        <v>1536</v>
      </c>
      <c r="G306" s="4" t="s">
        <v>14</v>
      </c>
      <c r="H306" t="s">
        <v>1476</v>
      </c>
      <c r="I306" s="4" t="s">
        <v>1523</v>
      </c>
      <c r="J306" s="4" t="s">
        <v>1477</v>
      </c>
      <c r="K306">
        <v>102</v>
      </c>
    </row>
    <row r="307" spans="1:11" x14ac:dyDescent="0.25">
      <c r="A307" s="1" t="s">
        <v>570</v>
      </c>
      <c r="B307" s="1" t="s">
        <v>12</v>
      </c>
      <c r="C307" s="1" t="s">
        <v>571</v>
      </c>
      <c r="D307" s="4" t="s">
        <v>14</v>
      </c>
      <c r="E307" s="4" t="s">
        <v>1587</v>
      </c>
      <c r="F307" s="4" t="s">
        <v>1587</v>
      </c>
      <c r="G307" s="4" t="s">
        <v>14</v>
      </c>
      <c r="H307" t="s">
        <v>14</v>
      </c>
      <c r="I307" s="4" t="s">
        <v>14</v>
      </c>
      <c r="J307" s="4" t="s">
        <v>14</v>
      </c>
      <c r="K307">
        <v>21</v>
      </c>
    </row>
    <row r="308" spans="1:11" x14ac:dyDescent="0.25">
      <c r="A308" s="1" t="s">
        <v>572</v>
      </c>
      <c r="B308" s="1" t="s">
        <v>47</v>
      </c>
      <c r="C308" s="1" t="s">
        <v>215</v>
      </c>
      <c r="D308" s="4" t="s">
        <v>14</v>
      </c>
      <c r="E308" s="4" t="s">
        <v>1480</v>
      </c>
      <c r="F308" s="4" t="s">
        <v>1480</v>
      </c>
      <c r="G308" s="4" t="s">
        <v>14</v>
      </c>
      <c r="H308" t="s">
        <v>14</v>
      </c>
      <c r="I308" s="4" t="s">
        <v>14</v>
      </c>
      <c r="J308" s="4" t="s">
        <v>14</v>
      </c>
      <c r="K308">
        <v>5</v>
      </c>
    </row>
    <row r="309" spans="1:11" x14ac:dyDescent="0.25">
      <c r="A309" s="1" t="s">
        <v>573</v>
      </c>
      <c r="B309" s="1" t="s">
        <v>12</v>
      </c>
      <c r="C309" s="1" t="s">
        <v>574</v>
      </c>
      <c r="D309" s="4" t="s">
        <v>14</v>
      </c>
      <c r="E309" s="4" t="s">
        <v>1479</v>
      </c>
      <c r="F309" s="4" t="s">
        <v>1479</v>
      </c>
      <c r="G309" s="4" t="s">
        <v>14</v>
      </c>
      <c r="H309" t="s">
        <v>14</v>
      </c>
      <c r="I309" s="4" t="s">
        <v>14</v>
      </c>
      <c r="J309" s="4" t="s">
        <v>14</v>
      </c>
      <c r="K309">
        <v>3</v>
      </c>
    </row>
    <row r="310" spans="1:11" x14ac:dyDescent="0.25">
      <c r="A310" s="1" t="s">
        <v>575</v>
      </c>
      <c r="B310" s="1" t="s">
        <v>133</v>
      </c>
      <c r="C310" s="1" t="s">
        <v>576</v>
      </c>
      <c r="D310" s="4" t="s">
        <v>14</v>
      </c>
      <c r="E310" s="4" t="s">
        <v>1591</v>
      </c>
      <c r="F310" s="4" t="s">
        <v>1616</v>
      </c>
      <c r="G310" s="4" t="s">
        <v>14</v>
      </c>
      <c r="H310" t="s">
        <v>14</v>
      </c>
      <c r="I310" s="4" t="s">
        <v>1477</v>
      </c>
      <c r="J310" s="4" t="s">
        <v>1476</v>
      </c>
      <c r="K310">
        <v>51</v>
      </c>
    </row>
    <row r="311" spans="1:11" x14ac:dyDescent="0.25">
      <c r="A311" s="1" t="s">
        <v>577</v>
      </c>
      <c r="B311" s="1" t="s">
        <v>29</v>
      </c>
      <c r="C311" s="1" t="s">
        <v>30</v>
      </c>
      <c r="D311" s="4" t="s">
        <v>14</v>
      </c>
      <c r="E311" s="4" t="s">
        <v>1476</v>
      </c>
      <c r="F311" s="4" t="s">
        <v>14</v>
      </c>
      <c r="G311" s="4" t="s">
        <v>14</v>
      </c>
      <c r="H311" t="s">
        <v>14</v>
      </c>
      <c r="I311" s="4" t="s">
        <v>14</v>
      </c>
      <c r="J311" s="4" t="s">
        <v>14</v>
      </c>
      <c r="K311">
        <v>0</v>
      </c>
    </row>
    <row r="312" spans="1:11" x14ac:dyDescent="0.25">
      <c r="A312" s="1" t="s">
        <v>578</v>
      </c>
      <c r="B312" s="1" t="s">
        <v>50</v>
      </c>
      <c r="C312" s="1" t="s">
        <v>579</v>
      </c>
      <c r="D312" s="4" t="s">
        <v>14</v>
      </c>
      <c r="E312" s="4" t="s">
        <v>1523</v>
      </c>
      <c r="F312" s="4" t="s">
        <v>1480</v>
      </c>
      <c r="G312" s="4" t="s">
        <v>14</v>
      </c>
      <c r="H312" t="s">
        <v>14</v>
      </c>
      <c r="I312" s="4" t="s">
        <v>14</v>
      </c>
      <c r="J312" s="4" t="s">
        <v>14</v>
      </c>
      <c r="K312">
        <v>6</v>
      </c>
    </row>
    <row r="313" spans="1:11" x14ac:dyDescent="0.25">
      <c r="A313" s="1" t="s">
        <v>580</v>
      </c>
      <c r="B313" s="1" t="s">
        <v>38</v>
      </c>
      <c r="C313" s="1" t="s">
        <v>581</v>
      </c>
      <c r="D313" s="4" t="s">
        <v>14</v>
      </c>
      <c r="E313" s="4" t="s">
        <v>1497</v>
      </c>
      <c r="F313" s="4" t="s">
        <v>1545</v>
      </c>
      <c r="G313" s="4" t="s">
        <v>14</v>
      </c>
      <c r="H313" t="s">
        <v>14</v>
      </c>
      <c r="I313" s="4" t="s">
        <v>14</v>
      </c>
      <c r="J313" s="4" t="s">
        <v>14</v>
      </c>
      <c r="K313">
        <v>4</v>
      </c>
    </row>
    <row r="314" spans="1:11" x14ac:dyDescent="0.25">
      <c r="A314" s="1" t="s">
        <v>582</v>
      </c>
      <c r="B314" s="1" t="s">
        <v>23</v>
      </c>
      <c r="C314" s="1" t="s">
        <v>61</v>
      </c>
      <c r="D314" s="4" t="s">
        <v>14</v>
      </c>
      <c r="E314" s="4" t="s">
        <v>1476</v>
      </c>
      <c r="F314" s="4" t="s">
        <v>1476</v>
      </c>
      <c r="G314" s="4" t="s">
        <v>14</v>
      </c>
      <c r="H314" t="s">
        <v>14</v>
      </c>
      <c r="I314" s="4" t="s">
        <v>14</v>
      </c>
      <c r="J314" s="4" t="s">
        <v>14</v>
      </c>
      <c r="K314">
        <v>0</v>
      </c>
    </row>
    <row r="315" spans="1:11" x14ac:dyDescent="0.25">
      <c r="A315" s="1" t="s">
        <v>583</v>
      </c>
      <c r="B315" s="1" t="s">
        <v>26</v>
      </c>
      <c r="C315" s="1" t="s">
        <v>300</v>
      </c>
      <c r="D315" s="4" t="s">
        <v>14</v>
      </c>
      <c r="E315" s="4" t="s">
        <v>1477</v>
      </c>
      <c r="F315" s="4" t="s">
        <v>1477</v>
      </c>
      <c r="G315" s="4" t="s">
        <v>14</v>
      </c>
      <c r="H315" t="s">
        <v>14</v>
      </c>
      <c r="I315" s="4" t="s">
        <v>1476</v>
      </c>
      <c r="J315" s="4" t="s">
        <v>14</v>
      </c>
      <c r="K315">
        <v>6</v>
      </c>
    </row>
    <row r="316" spans="1:11" x14ac:dyDescent="0.25">
      <c r="A316" s="1" t="s">
        <v>584</v>
      </c>
      <c r="B316" s="1" t="s">
        <v>196</v>
      </c>
      <c r="C316" s="1" t="s">
        <v>585</v>
      </c>
      <c r="D316" s="4" t="s">
        <v>14</v>
      </c>
      <c r="E316" s="4" t="s">
        <v>1505</v>
      </c>
      <c r="F316" s="4" t="s">
        <v>1505</v>
      </c>
      <c r="G316" s="4" t="s">
        <v>1477</v>
      </c>
      <c r="H316" t="s">
        <v>1466</v>
      </c>
      <c r="I316" s="4" t="s">
        <v>1473</v>
      </c>
      <c r="J316" s="4" t="s">
        <v>1482</v>
      </c>
      <c r="K316">
        <v>72</v>
      </c>
    </row>
    <row r="317" spans="1:11" x14ac:dyDescent="0.25">
      <c r="A317" s="1" t="s">
        <v>587</v>
      </c>
      <c r="B317" s="1" t="s">
        <v>310</v>
      </c>
      <c r="C317" s="1" t="s">
        <v>334</v>
      </c>
      <c r="D317" s="4" t="s">
        <v>14</v>
      </c>
      <c r="E317" s="4" t="s">
        <v>1476</v>
      </c>
      <c r="F317" s="4" t="s">
        <v>1476</v>
      </c>
      <c r="G317" s="4" t="s">
        <v>14</v>
      </c>
      <c r="H317" t="s">
        <v>14</v>
      </c>
      <c r="I317" s="4" t="s">
        <v>14</v>
      </c>
      <c r="J317" s="4" t="s">
        <v>14</v>
      </c>
      <c r="K317">
        <v>0</v>
      </c>
    </row>
    <row r="318" spans="1:11" x14ac:dyDescent="0.25">
      <c r="A318" s="1" t="s">
        <v>588</v>
      </c>
      <c r="B318" s="1" t="s">
        <v>47</v>
      </c>
      <c r="C318" s="1" t="s">
        <v>508</v>
      </c>
      <c r="D318" s="4" t="s">
        <v>14</v>
      </c>
      <c r="E318" s="4" t="s">
        <v>1476</v>
      </c>
      <c r="F318" s="4" t="s">
        <v>1476</v>
      </c>
      <c r="G318" s="4" t="s">
        <v>14</v>
      </c>
      <c r="H318" t="s">
        <v>14</v>
      </c>
      <c r="I318" s="4" t="s">
        <v>14</v>
      </c>
      <c r="J318" s="4" t="s">
        <v>14</v>
      </c>
      <c r="K318">
        <v>0</v>
      </c>
    </row>
    <row r="319" spans="1:11" x14ac:dyDescent="0.25">
      <c r="A319" s="1" t="s">
        <v>589</v>
      </c>
      <c r="B319" s="1" t="s">
        <v>16</v>
      </c>
      <c r="C319" s="1" t="s">
        <v>590</v>
      </c>
      <c r="D319" s="4" t="s">
        <v>14</v>
      </c>
      <c r="E319" s="4" t="s">
        <v>1500</v>
      </c>
      <c r="F319" s="4" t="s">
        <v>1523</v>
      </c>
      <c r="G319" s="4" t="s">
        <v>14</v>
      </c>
      <c r="H319" t="s">
        <v>14</v>
      </c>
      <c r="I319" s="4" t="s">
        <v>14</v>
      </c>
      <c r="J319" s="4" t="s">
        <v>14</v>
      </c>
      <c r="K319">
        <v>2</v>
      </c>
    </row>
    <row r="320" spans="1:11" x14ac:dyDescent="0.25">
      <c r="A320" s="1" t="s">
        <v>591</v>
      </c>
      <c r="B320" s="1" t="s">
        <v>47</v>
      </c>
      <c r="C320" s="1" t="s">
        <v>592</v>
      </c>
      <c r="D320" s="4" t="s">
        <v>14</v>
      </c>
      <c r="E320" s="4" t="s">
        <v>1470</v>
      </c>
      <c r="F320" s="4" t="s">
        <v>1470</v>
      </c>
      <c r="G320" s="4" t="s">
        <v>14</v>
      </c>
      <c r="H320" t="s">
        <v>14</v>
      </c>
      <c r="I320" s="4" t="s">
        <v>14</v>
      </c>
      <c r="J320" s="4" t="s">
        <v>14</v>
      </c>
      <c r="K320">
        <v>0</v>
      </c>
    </row>
    <row r="321" spans="1:11" x14ac:dyDescent="0.25">
      <c r="A321" s="1" t="s">
        <v>593</v>
      </c>
      <c r="B321" s="1" t="s">
        <v>252</v>
      </c>
      <c r="C321" s="1" t="s">
        <v>594</v>
      </c>
      <c r="D321" s="4" t="s">
        <v>14</v>
      </c>
      <c r="E321" s="4" t="s">
        <v>1492</v>
      </c>
      <c r="F321" s="4" t="s">
        <v>1503</v>
      </c>
      <c r="G321" s="4" t="s">
        <v>14</v>
      </c>
      <c r="H321" t="s">
        <v>14</v>
      </c>
      <c r="I321" s="4" t="s">
        <v>14</v>
      </c>
      <c r="J321" s="4" t="s">
        <v>14</v>
      </c>
      <c r="K321">
        <v>9</v>
      </c>
    </row>
    <row r="322" spans="1:11" x14ac:dyDescent="0.25">
      <c r="A322" s="1" t="s">
        <v>595</v>
      </c>
      <c r="B322" s="1" t="s">
        <v>130</v>
      </c>
      <c r="C322" s="1" t="s">
        <v>596</v>
      </c>
      <c r="D322" s="4" t="s">
        <v>14</v>
      </c>
      <c r="E322" s="4" t="s">
        <v>1514</v>
      </c>
      <c r="F322" s="4" t="s">
        <v>1500</v>
      </c>
      <c r="G322" s="4" t="s">
        <v>14</v>
      </c>
      <c r="H322" t="s">
        <v>14</v>
      </c>
      <c r="I322" s="4" t="s">
        <v>14</v>
      </c>
      <c r="J322" s="4" t="s">
        <v>14</v>
      </c>
      <c r="K322">
        <v>0</v>
      </c>
    </row>
    <row r="323" spans="1:11" x14ac:dyDescent="0.25">
      <c r="A323" s="1" t="s">
        <v>597</v>
      </c>
      <c r="B323" s="1" t="s">
        <v>26</v>
      </c>
      <c r="C323" s="1" t="s">
        <v>253</v>
      </c>
      <c r="D323" s="4" t="s">
        <v>14</v>
      </c>
      <c r="E323" s="4" t="s">
        <v>1466</v>
      </c>
      <c r="F323" s="4" t="s">
        <v>1466</v>
      </c>
      <c r="G323" s="4" t="s">
        <v>14</v>
      </c>
      <c r="H323" t="s">
        <v>14</v>
      </c>
      <c r="I323" s="4" t="s">
        <v>14</v>
      </c>
      <c r="J323" s="4" t="s">
        <v>14</v>
      </c>
      <c r="K323">
        <v>3</v>
      </c>
    </row>
    <row r="324" spans="1:11" x14ac:dyDescent="0.25">
      <c r="A324" s="1" t="s">
        <v>598</v>
      </c>
      <c r="B324" s="1" t="s">
        <v>16</v>
      </c>
      <c r="C324" s="1" t="s">
        <v>599</v>
      </c>
      <c r="D324" s="4" t="s">
        <v>14</v>
      </c>
      <c r="E324" s="4" t="s">
        <v>1482</v>
      </c>
      <c r="F324" s="4" t="s">
        <v>1477</v>
      </c>
      <c r="G324" s="4" t="s">
        <v>14</v>
      </c>
      <c r="H324" t="s">
        <v>14</v>
      </c>
      <c r="I324" s="4" t="s">
        <v>14</v>
      </c>
      <c r="J324" s="4" t="s">
        <v>14</v>
      </c>
      <c r="K324">
        <v>0</v>
      </c>
    </row>
    <row r="325" spans="1:11" x14ac:dyDescent="0.25">
      <c r="A325" s="1" t="s">
        <v>600</v>
      </c>
      <c r="B325" s="1" t="s">
        <v>26</v>
      </c>
      <c r="C325" s="1" t="s">
        <v>601</v>
      </c>
      <c r="D325" s="4" t="s">
        <v>14</v>
      </c>
      <c r="E325" s="4" t="s">
        <v>1601</v>
      </c>
      <c r="F325" s="4" t="s">
        <v>1564</v>
      </c>
      <c r="G325" s="4" t="s">
        <v>14</v>
      </c>
      <c r="H325" t="s">
        <v>14</v>
      </c>
      <c r="I325" s="4" t="s">
        <v>1477</v>
      </c>
      <c r="J325" s="4" t="s">
        <v>14</v>
      </c>
      <c r="K325">
        <v>21</v>
      </c>
    </row>
    <row r="326" spans="1:11" x14ac:dyDescent="0.25">
      <c r="A326" s="1" t="s">
        <v>602</v>
      </c>
      <c r="B326" s="1" t="s">
        <v>26</v>
      </c>
      <c r="C326" s="1" t="s">
        <v>603</v>
      </c>
      <c r="D326" s="4" t="s">
        <v>14</v>
      </c>
      <c r="E326" s="4" t="s">
        <v>1472</v>
      </c>
      <c r="F326" s="4" t="s">
        <v>1477</v>
      </c>
      <c r="G326" s="4" t="s">
        <v>14</v>
      </c>
      <c r="H326" t="s">
        <v>14</v>
      </c>
      <c r="I326" s="4" t="s">
        <v>14</v>
      </c>
      <c r="J326" s="4" t="s">
        <v>14</v>
      </c>
      <c r="K326">
        <v>0</v>
      </c>
    </row>
    <row r="327" spans="1:11" x14ac:dyDescent="0.25">
      <c r="A327" s="1" t="s">
        <v>604</v>
      </c>
      <c r="B327" s="1" t="s">
        <v>47</v>
      </c>
      <c r="C327" s="1" t="s">
        <v>508</v>
      </c>
      <c r="D327" s="4" t="s">
        <v>14</v>
      </c>
      <c r="E327" s="4" t="s">
        <v>1476</v>
      </c>
      <c r="F327" s="4" t="s">
        <v>1476</v>
      </c>
      <c r="G327" s="4" t="s">
        <v>14</v>
      </c>
      <c r="H327" t="s">
        <v>14</v>
      </c>
      <c r="I327" s="4" t="s">
        <v>14</v>
      </c>
      <c r="J327" s="4" t="s">
        <v>14</v>
      </c>
      <c r="K327">
        <v>0</v>
      </c>
    </row>
    <row r="328" spans="1:11" x14ac:dyDescent="0.25">
      <c r="A328" s="1" t="s">
        <v>605</v>
      </c>
      <c r="B328" s="1" t="s">
        <v>26</v>
      </c>
      <c r="C328" s="1" t="s">
        <v>63</v>
      </c>
      <c r="D328" s="4" t="s">
        <v>14</v>
      </c>
      <c r="E328" s="4" t="s">
        <v>1466</v>
      </c>
      <c r="F328" s="4" t="s">
        <v>1466</v>
      </c>
      <c r="G328" s="4" t="s">
        <v>14</v>
      </c>
      <c r="H328" t="s">
        <v>14</v>
      </c>
      <c r="I328" s="4" t="s">
        <v>14</v>
      </c>
      <c r="J328" s="4" t="s">
        <v>14</v>
      </c>
      <c r="K328">
        <v>0</v>
      </c>
    </row>
    <row r="329" spans="1:11" x14ac:dyDescent="0.25">
      <c r="A329" s="1" t="s">
        <v>606</v>
      </c>
      <c r="B329" s="1" t="s">
        <v>47</v>
      </c>
      <c r="C329" s="1" t="s">
        <v>607</v>
      </c>
      <c r="D329" s="4" t="s">
        <v>14</v>
      </c>
      <c r="E329" s="4" t="s">
        <v>1520</v>
      </c>
      <c r="F329" s="4" t="s">
        <v>1617</v>
      </c>
      <c r="G329" s="4" t="s">
        <v>14</v>
      </c>
      <c r="H329" t="s">
        <v>14</v>
      </c>
      <c r="I329" s="4" t="s">
        <v>1481</v>
      </c>
      <c r="J329" s="4" t="s">
        <v>1476</v>
      </c>
      <c r="K329">
        <v>391</v>
      </c>
    </row>
    <row r="330" spans="1:11" x14ac:dyDescent="0.25">
      <c r="A330" s="1" t="s">
        <v>608</v>
      </c>
      <c r="B330" s="1" t="s">
        <v>47</v>
      </c>
      <c r="C330" s="1" t="s">
        <v>609</v>
      </c>
      <c r="D330" s="4" t="s">
        <v>14</v>
      </c>
      <c r="E330" s="4" t="s">
        <v>1587</v>
      </c>
      <c r="F330" s="4" t="s">
        <v>1529</v>
      </c>
      <c r="G330" s="4" t="s">
        <v>14</v>
      </c>
      <c r="H330" t="s">
        <v>14</v>
      </c>
      <c r="I330" s="4" t="s">
        <v>14</v>
      </c>
      <c r="J330" s="4" t="s">
        <v>14</v>
      </c>
      <c r="K330">
        <v>1</v>
      </c>
    </row>
    <row r="331" spans="1:11" x14ac:dyDescent="0.25">
      <c r="A331" s="1" t="s">
        <v>610</v>
      </c>
      <c r="B331" s="1" t="s">
        <v>16</v>
      </c>
      <c r="C331" s="1" t="s">
        <v>139</v>
      </c>
      <c r="D331" s="4" t="s">
        <v>14</v>
      </c>
      <c r="E331" s="4" t="s">
        <v>1476</v>
      </c>
      <c r="F331" s="4" t="s">
        <v>14</v>
      </c>
      <c r="G331" s="4" t="s">
        <v>14</v>
      </c>
      <c r="H331" t="s">
        <v>14</v>
      </c>
      <c r="I331" s="4" t="s">
        <v>14</v>
      </c>
      <c r="J331" s="4" t="s">
        <v>14</v>
      </c>
      <c r="K331">
        <v>0</v>
      </c>
    </row>
    <row r="332" spans="1:11" x14ac:dyDescent="0.25">
      <c r="A332" s="1" t="s">
        <v>611</v>
      </c>
      <c r="B332" s="1" t="s">
        <v>47</v>
      </c>
      <c r="C332" s="1" t="s">
        <v>61</v>
      </c>
      <c r="D332" s="4" t="s">
        <v>14</v>
      </c>
      <c r="E332" s="4" t="s">
        <v>1476</v>
      </c>
      <c r="F332" s="4" t="s">
        <v>1476</v>
      </c>
      <c r="G332" s="4" t="s">
        <v>14</v>
      </c>
      <c r="H332" t="s">
        <v>14</v>
      </c>
      <c r="I332" s="4" t="s">
        <v>14</v>
      </c>
      <c r="J332" s="4" t="s">
        <v>14</v>
      </c>
      <c r="K332">
        <v>0</v>
      </c>
    </row>
    <row r="333" spans="1:11" x14ac:dyDescent="0.25">
      <c r="A333" s="1" t="s">
        <v>612</v>
      </c>
      <c r="B333" s="1" t="s">
        <v>196</v>
      </c>
      <c r="C333" s="1" t="s">
        <v>613</v>
      </c>
      <c r="D333" s="4" t="s">
        <v>14</v>
      </c>
      <c r="E333" s="4" t="s">
        <v>1479</v>
      </c>
      <c r="F333" s="4" t="s">
        <v>1476</v>
      </c>
      <c r="G333" s="4" t="s">
        <v>14</v>
      </c>
      <c r="H333" t="s">
        <v>14</v>
      </c>
      <c r="I333" s="4" t="s">
        <v>14</v>
      </c>
      <c r="J333" s="4" t="s">
        <v>14</v>
      </c>
      <c r="K333">
        <v>0</v>
      </c>
    </row>
    <row r="334" spans="1:11" x14ac:dyDescent="0.25">
      <c r="A334" s="1" t="s">
        <v>614</v>
      </c>
      <c r="B334" s="1" t="s">
        <v>615</v>
      </c>
      <c r="C334" s="1" t="s">
        <v>209</v>
      </c>
      <c r="D334" s="4" t="s">
        <v>14</v>
      </c>
      <c r="E334" s="4" t="s">
        <v>1509</v>
      </c>
      <c r="F334" s="4" t="s">
        <v>1527</v>
      </c>
      <c r="G334" s="4" t="s">
        <v>14</v>
      </c>
      <c r="H334" t="s">
        <v>14</v>
      </c>
      <c r="I334" s="4" t="s">
        <v>14</v>
      </c>
      <c r="J334" s="4" t="s">
        <v>14</v>
      </c>
      <c r="K334">
        <v>0</v>
      </c>
    </row>
    <row r="335" spans="1:11" x14ac:dyDescent="0.25">
      <c r="A335" s="1" t="s">
        <v>616</v>
      </c>
      <c r="B335" s="1" t="s">
        <v>130</v>
      </c>
      <c r="C335" s="1" t="s">
        <v>617</v>
      </c>
      <c r="D335" s="4" t="s">
        <v>14</v>
      </c>
      <c r="E335" s="4" t="s">
        <v>1619</v>
      </c>
      <c r="F335" s="4" t="s">
        <v>1562</v>
      </c>
      <c r="G335" s="4" t="s">
        <v>14</v>
      </c>
      <c r="H335" t="s">
        <v>14</v>
      </c>
      <c r="I335" s="4" t="s">
        <v>1476</v>
      </c>
      <c r="J335" s="4" t="s">
        <v>1476</v>
      </c>
      <c r="K335">
        <v>10</v>
      </c>
    </row>
    <row r="336" spans="1:11" x14ac:dyDescent="0.25">
      <c r="A336" s="1" t="s">
        <v>618</v>
      </c>
      <c r="B336" s="1" t="s">
        <v>26</v>
      </c>
      <c r="C336" s="1" t="s">
        <v>619</v>
      </c>
      <c r="D336" s="4" t="s">
        <v>14</v>
      </c>
      <c r="E336" s="4" t="s">
        <v>1620</v>
      </c>
      <c r="F336" s="4" t="s">
        <v>1539</v>
      </c>
      <c r="G336" s="4" t="s">
        <v>1477</v>
      </c>
      <c r="H336" t="s">
        <v>1479</v>
      </c>
      <c r="I336" s="4" t="s">
        <v>1514</v>
      </c>
      <c r="J336" s="4" t="s">
        <v>1482</v>
      </c>
      <c r="K336">
        <v>133</v>
      </c>
    </row>
    <row r="337" spans="1:11" x14ac:dyDescent="0.25">
      <c r="A337" s="1" t="s">
        <v>620</v>
      </c>
      <c r="B337" s="1" t="s">
        <v>621</v>
      </c>
      <c r="C337" s="1" t="s">
        <v>622</v>
      </c>
      <c r="D337" s="4" t="s">
        <v>14</v>
      </c>
      <c r="E337" s="4" t="s">
        <v>1579</v>
      </c>
      <c r="F337" s="4" t="s">
        <v>1579</v>
      </c>
      <c r="G337" s="4" t="s">
        <v>14</v>
      </c>
      <c r="H337" t="s">
        <v>14</v>
      </c>
      <c r="I337" s="4" t="s">
        <v>14</v>
      </c>
      <c r="J337" s="4" t="s">
        <v>1476</v>
      </c>
      <c r="K337">
        <v>6</v>
      </c>
    </row>
    <row r="338" spans="1:11" x14ac:dyDescent="0.25">
      <c r="A338" s="1" t="s">
        <v>623</v>
      </c>
      <c r="B338" s="1" t="s">
        <v>29</v>
      </c>
      <c r="C338" s="1" t="s">
        <v>624</v>
      </c>
      <c r="D338" s="4" t="s">
        <v>14</v>
      </c>
      <c r="E338" s="4" t="s">
        <v>1477</v>
      </c>
      <c r="F338" s="4" t="s">
        <v>1466</v>
      </c>
      <c r="G338" s="4" t="s">
        <v>14</v>
      </c>
      <c r="H338" t="s">
        <v>14</v>
      </c>
      <c r="I338" s="4" t="s">
        <v>14</v>
      </c>
      <c r="J338" s="4" t="s">
        <v>14</v>
      </c>
      <c r="K338">
        <v>0</v>
      </c>
    </row>
    <row r="339" spans="1:11" x14ac:dyDescent="0.25">
      <c r="A339" s="1" t="s">
        <v>625</v>
      </c>
      <c r="B339" s="1" t="s">
        <v>47</v>
      </c>
      <c r="C339" s="1" t="s">
        <v>82</v>
      </c>
      <c r="D339" s="4" t="s">
        <v>14</v>
      </c>
      <c r="E339" s="4" t="s">
        <v>1481</v>
      </c>
      <c r="F339" s="4" t="s">
        <v>1470</v>
      </c>
      <c r="G339" s="4" t="s">
        <v>14</v>
      </c>
      <c r="H339" t="s">
        <v>14</v>
      </c>
      <c r="I339" s="4" t="s">
        <v>14</v>
      </c>
      <c r="J339" s="4" t="s">
        <v>14</v>
      </c>
      <c r="K339">
        <v>21</v>
      </c>
    </row>
    <row r="340" spans="1:11" x14ac:dyDescent="0.25">
      <c r="A340" s="1" t="s">
        <v>626</v>
      </c>
      <c r="B340" s="1" t="s">
        <v>16</v>
      </c>
      <c r="C340" s="1" t="s">
        <v>627</v>
      </c>
      <c r="D340" s="4" t="s">
        <v>14</v>
      </c>
      <c r="E340" s="4" t="s">
        <v>1526</v>
      </c>
      <c r="F340" s="4" t="s">
        <v>1526</v>
      </c>
      <c r="G340" s="4" t="s">
        <v>14</v>
      </c>
      <c r="H340" t="s">
        <v>14</v>
      </c>
      <c r="I340" s="4" t="s">
        <v>1466</v>
      </c>
      <c r="J340" s="4" t="s">
        <v>1476</v>
      </c>
      <c r="K340">
        <v>29</v>
      </c>
    </row>
    <row r="341" spans="1:11" x14ac:dyDescent="0.25">
      <c r="A341" s="1" t="s">
        <v>628</v>
      </c>
      <c r="B341" s="1" t="s">
        <v>227</v>
      </c>
      <c r="C341" s="1" t="s">
        <v>629</v>
      </c>
      <c r="D341" s="4" t="s">
        <v>1622</v>
      </c>
      <c r="E341" s="4" t="s">
        <v>1566</v>
      </c>
      <c r="F341" s="4" t="s">
        <v>1623</v>
      </c>
      <c r="G341" s="4" t="s">
        <v>1505</v>
      </c>
      <c r="H341" t="s">
        <v>1528</v>
      </c>
      <c r="I341" s="4" t="s">
        <v>1596</v>
      </c>
      <c r="J341" s="4" t="s">
        <v>1510</v>
      </c>
      <c r="K341">
        <v>420</v>
      </c>
    </row>
    <row r="342" spans="1:11" x14ac:dyDescent="0.25">
      <c r="A342" s="1" t="s">
        <v>630</v>
      </c>
      <c r="B342" s="1" t="s">
        <v>16</v>
      </c>
      <c r="C342" s="1" t="s">
        <v>631</v>
      </c>
      <c r="D342" s="4" t="s">
        <v>14</v>
      </c>
      <c r="E342" s="4" t="s">
        <v>1470</v>
      </c>
      <c r="F342" s="4" t="s">
        <v>1483</v>
      </c>
      <c r="G342" s="4" t="s">
        <v>14</v>
      </c>
      <c r="H342" t="s">
        <v>14</v>
      </c>
      <c r="I342" s="4" t="s">
        <v>14</v>
      </c>
      <c r="J342" s="4" t="s">
        <v>14</v>
      </c>
      <c r="K342">
        <v>0</v>
      </c>
    </row>
    <row r="343" spans="1:11" x14ac:dyDescent="0.25">
      <c r="A343" s="1" t="s">
        <v>632</v>
      </c>
      <c r="B343" s="1" t="s">
        <v>26</v>
      </c>
      <c r="C343" s="1" t="s">
        <v>633</v>
      </c>
      <c r="D343" s="4" t="s">
        <v>14</v>
      </c>
      <c r="E343" s="4" t="s">
        <v>1513</v>
      </c>
      <c r="F343" s="4" t="s">
        <v>1469</v>
      </c>
      <c r="G343" s="4" t="s">
        <v>14</v>
      </c>
      <c r="H343" t="s">
        <v>14</v>
      </c>
      <c r="I343" s="4" t="s">
        <v>14</v>
      </c>
      <c r="J343" s="4" t="s">
        <v>14</v>
      </c>
      <c r="K343">
        <v>3</v>
      </c>
    </row>
    <row r="344" spans="1:11" x14ac:dyDescent="0.25">
      <c r="A344" s="1" t="s">
        <v>634</v>
      </c>
      <c r="B344" s="1" t="s">
        <v>16</v>
      </c>
      <c r="C344" s="1" t="s">
        <v>635</v>
      </c>
      <c r="D344" s="4" t="s">
        <v>14</v>
      </c>
      <c r="E344" s="4" t="s">
        <v>1491</v>
      </c>
      <c r="F344" s="4" t="s">
        <v>1491</v>
      </c>
      <c r="G344" s="4" t="s">
        <v>14</v>
      </c>
      <c r="H344" t="s">
        <v>14</v>
      </c>
      <c r="I344" s="4" t="s">
        <v>14</v>
      </c>
      <c r="J344" s="4" t="s">
        <v>14</v>
      </c>
      <c r="K344">
        <v>0</v>
      </c>
    </row>
    <row r="345" spans="1:11" x14ac:dyDescent="0.25">
      <c r="A345" s="1" t="s">
        <v>636</v>
      </c>
      <c r="B345" s="1" t="s">
        <v>16</v>
      </c>
      <c r="C345" s="1" t="s">
        <v>637</v>
      </c>
      <c r="D345" s="4" t="s">
        <v>1625</v>
      </c>
      <c r="E345" s="4" t="s">
        <v>1733</v>
      </c>
      <c r="F345" s="4" t="s">
        <v>1733</v>
      </c>
      <c r="G345" s="4" t="s">
        <v>1550</v>
      </c>
      <c r="H345" t="s">
        <v>1626</v>
      </c>
      <c r="I345" s="4" t="s">
        <v>1493</v>
      </c>
      <c r="J345" s="4" t="s">
        <v>1554</v>
      </c>
      <c r="K345">
        <v>4941.5</v>
      </c>
    </row>
    <row r="346" spans="1:11" x14ac:dyDescent="0.25">
      <c r="A346" s="1" t="s">
        <v>638</v>
      </c>
      <c r="B346" s="1" t="s">
        <v>16</v>
      </c>
      <c r="C346" s="1" t="s">
        <v>27</v>
      </c>
      <c r="D346" s="4" t="s">
        <v>14</v>
      </c>
      <c r="E346" s="4" t="s">
        <v>1466</v>
      </c>
      <c r="F346" s="4" t="s">
        <v>1466</v>
      </c>
      <c r="G346" s="4" t="s">
        <v>14</v>
      </c>
      <c r="H346" t="s">
        <v>14</v>
      </c>
      <c r="I346" s="4" t="s">
        <v>14</v>
      </c>
      <c r="J346" s="4" t="s">
        <v>14</v>
      </c>
      <c r="K346">
        <v>0</v>
      </c>
    </row>
    <row r="347" spans="1:11" x14ac:dyDescent="0.25">
      <c r="A347" s="1" t="s">
        <v>639</v>
      </c>
      <c r="B347" s="1" t="s">
        <v>26</v>
      </c>
      <c r="C347" s="1" t="s">
        <v>32</v>
      </c>
      <c r="D347" s="4" t="s">
        <v>14</v>
      </c>
      <c r="E347" s="4" t="s">
        <v>1483</v>
      </c>
      <c r="F347" s="4" t="s">
        <v>1483</v>
      </c>
      <c r="G347" s="4" t="s">
        <v>14</v>
      </c>
      <c r="H347" t="s">
        <v>1476</v>
      </c>
      <c r="I347" s="4" t="s">
        <v>1479</v>
      </c>
      <c r="J347" s="4" t="s">
        <v>14</v>
      </c>
      <c r="K347">
        <v>20</v>
      </c>
    </row>
    <row r="348" spans="1:11" x14ac:dyDescent="0.25">
      <c r="A348" s="1" t="s">
        <v>640</v>
      </c>
      <c r="B348" s="1" t="s">
        <v>26</v>
      </c>
      <c r="C348" s="1" t="s">
        <v>641</v>
      </c>
      <c r="D348" s="4" t="s">
        <v>14</v>
      </c>
      <c r="E348" s="4" t="s">
        <v>1466</v>
      </c>
      <c r="F348" s="4" t="s">
        <v>1466</v>
      </c>
      <c r="G348" s="4" t="s">
        <v>14</v>
      </c>
      <c r="H348" t="s">
        <v>14</v>
      </c>
      <c r="I348" s="4" t="s">
        <v>14</v>
      </c>
      <c r="J348" s="4" t="s">
        <v>14</v>
      </c>
      <c r="K348">
        <v>2</v>
      </c>
    </row>
    <row r="349" spans="1:11" x14ac:dyDescent="0.25">
      <c r="A349" s="1" t="s">
        <v>642</v>
      </c>
      <c r="B349" s="1" t="s">
        <v>203</v>
      </c>
      <c r="C349" s="1" t="s">
        <v>328</v>
      </c>
      <c r="D349" s="4" t="s">
        <v>14</v>
      </c>
      <c r="E349" s="4" t="s">
        <v>1476</v>
      </c>
      <c r="F349" s="4" t="s">
        <v>1476</v>
      </c>
      <c r="G349" s="4" t="s">
        <v>14</v>
      </c>
      <c r="H349" t="s">
        <v>14</v>
      </c>
      <c r="I349" s="4" t="s">
        <v>14</v>
      </c>
      <c r="J349" s="4" t="s">
        <v>14</v>
      </c>
      <c r="K349">
        <v>0</v>
      </c>
    </row>
    <row r="350" spans="1:11" x14ac:dyDescent="0.25">
      <c r="A350" s="1" t="s">
        <v>643</v>
      </c>
      <c r="B350" s="1" t="s">
        <v>16</v>
      </c>
      <c r="C350" s="1" t="s">
        <v>27</v>
      </c>
      <c r="D350" s="4" t="s">
        <v>14</v>
      </c>
      <c r="E350" s="4" t="s">
        <v>1477</v>
      </c>
      <c r="F350" s="4" t="s">
        <v>1477</v>
      </c>
      <c r="G350" s="4" t="s">
        <v>14</v>
      </c>
      <c r="H350" t="s">
        <v>14</v>
      </c>
      <c r="I350" s="4" t="s">
        <v>14</v>
      </c>
      <c r="J350" s="4" t="s">
        <v>14</v>
      </c>
      <c r="K350">
        <v>0</v>
      </c>
    </row>
    <row r="351" spans="1:11" x14ac:dyDescent="0.25">
      <c r="A351" s="1" t="s">
        <v>644</v>
      </c>
      <c r="B351" s="1" t="s">
        <v>16</v>
      </c>
      <c r="C351" s="1" t="s">
        <v>225</v>
      </c>
      <c r="D351" s="4" t="s">
        <v>14</v>
      </c>
      <c r="E351" s="4" t="s">
        <v>1476</v>
      </c>
      <c r="F351" s="4" t="s">
        <v>14</v>
      </c>
      <c r="G351" s="4" t="s">
        <v>14</v>
      </c>
      <c r="H351" t="s">
        <v>14</v>
      </c>
      <c r="I351" s="4" t="s">
        <v>14</v>
      </c>
      <c r="J351" s="4" t="s">
        <v>14</v>
      </c>
      <c r="K351">
        <v>0</v>
      </c>
    </row>
    <row r="352" spans="1:11" x14ac:dyDescent="0.25">
      <c r="A352" s="1" t="s">
        <v>645</v>
      </c>
      <c r="B352" s="1" t="s">
        <v>65</v>
      </c>
      <c r="C352" s="1" t="s">
        <v>646</v>
      </c>
      <c r="D352" s="4" t="s">
        <v>14</v>
      </c>
      <c r="E352" s="4" t="s">
        <v>1510</v>
      </c>
      <c r="F352" s="4" t="s">
        <v>1510</v>
      </c>
      <c r="G352" s="4" t="s">
        <v>14</v>
      </c>
      <c r="H352" t="s">
        <v>14</v>
      </c>
      <c r="I352" s="4" t="s">
        <v>14</v>
      </c>
      <c r="J352" s="4" t="s">
        <v>14</v>
      </c>
      <c r="K352">
        <v>4</v>
      </c>
    </row>
    <row r="353" spans="1:11" x14ac:dyDescent="0.25">
      <c r="A353" s="1" t="s">
        <v>647</v>
      </c>
      <c r="B353" s="1" t="s">
        <v>26</v>
      </c>
      <c r="C353" s="1" t="s">
        <v>648</v>
      </c>
      <c r="D353" s="4" t="s">
        <v>14</v>
      </c>
      <c r="E353" s="4" t="s">
        <v>1481</v>
      </c>
      <c r="F353" s="4" t="s">
        <v>1483</v>
      </c>
      <c r="G353" s="4" t="s">
        <v>14</v>
      </c>
      <c r="H353" t="s">
        <v>14</v>
      </c>
      <c r="I353" s="4" t="s">
        <v>14</v>
      </c>
      <c r="J353" s="4" t="s">
        <v>14</v>
      </c>
      <c r="K353">
        <v>0</v>
      </c>
    </row>
    <row r="354" spans="1:11" x14ac:dyDescent="0.25">
      <c r="A354" s="1" t="s">
        <v>649</v>
      </c>
      <c r="B354" s="1" t="s">
        <v>650</v>
      </c>
      <c r="C354" s="1" t="s">
        <v>651</v>
      </c>
      <c r="D354" s="4" t="s">
        <v>14</v>
      </c>
      <c r="E354" s="4" t="s">
        <v>1513</v>
      </c>
      <c r="F354" s="4" t="s">
        <v>1513</v>
      </c>
      <c r="G354" s="4" t="s">
        <v>14</v>
      </c>
      <c r="H354" t="s">
        <v>14</v>
      </c>
      <c r="I354" s="4" t="s">
        <v>14</v>
      </c>
      <c r="J354" s="4" t="s">
        <v>14</v>
      </c>
      <c r="K354">
        <v>0</v>
      </c>
    </row>
    <row r="355" spans="1:11" x14ac:dyDescent="0.25">
      <c r="A355" s="1" t="s">
        <v>652</v>
      </c>
      <c r="B355" s="1" t="s">
        <v>525</v>
      </c>
      <c r="C355" s="1" t="s">
        <v>271</v>
      </c>
      <c r="D355" s="4" t="s">
        <v>14</v>
      </c>
      <c r="E355" s="4" t="s">
        <v>1476</v>
      </c>
      <c r="F355" s="4" t="s">
        <v>1476</v>
      </c>
      <c r="G355" s="4" t="s">
        <v>14</v>
      </c>
      <c r="H355" t="s">
        <v>14</v>
      </c>
      <c r="I355" s="4" t="s">
        <v>14</v>
      </c>
      <c r="J355" s="4" t="s">
        <v>14</v>
      </c>
      <c r="K355">
        <v>0</v>
      </c>
    </row>
    <row r="356" spans="1:11" x14ac:dyDescent="0.25">
      <c r="A356" s="1" t="s">
        <v>653</v>
      </c>
      <c r="B356" s="1" t="s">
        <v>525</v>
      </c>
      <c r="C356" s="1" t="s">
        <v>134</v>
      </c>
      <c r="D356" s="4" t="s">
        <v>14</v>
      </c>
      <c r="E356" s="4" t="s">
        <v>1466</v>
      </c>
      <c r="F356" s="4" t="s">
        <v>14</v>
      </c>
      <c r="G356" s="4" t="s">
        <v>14</v>
      </c>
      <c r="H356" t="s">
        <v>14</v>
      </c>
      <c r="I356" s="4" t="s">
        <v>14</v>
      </c>
      <c r="J356" s="4" t="s">
        <v>14</v>
      </c>
      <c r="K356">
        <v>0</v>
      </c>
    </row>
    <row r="357" spans="1:11" x14ac:dyDescent="0.25">
      <c r="A357" s="1" t="s">
        <v>654</v>
      </c>
      <c r="B357" s="1" t="s">
        <v>238</v>
      </c>
      <c r="C357" s="1" t="s">
        <v>139</v>
      </c>
      <c r="D357" s="4" t="s">
        <v>14</v>
      </c>
      <c r="E357" s="4" t="s">
        <v>1477</v>
      </c>
      <c r="F357" s="4" t="s">
        <v>1477</v>
      </c>
      <c r="G357" s="4" t="s">
        <v>14</v>
      </c>
      <c r="H357" t="s">
        <v>14</v>
      </c>
      <c r="I357" s="4" t="s">
        <v>14</v>
      </c>
      <c r="J357" s="4" t="s">
        <v>14</v>
      </c>
      <c r="K357">
        <v>0</v>
      </c>
    </row>
    <row r="358" spans="1:11" x14ac:dyDescent="0.25">
      <c r="A358" s="1" t="s">
        <v>655</v>
      </c>
      <c r="B358" s="1" t="s">
        <v>16</v>
      </c>
      <c r="C358" s="1" t="s">
        <v>359</v>
      </c>
      <c r="D358" s="4" t="s">
        <v>1627</v>
      </c>
      <c r="E358" s="4" t="s">
        <v>1543</v>
      </c>
      <c r="F358" s="4" t="s">
        <v>1544</v>
      </c>
      <c r="G358" s="4" t="s">
        <v>1479</v>
      </c>
      <c r="H358" t="s">
        <v>1477</v>
      </c>
      <c r="I358" s="4" t="s">
        <v>1500</v>
      </c>
      <c r="J358" s="4" t="s">
        <v>1482</v>
      </c>
      <c r="K358">
        <v>112</v>
      </c>
    </row>
    <row r="359" spans="1:11" x14ac:dyDescent="0.25">
      <c r="A359" s="1" t="s">
        <v>657</v>
      </c>
      <c r="B359" s="1" t="s">
        <v>38</v>
      </c>
      <c r="C359" s="1" t="s">
        <v>71</v>
      </c>
      <c r="D359" s="4" t="s">
        <v>14</v>
      </c>
      <c r="E359" s="4" t="s">
        <v>1472</v>
      </c>
      <c r="F359" s="4" t="s">
        <v>1477</v>
      </c>
      <c r="G359" s="4" t="s">
        <v>14</v>
      </c>
      <c r="H359" t="s">
        <v>14</v>
      </c>
      <c r="I359" s="4" t="s">
        <v>14</v>
      </c>
      <c r="J359" s="4" t="s">
        <v>14</v>
      </c>
      <c r="K359">
        <v>0</v>
      </c>
    </row>
    <row r="360" spans="1:11" x14ac:dyDescent="0.25">
      <c r="A360" s="1" t="s">
        <v>658</v>
      </c>
      <c r="B360" s="1" t="s">
        <v>29</v>
      </c>
      <c r="C360" s="1" t="s">
        <v>150</v>
      </c>
      <c r="D360" s="4" t="s">
        <v>14</v>
      </c>
      <c r="E360" s="4" t="s">
        <v>1466</v>
      </c>
      <c r="F360" s="4" t="s">
        <v>1466</v>
      </c>
      <c r="G360" s="4" t="s">
        <v>14</v>
      </c>
      <c r="H360" t="s">
        <v>14</v>
      </c>
      <c r="I360" s="4" t="s">
        <v>14</v>
      </c>
      <c r="J360" s="4" t="s">
        <v>14</v>
      </c>
      <c r="K360">
        <v>0</v>
      </c>
    </row>
    <row r="361" spans="1:11" x14ac:dyDescent="0.25">
      <c r="A361" s="1" t="s">
        <v>659</v>
      </c>
      <c r="B361" s="1" t="s">
        <v>133</v>
      </c>
      <c r="C361" s="1" t="s">
        <v>660</v>
      </c>
      <c r="D361" s="4" t="s">
        <v>14</v>
      </c>
      <c r="E361" s="4" t="s">
        <v>1628</v>
      </c>
      <c r="F361" s="4" t="s">
        <v>1629</v>
      </c>
      <c r="G361" s="4" t="s">
        <v>1476</v>
      </c>
      <c r="H361" t="s">
        <v>14</v>
      </c>
      <c r="I361" s="4" t="s">
        <v>1480</v>
      </c>
      <c r="J361" s="4" t="s">
        <v>1466</v>
      </c>
      <c r="K361">
        <v>259</v>
      </c>
    </row>
    <row r="362" spans="1:11" x14ac:dyDescent="0.25">
      <c r="A362" s="1" t="s">
        <v>661</v>
      </c>
      <c r="B362" s="1" t="s">
        <v>29</v>
      </c>
      <c r="C362" s="1" t="s">
        <v>268</v>
      </c>
      <c r="D362" s="4" t="s">
        <v>14</v>
      </c>
      <c r="E362" s="4" t="s">
        <v>1477</v>
      </c>
      <c r="F362" s="4" t="s">
        <v>1477</v>
      </c>
      <c r="G362" s="4" t="s">
        <v>14</v>
      </c>
      <c r="H362" t="s">
        <v>14</v>
      </c>
      <c r="I362" s="4" t="s">
        <v>14</v>
      </c>
      <c r="J362" s="4" t="s">
        <v>14</v>
      </c>
      <c r="K362">
        <v>0</v>
      </c>
    </row>
    <row r="363" spans="1:11" x14ac:dyDescent="0.25">
      <c r="A363" s="1" t="s">
        <v>662</v>
      </c>
      <c r="B363" s="1" t="s">
        <v>26</v>
      </c>
      <c r="C363" s="1" t="s">
        <v>253</v>
      </c>
      <c r="D363" s="4" t="s">
        <v>14</v>
      </c>
      <c r="E363" s="4" t="s">
        <v>1466</v>
      </c>
      <c r="F363" s="4" t="s">
        <v>1466</v>
      </c>
      <c r="G363" s="4" t="s">
        <v>14</v>
      </c>
      <c r="H363" t="s">
        <v>14</v>
      </c>
      <c r="I363" s="4" t="s">
        <v>14</v>
      </c>
      <c r="J363" s="4" t="s">
        <v>14</v>
      </c>
      <c r="K363">
        <v>0</v>
      </c>
    </row>
    <row r="364" spans="1:11" x14ac:dyDescent="0.25">
      <c r="A364" s="1" t="s">
        <v>663</v>
      </c>
      <c r="B364" s="1" t="s">
        <v>16</v>
      </c>
      <c r="C364" s="1" t="s">
        <v>664</v>
      </c>
      <c r="D364" s="4" t="s">
        <v>14</v>
      </c>
      <c r="E364" s="4" t="s">
        <v>1631</v>
      </c>
      <c r="F364" s="4" t="s">
        <v>1514</v>
      </c>
      <c r="G364" s="4" t="s">
        <v>14</v>
      </c>
      <c r="H364" t="s">
        <v>14</v>
      </c>
      <c r="I364" s="4" t="s">
        <v>14</v>
      </c>
      <c r="J364" s="4" t="s">
        <v>1476</v>
      </c>
      <c r="K364">
        <v>0</v>
      </c>
    </row>
    <row r="365" spans="1:11" x14ac:dyDescent="0.25">
      <c r="A365" s="1" t="s">
        <v>665</v>
      </c>
      <c r="B365" s="1" t="s">
        <v>16</v>
      </c>
      <c r="C365" s="1" t="s">
        <v>666</v>
      </c>
      <c r="D365" s="4" t="s">
        <v>14</v>
      </c>
      <c r="E365" s="4" t="s">
        <v>1566</v>
      </c>
      <c r="F365" s="4" t="s">
        <v>1606</v>
      </c>
      <c r="G365" s="4" t="s">
        <v>14</v>
      </c>
      <c r="H365" t="s">
        <v>1477</v>
      </c>
      <c r="I365" s="4" t="s">
        <v>1472</v>
      </c>
      <c r="J365" s="4" t="s">
        <v>14</v>
      </c>
      <c r="K365">
        <v>98</v>
      </c>
    </row>
    <row r="366" spans="1:11" x14ac:dyDescent="0.25">
      <c r="A366" s="1" t="s">
        <v>667</v>
      </c>
      <c r="B366" s="1" t="s">
        <v>26</v>
      </c>
      <c r="C366" s="1" t="s">
        <v>668</v>
      </c>
      <c r="D366" s="4" t="s">
        <v>14</v>
      </c>
      <c r="E366" s="4" t="s">
        <v>1483</v>
      </c>
      <c r="F366" s="4" t="s">
        <v>1491</v>
      </c>
      <c r="G366" s="4" t="s">
        <v>14</v>
      </c>
      <c r="H366" t="s">
        <v>14</v>
      </c>
      <c r="I366" s="4" t="s">
        <v>14</v>
      </c>
      <c r="J366" s="4" t="s">
        <v>14</v>
      </c>
      <c r="K366">
        <v>0</v>
      </c>
    </row>
    <row r="367" spans="1:11" x14ac:dyDescent="0.25">
      <c r="A367" s="1" t="s">
        <v>669</v>
      </c>
      <c r="B367" s="1" t="s">
        <v>29</v>
      </c>
      <c r="C367" s="1" t="s">
        <v>670</v>
      </c>
      <c r="D367" s="4" t="s">
        <v>14</v>
      </c>
      <c r="E367" s="4" t="s">
        <v>1514</v>
      </c>
      <c r="F367" s="4" t="s">
        <v>1524</v>
      </c>
      <c r="G367" s="4" t="s">
        <v>14</v>
      </c>
      <c r="H367" t="s">
        <v>14</v>
      </c>
      <c r="I367" s="4" t="s">
        <v>1476</v>
      </c>
      <c r="J367" s="4" t="s">
        <v>1476</v>
      </c>
      <c r="K367">
        <v>10</v>
      </c>
    </row>
    <row r="368" spans="1:11" x14ac:dyDescent="0.25">
      <c r="A368" s="1" t="s">
        <v>671</v>
      </c>
      <c r="B368" s="1" t="s">
        <v>47</v>
      </c>
      <c r="C368" s="1" t="s">
        <v>157</v>
      </c>
      <c r="D368" s="4" t="s">
        <v>14</v>
      </c>
      <c r="E368" s="4" t="s">
        <v>1527</v>
      </c>
      <c r="F368" s="4" t="s">
        <v>1514</v>
      </c>
      <c r="G368" s="4" t="s">
        <v>14</v>
      </c>
      <c r="H368" t="s">
        <v>14</v>
      </c>
      <c r="I368" s="4" t="s">
        <v>14</v>
      </c>
      <c r="J368" s="4" t="s">
        <v>14</v>
      </c>
      <c r="K368">
        <v>0</v>
      </c>
    </row>
    <row r="369" spans="1:11" x14ac:dyDescent="0.25">
      <c r="A369" s="1" t="s">
        <v>672</v>
      </c>
      <c r="B369" s="1" t="s">
        <v>29</v>
      </c>
      <c r="C369" s="1" t="s">
        <v>673</v>
      </c>
      <c r="D369" s="4" t="s">
        <v>14</v>
      </c>
      <c r="E369" s="4" t="s">
        <v>1476</v>
      </c>
      <c r="F369" s="4" t="s">
        <v>1476</v>
      </c>
      <c r="G369" s="4" t="s">
        <v>14</v>
      </c>
      <c r="H369" t="s">
        <v>14</v>
      </c>
      <c r="I369" s="4" t="s">
        <v>14</v>
      </c>
      <c r="J369" s="4" t="s">
        <v>14</v>
      </c>
      <c r="K369">
        <v>0</v>
      </c>
    </row>
    <row r="370" spans="1:11" x14ac:dyDescent="0.25">
      <c r="A370" s="1" t="s">
        <v>674</v>
      </c>
      <c r="B370" s="1" t="s">
        <v>16</v>
      </c>
      <c r="C370" s="1" t="s">
        <v>675</v>
      </c>
      <c r="D370" s="4" t="s">
        <v>1632</v>
      </c>
      <c r="E370" s="4" t="s">
        <v>1516</v>
      </c>
      <c r="F370" s="4" t="s">
        <v>1486</v>
      </c>
      <c r="G370" s="4" t="s">
        <v>1528</v>
      </c>
      <c r="H370" t="s">
        <v>1503</v>
      </c>
      <c r="I370" s="4" t="s">
        <v>1530</v>
      </c>
      <c r="J370" s="4" t="s">
        <v>1514</v>
      </c>
      <c r="K370">
        <v>360</v>
      </c>
    </row>
    <row r="371" spans="1:11" x14ac:dyDescent="0.25">
      <c r="A371" s="1" t="s">
        <v>676</v>
      </c>
      <c r="B371" s="1" t="s">
        <v>16</v>
      </c>
      <c r="C371" s="1" t="s">
        <v>677</v>
      </c>
      <c r="D371" s="4" t="s">
        <v>1634</v>
      </c>
      <c r="E371" s="4" t="s">
        <v>1617</v>
      </c>
      <c r="F371" s="4" t="s">
        <v>1635</v>
      </c>
      <c r="G371" s="4" t="s">
        <v>1480</v>
      </c>
      <c r="H371" t="s">
        <v>1523</v>
      </c>
      <c r="I371" s="4" t="s">
        <v>1478</v>
      </c>
      <c r="J371" s="4" t="s">
        <v>1481</v>
      </c>
      <c r="K371">
        <v>270</v>
      </c>
    </row>
    <row r="372" spans="1:11" x14ac:dyDescent="0.25">
      <c r="A372" s="1" t="s">
        <v>679</v>
      </c>
      <c r="B372" s="1" t="s">
        <v>26</v>
      </c>
      <c r="C372" s="1" t="s">
        <v>680</v>
      </c>
      <c r="D372" s="4" t="s">
        <v>1636</v>
      </c>
      <c r="E372" s="4" t="s">
        <v>1536</v>
      </c>
      <c r="F372" s="4" t="s">
        <v>1589</v>
      </c>
      <c r="G372" s="4" t="s">
        <v>1482</v>
      </c>
      <c r="H372" t="s">
        <v>1477</v>
      </c>
      <c r="I372" s="4" t="s">
        <v>1501</v>
      </c>
      <c r="J372" s="4" t="s">
        <v>1482</v>
      </c>
      <c r="K372">
        <v>94</v>
      </c>
    </row>
    <row r="373" spans="1:11" x14ac:dyDescent="0.25">
      <c r="A373" s="1" t="s">
        <v>682</v>
      </c>
      <c r="B373" s="1" t="s">
        <v>252</v>
      </c>
      <c r="C373" s="1" t="s">
        <v>635</v>
      </c>
      <c r="D373" s="4" t="s">
        <v>14</v>
      </c>
      <c r="E373" s="4" t="s">
        <v>1491</v>
      </c>
      <c r="F373" s="4" t="s">
        <v>1491</v>
      </c>
      <c r="G373" s="4" t="s">
        <v>14</v>
      </c>
      <c r="H373" t="s">
        <v>14</v>
      </c>
      <c r="I373" s="4" t="s">
        <v>14</v>
      </c>
      <c r="J373" s="4" t="s">
        <v>14</v>
      </c>
      <c r="K373">
        <v>0</v>
      </c>
    </row>
    <row r="374" spans="1:11" x14ac:dyDescent="0.25">
      <c r="A374" s="1" t="s">
        <v>683</v>
      </c>
      <c r="B374" s="1" t="s">
        <v>16</v>
      </c>
      <c r="C374" s="1" t="s">
        <v>684</v>
      </c>
      <c r="D374" s="4" t="s">
        <v>14</v>
      </c>
      <c r="E374" s="4" t="s">
        <v>1472</v>
      </c>
      <c r="F374" s="4" t="s">
        <v>1472</v>
      </c>
      <c r="G374" s="4" t="s">
        <v>14</v>
      </c>
      <c r="H374" t="s">
        <v>14</v>
      </c>
      <c r="I374" s="4" t="s">
        <v>14</v>
      </c>
      <c r="J374" s="4" t="s">
        <v>14</v>
      </c>
      <c r="K374">
        <v>0</v>
      </c>
    </row>
    <row r="375" spans="1:11" x14ac:dyDescent="0.25">
      <c r="A375" s="1" t="s">
        <v>685</v>
      </c>
      <c r="B375" s="1" t="s">
        <v>686</v>
      </c>
      <c r="C375" s="1" t="s">
        <v>328</v>
      </c>
      <c r="D375" s="4" t="s">
        <v>14</v>
      </c>
      <c r="E375" s="4" t="s">
        <v>1476</v>
      </c>
      <c r="F375" s="4" t="s">
        <v>14</v>
      </c>
      <c r="G375" s="4" t="s">
        <v>14</v>
      </c>
      <c r="H375" t="s">
        <v>14</v>
      </c>
      <c r="I375" s="4" t="s">
        <v>14</v>
      </c>
      <c r="J375" s="4" t="s">
        <v>14</v>
      </c>
      <c r="K375">
        <v>0</v>
      </c>
    </row>
    <row r="376" spans="1:11" x14ac:dyDescent="0.25">
      <c r="A376" s="1" t="s">
        <v>687</v>
      </c>
      <c r="B376" s="1" t="s">
        <v>130</v>
      </c>
      <c r="C376" s="1" t="s">
        <v>71</v>
      </c>
      <c r="D376" s="4" t="s">
        <v>14</v>
      </c>
      <c r="E376" s="4" t="s">
        <v>1482</v>
      </c>
      <c r="F376" s="4" t="s">
        <v>1477</v>
      </c>
      <c r="G376" s="4" t="s">
        <v>14</v>
      </c>
      <c r="H376" t="s">
        <v>14</v>
      </c>
      <c r="I376" s="4" t="s">
        <v>14</v>
      </c>
      <c r="J376" s="4" t="s">
        <v>14</v>
      </c>
      <c r="K376">
        <v>0</v>
      </c>
    </row>
    <row r="377" spans="1:11" x14ac:dyDescent="0.25">
      <c r="A377" s="1" t="s">
        <v>688</v>
      </c>
      <c r="B377" s="1" t="s">
        <v>26</v>
      </c>
      <c r="C377" s="1" t="s">
        <v>689</v>
      </c>
      <c r="D377" s="4" t="s">
        <v>14</v>
      </c>
      <c r="E377" s="4" t="s">
        <v>1477</v>
      </c>
      <c r="F377" s="4" t="s">
        <v>1466</v>
      </c>
      <c r="G377" s="4" t="s">
        <v>14</v>
      </c>
      <c r="H377" t="s">
        <v>14</v>
      </c>
      <c r="I377" s="4" t="s">
        <v>1476</v>
      </c>
      <c r="J377" s="4" t="s">
        <v>14</v>
      </c>
      <c r="K377">
        <v>6</v>
      </c>
    </row>
    <row r="378" spans="1:11" x14ac:dyDescent="0.25">
      <c r="A378" s="1" t="s">
        <v>690</v>
      </c>
      <c r="B378" s="1" t="s">
        <v>26</v>
      </c>
      <c r="C378" s="1" t="s">
        <v>689</v>
      </c>
      <c r="D378" s="4" t="s">
        <v>14</v>
      </c>
      <c r="E378" s="4" t="s">
        <v>1479</v>
      </c>
      <c r="F378" s="4" t="s">
        <v>1466</v>
      </c>
      <c r="G378" s="4" t="s">
        <v>14</v>
      </c>
      <c r="H378" t="s">
        <v>14</v>
      </c>
      <c r="I378" s="4" t="s">
        <v>14</v>
      </c>
      <c r="J378" s="4" t="s">
        <v>14</v>
      </c>
      <c r="K378">
        <v>0</v>
      </c>
    </row>
    <row r="379" spans="1:11" x14ac:dyDescent="0.25">
      <c r="A379" s="1" t="s">
        <v>691</v>
      </c>
      <c r="B379" s="1" t="s">
        <v>26</v>
      </c>
      <c r="C379" s="1" t="s">
        <v>692</v>
      </c>
      <c r="D379" s="4" t="s">
        <v>14</v>
      </c>
      <c r="E379" s="4" t="s">
        <v>1482</v>
      </c>
      <c r="F379" s="4" t="s">
        <v>1477</v>
      </c>
      <c r="G379" s="4" t="s">
        <v>14</v>
      </c>
      <c r="H379" t="s">
        <v>14</v>
      </c>
      <c r="I379" s="4" t="s">
        <v>14</v>
      </c>
      <c r="J379" s="4" t="s">
        <v>14</v>
      </c>
      <c r="K379">
        <v>1</v>
      </c>
    </row>
    <row r="380" spans="1:11" x14ac:dyDescent="0.25">
      <c r="A380" s="1" t="s">
        <v>693</v>
      </c>
      <c r="B380" s="1" t="s">
        <v>525</v>
      </c>
      <c r="C380" s="1" t="s">
        <v>71</v>
      </c>
      <c r="D380" s="4" t="s">
        <v>14</v>
      </c>
      <c r="E380" s="4" t="s">
        <v>1466</v>
      </c>
      <c r="F380" s="4" t="s">
        <v>1466</v>
      </c>
      <c r="G380" s="4" t="s">
        <v>14</v>
      </c>
      <c r="H380" t="s">
        <v>14</v>
      </c>
      <c r="I380" s="4" t="s">
        <v>14</v>
      </c>
      <c r="J380" s="4" t="s">
        <v>14</v>
      </c>
      <c r="K380">
        <v>0</v>
      </c>
    </row>
    <row r="381" spans="1:11" x14ac:dyDescent="0.25">
      <c r="A381" s="1" t="s">
        <v>694</v>
      </c>
      <c r="B381" s="1" t="s">
        <v>26</v>
      </c>
      <c r="C381" s="1" t="s">
        <v>695</v>
      </c>
      <c r="D381" s="4" t="s">
        <v>14</v>
      </c>
      <c r="E381" s="4" t="s">
        <v>1479</v>
      </c>
      <c r="F381" s="4" t="s">
        <v>1479</v>
      </c>
      <c r="G381" s="4" t="s">
        <v>1476</v>
      </c>
      <c r="H381" t="s">
        <v>14</v>
      </c>
      <c r="I381" s="4" t="s">
        <v>14</v>
      </c>
      <c r="J381" s="4" t="s">
        <v>14</v>
      </c>
      <c r="K381">
        <v>0</v>
      </c>
    </row>
    <row r="382" spans="1:11" x14ac:dyDescent="0.25">
      <c r="A382" s="1" t="s">
        <v>696</v>
      </c>
      <c r="B382" s="1" t="s">
        <v>133</v>
      </c>
      <c r="C382" s="1" t="s">
        <v>697</v>
      </c>
      <c r="D382" s="4" t="s">
        <v>14</v>
      </c>
      <c r="E382" s="4" t="s">
        <v>1735</v>
      </c>
      <c r="F382" s="4" t="s">
        <v>1736</v>
      </c>
      <c r="G382" s="4" t="s">
        <v>1476</v>
      </c>
      <c r="H382" t="s">
        <v>14</v>
      </c>
      <c r="I382" s="4" t="s">
        <v>14</v>
      </c>
      <c r="J382" s="4" t="s">
        <v>1466</v>
      </c>
      <c r="K382">
        <v>591</v>
      </c>
    </row>
    <row r="383" spans="1:11" x14ac:dyDescent="0.25">
      <c r="A383" s="1" t="s">
        <v>698</v>
      </c>
      <c r="B383" s="1" t="s">
        <v>65</v>
      </c>
      <c r="C383" s="1" t="s">
        <v>699</v>
      </c>
      <c r="D383" s="4" t="s">
        <v>1638</v>
      </c>
      <c r="E383" s="4" t="s">
        <v>1639</v>
      </c>
      <c r="F383" s="4" t="s">
        <v>1639</v>
      </c>
      <c r="G383" s="4" t="s">
        <v>1476</v>
      </c>
      <c r="H383" t="s">
        <v>1483</v>
      </c>
      <c r="I383" s="4" t="s">
        <v>1522</v>
      </c>
      <c r="J383" s="4" t="s">
        <v>1470</v>
      </c>
      <c r="K383">
        <v>248</v>
      </c>
    </row>
    <row r="384" spans="1:11" x14ac:dyDescent="0.25">
      <c r="A384" s="1" t="s">
        <v>700</v>
      </c>
      <c r="B384" s="1" t="s">
        <v>16</v>
      </c>
      <c r="C384" s="1" t="s">
        <v>701</v>
      </c>
      <c r="D384" s="4" t="s">
        <v>1641</v>
      </c>
      <c r="E384" s="4" t="s">
        <v>1574</v>
      </c>
      <c r="F384" s="4" t="s">
        <v>1642</v>
      </c>
      <c r="G384" s="4" t="s">
        <v>1523</v>
      </c>
      <c r="H384" t="s">
        <v>1481</v>
      </c>
      <c r="I384" s="4" t="s">
        <v>1492</v>
      </c>
      <c r="J384" s="4" t="s">
        <v>1483</v>
      </c>
      <c r="K384">
        <v>179</v>
      </c>
    </row>
    <row r="385" spans="1:11" x14ac:dyDescent="0.25">
      <c r="A385" s="1" t="s">
        <v>702</v>
      </c>
      <c r="B385" s="1" t="s">
        <v>26</v>
      </c>
      <c r="C385" s="1" t="s">
        <v>219</v>
      </c>
      <c r="D385" s="4" t="s">
        <v>14</v>
      </c>
      <c r="E385" s="4" t="s">
        <v>1476</v>
      </c>
      <c r="F385" s="4" t="s">
        <v>1476</v>
      </c>
      <c r="G385" s="4" t="s">
        <v>14</v>
      </c>
      <c r="H385" t="s">
        <v>14</v>
      </c>
      <c r="I385" s="4" t="s">
        <v>14</v>
      </c>
      <c r="J385" s="4" t="s">
        <v>14</v>
      </c>
      <c r="K385">
        <v>0</v>
      </c>
    </row>
    <row r="386" spans="1:11" x14ac:dyDescent="0.25">
      <c r="A386" s="1" t="s">
        <v>703</v>
      </c>
      <c r="B386" s="1" t="s">
        <v>26</v>
      </c>
      <c r="C386" s="1" t="s">
        <v>574</v>
      </c>
      <c r="D386" s="4" t="s">
        <v>14</v>
      </c>
      <c r="E386" s="4" t="s">
        <v>1476</v>
      </c>
      <c r="F386" s="4" t="s">
        <v>1476</v>
      </c>
      <c r="G386" s="4" t="s">
        <v>14</v>
      </c>
      <c r="H386" t="s">
        <v>14</v>
      </c>
      <c r="I386" s="4" t="s">
        <v>14</v>
      </c>
      <c r="J386" s="4" t="s">
        <v>14</v>
      </c>
      <c r="K386">
        <v>0</v>
      </c>
    </row>
    <row r="387" spans="1:11" x14ac:dyDescent="0.25">
      <c r="A387" s="1" t="s">
        <v>704</v>
      </c>
      <c r="B387" s="1" t="s">
        <v>23</v>
      </c>
      <c r="C387" s="1" t="s">
        <v>705</v>
      </c>
      <c r="D387" s="4" t="s">
        <v>14</v>
      </c>
      <c r="E387" s="4" t="s">
        <v>1643</v>
      </c>
      <c r="F387" s="4" t="s">
        <v>1644</v>
      </c>
      <c r="G387" s="4" t="s">
        <v>1480</v>
      </c>
      <c r="H387" t="s">
        <v>1483</v>
      </c>
      <c r="I387" s="4" t="s">
        <v>1510</v>
      </c>
      <c r="J387" s="4" t="s">
        <v>1523</v>
      </c>
      <c r="K387">
        <v>181</v>
      </c>
    </row>
    <row r="388" spans="1:11" x14ac:dyDescent="0.25">
      <c r="A388" s="1" t="s">
        <v>706</v>
      </c>
      <c r="B388" s="1" t="s">
        <v>525</v>
      </c>
      <c r="C388" s="1" t="s">
        <v>707</v>
      </c>
      <c r="D388" s="4" t="s">
        <v>14</v>
      </c>
      <c r="E388" s="4" t="s">
        <v>1479</v>
      </c>
      <c r="F388" s="4" t="s">
        <v>1479</v>
      </c>
      <c r="G388" s="4" t="s">
        <v>14</v>
      </c>
      <c r="H388" t="s">
        <v>14</v>
      </c>
      <c r="I388" s="4" t="s">
        <v>14</v>
      </c>
      <c r="J388" s="4" t="s">
        <v>14</v>
      </c>
      <c r="K388">
        <v>0</v>
      </c>
    </row>
    <row r="389" spans="1:11" x14ac:dyDescent="0.25">
      <c r="A389" s="1" t="s">
        <v>708</v>
      </c>
      <c r="B389" s="1" t="s">
        <v>196</v>
      </c>
      <c r="C389" s="1" t="s">
        <v>709</v>
      </c>
      <c r="D389" s="4" t="s">
        <v>14</v>
      </c>
      <c r="E389" s="4" t="s">
        <v>1476</v>
      </c>
      <c r="F389" s="4" t="s">
        <v>1476</v>
      </c>
      <c r="G389" s="4" t="s">
        <v>14</v>
      </c>
      <c r="H389" t="s">
        <v>14</v>
      </c>
      <c r="I389" s="4" t="s">
        <v>14</v>
      </c>
      <c r="J389" s="4" t="s">
        <v>14</v>
      </c>
      <c r="K389">
        <v>0</v>
      </c>
    </row>
    <row r="390" spans="1:11" x14ac:dyDescent="0.25">
      <c r="A390" s="1" t="s">
        <v>710</v>
      </c>
      <c r="B390" s="1" t="s">
        <v>525</v>
      </c>
      <c r="C390" s="1" t="s">
        <v>405</v>
      </c>
      <c r="D390" s="4" t="s">
        <v>14</v>
      </c>
      <c r="E390" s="4" t="s">
        <v>1500</v>
      </c>
      <c r="F390" s="4" t="s">
        <v>1500</v>
      </c>
      <c r="G390" s="4" t="s">
        <v>14</v>
      </c>
      <c r="H390" t="s">
        <v>14</v>
      </c>
      <c r="I390" s="4" t="s">
        <v>14</v>
      </c>
      <c r="J390" s="4" t="s">
        <v>14</v>
      </c>
      <c r="K390">
        <v>0</v>
      </c>
    </row>
    <row r="391" spans="1:11" x14ac:dyDescent="0.25">
      <c r="A391" s="1" t="s">
        <v>711</v>
      </c>
      <c r="B391" s="1" t="s">
        <v>16</v>
      </c>
      <c r="C391" s="1" t="s">
        <v>712</v>
      </c>
      <c r="D391" s="4" t="s">
        <v>14</v>
      </c>
      <c r="E391" s="4" t="s">
        <v>1535</v>
      </c>
      <c r="F391" s="4" t="s">
        <v>1526</v>
      </c>
      <c r="G391" s="4" t="s">
        <v>14</v>
      </c>
      <c r="H391" t="s">
        <v>1476</v>
      </c>
      <c r="I391" s="4" t="s">
        <v>1479</v>
      </c>
      <c r="J391" s="4" t="s">
        <v>1476</v>
      </c>
      <c r="K391">
        <v>47</v>
      </c>
    </row>
    <row r="392" spans="1:11" x14ac:dyDescent="0.25">
      <c r="A392" s="1" t="s">
        <v>713</v>
      </c>
      <c r="B392" s="1" t="s">
        <v>16</v>
      </c>
      <c r="C392" s="1" t="s">
        <v>714</v>
      </c>
      <c r="D392" s="4" t="s">
        <v>14</v>
      </c>
      <c r="E392" s="4" t="s">
        <v>1645</v>
      </c>
      <c r="F392" s="4" t="s">
        <v>1646</v>
      </c>
      <c r="G392" s="4" t="s">
        <v>14</v>
      </c>
      <c r="H392" t="s">
        <v>1479</v>
      </c>
      <c r="I392" s="4" t="s">
        <v>1505</v>
      </c>
      <c r="J392" s="4" t="s">
        <v>1476</v>
      </c>
      <c r="K392">
        <v>191</v>
      </c>
    </row>
    <row r="393" spans="1:11" x14ac:dyDescent="0.25">
      <c r="A393" s="1" t="s">
        <v>715</v>
      </c>
      <c r="B393" s="1" t="s">
        <v>16</v>
      </c>
      <c r="C393" s="1" t="s">
        <v>716</v>
      </c>
      <c r="D393" s="4" t="s">
        <v>14</v>
      </c>
      <c r="E393" s="4" t="s">
        <v>1481</v>
      </c>
      <c r="F393" s="4" t="s">
        <v>1481</v>
      </c>
      <c r="G393" s="4" t="s">
        <v>14</v>
      </c>
      <c r="H393" t="s">
        <v>14</v>
      </c>
      <c r="I393" s="4" t="s">
        <v>14</v>
      </c>
      <c r="J393" s="4" t="s">
        <v>14</v>
      </c>
      <c r="K393">
        <v>2</v>
      </c>
    </row>
    <row r="394" spans="1:11" x14ac:dyDescent="0.25">
      <c r="A394" s="1" t="s">
        <v>717</v>
      </c>
      <c r="B394" s="1" t="s">
        <v>47</v>
      </c>
      <c r="C394" s="1" t="s">
        <v>718</v>
      </c>
      <c r="D394" s="4" t="s">
        <v>14</v>
      </c>
      <c r="E394" s="4" t="s">
        <v>1475</v>
      </c>
      <c r="F394" s="4" t="s">
        <v>1589</v>
      </c>
      <c r="G394" s="4" t="s">
        <v>1482</v>
      </c>
      <c r="H394" t="s">
        <v>1466</v>
      </c>
      <c r="I394" s="4" t="s">
        <v>1466</v>
      </c>
      <c r="J394" s="4" t="s">
        <v>14</v>
      </c>
      <c r="K394">
        <v>21</v>
      </c>
    </row>
    <row r="395" spans="1:11" x14ac:dyDescent="0.25">
      <c r="A395" s="1" t="s">
        <v>719</v>
      </c>
      <c r="B395" s="1" t="s">
        <v>26</v>
      </c>
      <c r="C395" s="1" t="s">
        <v>720</v>
      </c>
      <c r="D395" s="4" t="s">
        <v>14</v>
      </c>
      <c r="E395" s="4" t="s">
        <v>1477</v>
      </c>
      <c r="F395" s="4" t="s">
        <v>1466</v>
      </c>
      <c r="G395" s="4" t="s">
        <v>14</v>
      </c>
      <c r="H395" t="s">
        <v>14</v>
      </c>
      <c r="I395" s="4" t="s">
        <v>14</v>
      </c>
      <c r="J395" s="4" t="s">
        <v>14</v>
      </c>
      <c r="K395">
        <v>0</v>
      </c>
    </row>
    <row r="396" spans="1:11" x14ac:dyDescent="0.25">
      <c r="A396" s="1" t="s">
        <v>721</v>
      </c>
      <c r="B396" s="1" t="s">
        <v>26</v>
      </c>
      <c r="C396" s="1" t="s">
        <v>17</v>
      </c>
      <c r="D396" s="4" t="s">
        <v>14</v>
      </c>
      <c r="E396" s="4" t="s">
        <v>1477</v>
      </c>
      <c r="F396" s="4" t="s">
        <v>1466</v>
      </c>
      <c r="G396" s="4" t="s">
        <v>14</v>
      </c>
      <c r="H396" t="s">
        <v>14</v>
      </c>
      <c r="I396" s="4" t="s">
        <v>14</v>
      </c>
      <c r="J396" s="4" t="s">
        <v>14</v>
      </c>
      <c r="K396">
        <v>0</v>
      </c>
    </row>
    <row r="397" spans="1:11" x14ac:dyDescent="0.25">
      <c r="A397" s="1" t="s">
        <v>722</v>
      </c>
      <c r="B397" s="1" t="s">
        <v>16</v>
      </c>
      <c r="C397" s="1" t="s">
        <v>508</v>
      </c>
      <c r="D397" s="4" t="s">
        <v>14</v>
      </c>
      <c r="E397" s="4" t="s">
        <v>1476</v>
      </c>
      <c r="F397" s="4" t="s">
        <v>1476</v>
      </c>
      <c r="G397" s="4" t="s">
        <v>14</v>
      </c>
      <c r="H397" t="s">
        <v>14</v>
      </c>
      <c r="I397" s="4" t="s">
        <v>14</v>
      </c>
      <c r="J397" s="4" t="s">
        <v>14</v>
      </c>
      <c r="K397">
        <v>0</v>
      </c>
    </row>
    <row r="398" spans="1:11" x14ac:dyDescent="0.25">
      <c r="A398" s="1" t="s">
        <v>723</v>
      </c>
      <c r="B398" s="1" t="s">
        <v>47</v>
      </c>
      <c r="C398" s="1" t="s">
        <v>724</v>
      </c>
      <c r="D398" s="4" t="s">
        <v>14</v>
      </c>
      <c r="E398" s="4" t="s">
        <v>1581</v>
      </c>
      <c r="F398" s="4" t="s">
        <v>1648</v>
      </c>
      <c r="G398" s="4" t="s">
        <v>1477</v>
      </c>
      <c r="H398" t="s">
        <v>14</v>
      </c>
      <c r="I398" s="4" t="s">
        <v>1477</v>
      </c>
      <c r="J398" s="4" t="s">
        <v>1477</v>
      </c>
      <c r="K398">
        <v>31.5</v>
      </c>
    </row>
    <row r="399" spans="1:11" x14ac:dyDescent="0.25">
      <c r="A399" s="1" t="s">
        <v>725</v>
      </c>
      <c r="B399" s="1" t="s">
        <v>47</v>
      </c>
      <c r="C399" s="1" t="s">
        <v>308</v>
      </c>
      <c r="D399" s="4" t="s">
        <v>14</v>
      </c>
      <c r="E399" s="4" t="s">
        <v>1476</v>
      </c>
      <c r="F399" s="4" t="s">
        <v>1476</v>
      </c>
      <c r="G399" s="4" t="s">
        <v>14</v>
      </c>
      <c r="H399" t="s">
        <v>14</v>
      </c>
      <c r="I399" s="4" t="s">
        <v>14</v>
      </c>
      <c r="J399" s="4" t="s">
        <v>14</v>
      </c>
      <c r="K399">
        <v>0</v>
      </c>
    </row>
    <row r="400" spans="1:11" x14ac:dyDescent="0.25">
      <c r="A400" s="1" t="s">
        <v>726</v>
      </c>
      <c r="B400" s="1" t="s">
        <v>70</v>
      </c>
      <c r="C400" s="1" t="s">
        <v>727</v>
      </c>
      <c r="D400" s="4" t="s">
        <v>14</v>
      </c>
      <c r="E400" s="4" t="s">
        <v>1650</v>
      </c>
      <c r="F400" s="4" t="s">
        <v>1561</v>
      </c>
      <c r="G400" s="4" t="s">
        <v>14</v>
      </c>
      <c r="H400" t="s">
        <v>14</v>
      </c>
      <c r="I400" s="4" t="s">
        <v>1513</v>
      </c>
      <c r="J400" s="4" t="s">
        <v>14</v>
      </c>
      <c r="K400">
        <v>88</v>
      </c>
    </row>
    <row r="401" spans="1:11" x14ac:dyDescent="0.25">
      <c r="A401" s="1" t="s">
        <v>728</v>
      </c>
      <c r="B401" s="1" t="s">
        <v>26</v>
      </c>
      <c r="C401" s="1" t="s">
        <v>278</v>
      </c>
      <c r="D401" s="4" t="s">
        <v>14</v>
      </c>
      <c r="E401" s="4" t="s">
        <v>1470</v>
      </c>
      <c r="F401" s="4" t="s">
        <v>1470</v>
      </c>
      <c r="G401" s="4" t="s">
        <v>14</v>
      </c>
      <c r="H401" t="s">
        <v>14</v>
      </c>
      <c r="I401" s="4" t="s">
        <v>14</v>
      </c>
      <c r="J401" s="4" t="s">
        <v>14</v>
      </c>
      <c r="K401">
        <v>1</v>
      </c>
    </row>
    <row r="402" spans="1:11" x14ac:dyDescent="0.25">
      <c r="A402" s="1" t="s">
        <v>729</v>
      </c>
      <c r="B402" s="1" t="s">
        <v>16</v>
      </c>
      <c r="C402" s="1" t="s">
        <v>27</v>
      </c>
      <c r="D402" s="4" t="s">
        <v>14</v>
      </c>
      <c r="E402" s="4" t="s">
        <v>1476</v>
      </c>
      <c r="F402" s="4" t="s">
        <v>1476</v>
      </c>
      <c r="G402" s="4" t="s">
        <v>14</v>
      </c>
      <c r="H402" t="s">
        <v>14</v>
      </c>
      <c r="I402" s="4" t="s">
        <v>14</v>
      </c>
      <c r="J402" s="4" t="s">
        <v>14</v>
      </c>
      <c r="K402">
        <v>0</v>
      </c>
    </row>
    <row r="403" spans="1:11" x14ac:dyDescent="0.25">
      <c r="A403" s="1" t="s">
        <v>730</v>
      </c>
      <c r="B403" s="1" t="s">
        <v>203</v>
      </c>
      <c r="C403" s="1" t="s">
        <v>328</v>
      </c>
      <c r="D403" s="4" t="s">
        <v>14</v>
      </c>
      <c r="E403" s="4" t="s">
        <v>1476</v>
      </c>
      <c r="F403" s="4" t="s">
        <v>1476</v>
      </c>
      <c r="G403" s="4" t="s">
        <v>14</v>
      </c>
      <c r="H403" t="s">
        <v>14</v>
      </c>
      <c r="I403" s="4" t="s">
        <v>14</v>
      </c>
      <c r="J403" s="4" t="s">
        <v>14</v>
      </c>
      <c r="K403">
        <v>0</v>
      </c>
    </row>
    <row r="404" spans="1:11" x14ac:dyDescent="0.25">
      <c r="A404" s="1" t="s">
        <v>731</v>
      </c>
      <c r="B404" s="1" t="s">
        <v>238</v>
      </c>
      <c r="C404" s="1" t="s">
        <v>732</v>
      </c>
      <c r="D404" s="4" t="s">
        <v>1651</v>
      </c>
      <c r="E404" s="4" t="s">
        <v>1465</v>
      </c>
      <c r="F404" s="4" t="s">
        <v>1498</v>
      </c>
      <c r="G404" s="4" t="s">
        <v>1482</v>
      </c>
      <c r="H404" t="s">
        <v>1513</v>
      </c>
      <c r="I404" s="4" t="s">
        <v>1558</v>
      </c>
      <c r="J404" s="4" t="s">
        <v>1480</v>
      </c>
      <c r="K404">
        <v>199</v>
      </c>
    </row>
    <row r="405" spans="1:11" x14ac:dyDescent="0.25">
      <c r="A405" s="1" t="s">
        <v>734</v>
      </c>
      <c r="B405" s="1" t="s">
        <v>26</v>
      </c>
      <c r="C405" s="1" t="s">
        <v>225</v>
      </c>
      <c r="D405" s="4" t="s">
        <v>14</v>
      </c>
      <c r="E405" s="4" t="s">
        <v>1476</v>
      </c>
      <c r="F405" s="4" t="s">
        <v>14</v>
      </c>
      <c r="G405" s="4" t="s">
        <v>14</v>
      </c>
      <c r="H405" t="s">
        <v>14</v>
      </c>
      <c r="I405" s="4" t="s">
        <v>14</v>
      </c>
      <c r="J405" s="4" t="s">
        <v>14</v>
      </c>
      <c r="K405">
        <v>0</v>
      </c>
    </row>
    <row r="406" spans="1:11" x14ac:dyDescent="0.25">
      <c r="A406" s="1" t="s">
        <v>735</v>
      </c>
      <c r="B406" s="1" t="s">
        <v>50</v>
      </c>
      <c r="C406" s="1" t="s">
        <v>508</v>
      </c>
      <c r="D406" s="4" t="s">
        <v>14</v>
      </c>
      <c r="E406" s="4" t="s">
        <v>1476</v>
      </c>
      <c r="F406" s="4" t="s">
        <v>14</v>
      </c>
      <c r="G406" s="4" t="s">
        <v>14</v>
      </c>
      <c r="H406" t="s">
        <v>14</v>
      </c>
      <c r="I406" s="4" t="s">
        <v>14</v>
      </c>
      <c r="J406" s="4" t="s">
        <v>14</v>
      </c>
      <c r="K406">
        <v>0</v>
      </c>
    </row>
    <row r="407" spans="1:11" x14ac:dyDescent="0.25">
      <c r="A407" s="1" t="s">
        <v>736</v>
      </c>
      <c r="B407" s="1" t="s">
        <v>29</v>
      </c>
      <c r="C407" s="1" t="s">
        <v>30</v>
      </c>
      <c r="D407" s="4" t="s">
        <v>14</v>
      </c>
      <c r="E407" s="4" t="s">
        <v>1476</v>
      </c>
      <c r="F407" s="4" t="s">
        <v>1476</v>
      </c>
      <c r="G407" s="4" t="s">
        <v>14</v>
      </c>
      <c r="H407" t="s">
        <v>14</v>
      </c>
      <c r="I407" s="4" t="s">
        <v>14</v>
      </c>
      <c r="J407" s="4" t="s">
        <v>14</v>
      </c>
      <c r="K407">
        <v>0</v>
      </c>
    </row>
    <row r="408" spans="1:11" x14ac:dyDescent="0.25">
      <c r="A408" s="1" t="s">
        <v>737</v>
      </c>
      <c r="B408" s="1" t="s">
        <v>330</v>
      </c>
      <c r="C408" s="1" t="s">
        <v>738</v>
      </c>
      <c r="D408" s="4" t="s">
        <v>14</v>
      </c>
      <c r="E408" s="4" t="s">
        <v>1517</v>
      </c>
      <c r="F408" s="4" t="s">
        <v>1485</v>
      </c>
      <c r="G408" s="4" t="s">
        <v>14</v>
      </c>
      <c r="H408" t="s">
        <v>14</v>
      </c>
      <c r="I408" s="4" t="s">
        <v>14</v>
      </c>
      <c r="J408" s="4" t="s">
        <v>14</v>
      </c>
      <c r="K408">
        <v>5</v>
      </c>
    </row>
    <row r="409" spans="1:11" x14ac:dyDescent="0.25">
      <c r="A409" s="1" t="s">
        <v>739</v>
      </c>
      <c r="B409" s="1" t="s">
        <v>525</v>
      </c>
      <c r="C409" s="1" t="s">
        <v>740</v>
      </c>
      <c r="D409" s="4" t="s">
        <v>14</v>
      </c>
      <c r="E409" s="4" t="s">
        <v>1593</v>
      </c>
      <c r="F409" s="4" t="s">
        <v>1591</v>
      </c>
      <c r="G409" s="4" t="s">
        <v>14</v>
      </c>
      <c r="H409" t="s">
        <v>14</v>
      </c>
      <c r="I409" s="4" t="s">
        <v>14</v>
      </c>
      <c r="J409" s="4" t="s">
        <v>14</v>
      </c>
      <c r="K409">
        <v>5</v>
      </c>
    </row>
    <row r="410" spans="1:11" x14ac:dyDescent="0.25">
      <c r="A410" s="1" t="s">
        <v>741</v>
      </c>
      <c r="B410" s="1" t="s">
        <v>238</v>
      </c>
      <c r="C410" s="1" t="s">
        <v>61</v>
      </c>
      <c r="D410" s="4" t="s">
        <v>14</v>
      </c>
      <c r="E410" s="4" t="s">
        <v>1466</v>
      </c>
      <c r="F410" s="4" t="s">
        <v>14</v>
      </c>
      <c r="G410" s="4" t="s">
        <v>14</v>
      </c>
      <c r="H410" t="s">
        <v>14</v>
      </c>
      <c r="I410" s="4" t="s">
        <v>14</v>
      </c>
      <c r="J410" s="4" t="s">
        <v>14</v>
      </c>
      <c r="K410">
        <v>0</v>
      </c>
    </row>
    <row r="411" spans="1:11" x14ac:dyDescent="0.25">
      <c r="A411" s="1" t="s">
        <v>742</v>
      </c>
      <c r="B411" s="1" t="s">
        <v>16</v>
      </c>
      <c r="C411" s="1" t="s">
        <v>743</v>
      </c>
      <c r="D411" s="4" t="s">
        <v>14</v>
      </c>
      <c r="E411" s="4" t="s">
        <v>1631</v>
      </c>
      <c r="F411" s="4" t="s">
        <v>1510</v>
      </c>
      <c r="G411" s="4" t="s">
        <v>14</v>
      </c>
      <c r="H411" t="s">
        <v>14</v>
      </c>
      <c r="I411" s="4" t="s">
        <v>14</v>
      </c>
      <c r="J411" s="4" t="s">
        <v>14</v>
      </c>
      <c r="K411">
        <v>0</v>
      </c>
    </row>
    <row r="412" spans="1:11" x14ac:dyDescent="0.25">
      <c r="A412" s="1" t="s">
        <v>744</v>
      </c>
      <c r="B412" s="1" t="s">
        <v>203</v>
      </c>
      <c r="C412" s="1" t="s">
        <v>745</v>
      </c>
      <c r="D412" s="4" t="s">
        <v>14</v>
      </c>
      <c r="E412" s="4" t="s">
        <v>1477</v>
      </c>
      <c r="F412" s="4" t="s">
        <v>1477</v>
      </c>
      <c r="G412" s="4" t="s">
        <v>14</v>
      </c>
      <c r="H412" t="s">
        <v>14</v>
      </c>
      <c r="I412" s="4" t="s">
        <v>14</v>
      </c>
      <c r="J412" s="4" t="s">
        <v>14</v>
      </c>
      <c r="K412">
        <v>0</v>
      </c>
    </row>
    <row r="413" spans="1:11" x14ac:dyDescent="0.25">
      <c r="A413" s="1" t="s">
        <v>746</v>
      </c>
      <c r="B413" s="1" t="s">
        <v>26</v>
      </c>
      <c r="C413" s="1" t="s">
        <v>747</v>
      </c>
      <c r="D413" s="4" t="s">
        <v>14</v>
      </c>
      <c r="E413" s="4" t="s">
        <v>1482</v>
      </c>
      <c r="F413" s="4" t="s">
        <v>1491</v>
      </c>
      <c r="G413" s="4" t="s">
        <v>14</v>
      </c>
      <c r="H413" t="s">
        <v>14</v>
      </c>
      <c r="I413" s="4" t="s">
        <v>14</v>
      </c>
      <c r="J413" s="4" t="s">
        <v>14</v>
      </c>
      <c r="K413">
        <v>0</v>
      </c>
    </row>
    <row r="414" spans="1:11" x14ac:dyDescent="0.25">
      <c r="A414" s="1" t="s">
        <v>748</v>
      </c>
      <c r="B414" s="1" t="s">
        <v>297</v>
      </c>
      <c r="C414" s="1" t="s">
        <v>253</v>
      </c>
      <c r="D414" s="4" t="s">
        <v>14</v>
      </c>
      <c r="E414" s="4" t="s">
        <v>1466</v>
      </c>
      <c r="F414" s="4" t="s">
        <v>1466</v>
      </c>
      <c r="G414" s="4" t="s">
        <v>14</v>
      </c>
      <c r="H414" t="s">
        <v>14</v>
      </c>
      <c r="I414" s="4" t="s">
        <v>14</v>
      </c>
      <c r="J414" s="4" t="s">
        <v>14</v>
      </c>
      <c r="K414">
        <v>0</v>
      </c>
    </row>
    <row r="415" spans="1:11" x14ac:dyDescent="0.25">
      <c r="A415" s="1" t="s">
        <v>749</v>
      </c>
      <c r="B415" s="1" t="s">
        <v>297</v>
      </c>
      <c r="C415" s="1" t="s">
        <v>750</v>
      </c>
      <c r="D415" s="4" t="s">
        <v>14</v>
      </c>
      <c r="E415" s="4" t="s">
        <v>1472</v>
      </c>
      <c r="F415" s="4" t="s">
        <v>14</v>
      </c>
      <c r="G415" s="4" t="s">
        <v>14</v>
      </c>
      <c r="H415" t="s">
        <v>14</v>
      </c>
      <c r="I415" s="4" t="s">
        <v>14</v>
      </c>
      <c r="J415" s="4" t="s">
        <v>14</v>
      </c>
      <c r="K415">
        <v>0</v>
      </c>
    </row>
    <row r="416" spans="1:11" x14ac:dyDescent="0.25">
      <c r="A416" s="1" t="s">
        <v>751</v>
      </c>
      <c r="B416" s="1" t="s">
        <v>252</v>
      </c>
      <c r="C416" s="1" t="s">
        <v>71</v>
      </c>
      <c r="D416" s="4" t="s">
        <v>14</v>
      </c>
      <c r="E416" s="4" t="s">
        <v>1482</v>
      </c>
      <c r="F416" s="4" t="s">
        <v>1477</v>
      </c>
      <c r="G416" s="4" t="s">
        <v>14</v>
      </c>
      <c r="H416" t="s">
        <v>14</v>
      </c>
      <c r="I416" s="4" t="s">
        <v>14</v>
      </c>
      <c r="J416" s="4" t="s">
        <v>14</v>
      </c>
      <c r="K416">
        <v>0</v>
      </c>
    </row>
    <row r="417" spans="1:11" x14ac:dyDescent="0.25">
      <c r="A417" s="1" t="s">
        <v>752</v>
      </c>
      <c r="B417" s="1" t="s">
        <v>26</v>
      </c>
      <c r="C417" s="1" t="s">
        <v>61</v>
      </c>
      <c r="D417" s="4" t="s">
        <v>14</v>
      </c>
      <c r="E417" s="4" t="s">
        <v>1476</v>
      </c>
      <c r="F417" s="4" t="s">
        <v>14</v>
      </c>
      <c r="G417" s="4" t="s">
        <v>14</v>
      </c>
      <c r="H417" t="s">
        <v>14</v>
      </c>
      <c r="I417" s="4" t="s">
        <v>14</v>
      </c>
      <c r="J417" s="4" t="s">
        <v>14</v>
      </c>
      <c r="K417">
        <v>0</v>
      </c>
    </row>
    <row r="418" spans="1:11" x14ac:dyDescent="0.25">
      <c r="A418" s="1" t="s">
        <v>753</v>
      </c>
      <c r="B418" s="1" t="s">
        <v>161</v>
      </c>
      <c r="C418" s="1" t="s">
        <v>479</v>
      </c>
      <c r="D418" s="4" t="s">
        <v>14</v>
      </c>
      <c r="E418" s="4" t="s">
        <v>1491</v>
      </c>
      <c r="F418" s="4" t="s">
        <v>1491</v>
      </c>
      <c r="G418" s="4" t="s">
        <v>14</v>
      </c>
      <c r="H418" t="s">
        <v>14</v>
      </c>
      <c r="I418" s="4" t="s">
        <v>14</v>
      </c>
      <c r="J418" s="4" t="s">
        <v>14</v>
      </c>
      <c r="K418">
        <v>0</v>
      </c>
    </row>
    <row r="419" spans="1:11" x14ac:dyDescent="0.25">
      <c r="A419" s="1" t="s">
        <v>754</v>
      </c>
      <c r="B419" s="1" t="s">
        <v>227</v>
      </c>
      <c r="C419" s="1" t="s">
        <v>415</v>
      </c>
      <c r="D419" s="4" t="s">
        <v>14</v>
      </c>
      <c r="E419" s="4" t="s">
        <v>1482</v>
      </c>
      <c r="F419" s="4" t="s">
        <v>1476</v>
      </c>
      <c r="G419" s="4" t="s">
        <v>14</v>
      </c>
      <c r="H419" t="s">
        <v>14</v>
      </c>
      <c r="I419" s="4" t="s">
        <v>14</v>
      </c>
      <c r="J419" s="4" t="s">
        <v>14</v>
      </c>
      <c r="K419">
        <v>0</v>
      </c>
    </row>
    <row r="420" spans="1:11" x14ac:dyDescent="0.25">
      <c r="A420" s="1" t="s">
        <v>755</v>
      </c>
      <c r="B420" s="1" t="s">
        <v>26</v>
      </c>
      <c r="C420" s="1" t="s">
        <v>88</v>
      </c>
      <c r="D420" s="4" t="s">
        <v>14</v>
      </c>
      <c r="E420" s="4" t="s">
        <v>1491</v>
      </c>
      <c r="F420" s="4" t="s">
        <v>1476</v>
      </c>
      <c r="G420" s="4" t="s">
        <v>14</v>
      </c>
      <c r="H420" t="s">
        <v>14</v>
      </c>
      <c r="I420" s="4" t="s">
        <v>14</v>
      </c>
      <c r="J420" s="4" t="s">
        <v>14</v>
      </c>
      <c r="K420">
        <v>0</v>
      </c>
    </row>
    <row r="421" spans="1:11" x14ac:dyDescent="0.25">
      <c r="A421" s="1" t="s">
        <v>756</v>
      </c>
      <c r="B421" s="1" t="s">
        <v>29</v>
      </c>
      <c r="C421" s="1" t="s">
        <v>104</v>
      </c>
      <c r="D421" s="4" t="s">
        <v>14</v>
      </c>
      <c r="E421" s="4" t="s">
        <v>1476</v>
      </c>
      <c r="F421" s="4" t="s">
        <v>1476</v>
      </c>
      <c r="G421" s="4" t="s">
        <v>14</v>
      </c>
      <c r="H421" t="s">
        <v>14</v>
      </c>
      <c r="I421" s="4" t="s">
        <v>14</v>
      </c>
      <c r="J421" s="4" t="s">
        <v>14</v>
      </c>
      <c r="K421">
        <v>0</v>
      </c>
    </row>
    <row r="422" spans="1:11" x14ac:dyDescent="0.25">
      <c r="A422" s="1" t="s">
        <v>757</v>
      </c>
      <c r="B422" s="1" t="s">
        <v>203</v>
      </c>
      <c r="C422" s="1" t="s">
        <v>758</v>
      </c>
      <c r="D422" s="4" t="s">
        <v>14</v>
      </c>
      <c r="E422" s="4" t="s">
        <v>1479</v>
      </c>
      <c r="F422" s="4" t="s">
        <v>1479</v>
      </c>
      <c r="G422" s="4" t="s">
        <v>14</v>
      </c>
      <c r="H422" t="s">
        <v>14</v>
      </c>
      <c r="I422" s="4" t="s">
        <v>14</v>
      </c>
      <c r="J422" s="4" t="s">
        <v>14</v>
      </c>
      <c r="K422">
        <v>0</v>
      </c>
    </row>
    <row r="423" spans="1:11" x14ac:dyDescent="0.25">
      <c r="A423" s="1" t="s">
        <v>759</v>
      </c>
      <c r="B423" s="1" t="s">
        <v>173</v>
      </c>
      <c r="C423" s="1" t="s">
        <v>760</v>
      </c>
      <c r="D423" s="4" t="s">
        <v>14</v>
      </c>
      <c r="E423" s="4" t="s">
        <v>1596</v>
      </c>
      <c r="F423" s="4" t="s">
        <v>1589</v>
      </c>
      <c r="G423" s="4" t="s">
        <v>14</v>
      </c>
      <c r="H423" t="s">
        <v>14</v>
      </c>
      <c r="I423" s="4" t="s">
        <v>14</v>
      </c>
      <c r="J423" s="4" t="s">
        <v>14</v>
      </c>
      <c r="K423">
        <v>14</v>
      </c>
    </row>
    <row r="424" spans="1:11" x14ac:dyDescent="0.25">
      <c r="A424" s="1" t="s">
        <v>761</v>
      </c>
      <c r="B424" s="1" t="s">
        <v>29</v>
      </c>
      <c r="C424" s="1" t="s">
        <v>280</v>
      </c>
      <c r="D424" s="4" t="s">
        <v>14</v>
      </c>
      <c r="E424" s="4" t="s">
        <v>1469</v>
      </c>
      <c r="F424" s="4" t="s">
        <v>1469</v>
      </c>
      <c r="G424" s="4" t="s">
        <v>14</v>
      </c>
      <c r="H424" t="s">
        <v>14</v>
      </c>
      <c r="I424" s="4" t="s">
        <v>1466</v>
      </c>
      <c r="J424" s="4" t="s">
        <v>1476</v>
      </c>
      <c r="K424">
        <v>17</v>
      </c>
    </row>
    <row r="425" spans="1:11" x14ac:dyDescent="0.25">
      <c r="A425" s="1" t="s">
        <v>762</v>
      </c>
      <c r="B425" s="1" t="s">
        <v>494</v>
      </c>
      <c r="C425" s="1" t="s">
        <v>150</v>
      </c>
      <c r="D425" s="4" t="s">
        <v>14</v>
      </c>
      <c r="E425" s="4" t="s">
        <v>1466</v>
      </c>
      <c r="F425" s="4" t="s">
        <v>1466</v>
      </c>
      <c r="G425" s="4" t="s">
        <v>14</v>
      </c>
      <c r="H425" t="s">
        <v>14</v>
      </c>
      <c r="I425" s="4" t="s">
        <v>14</v>
      </c>
      <c r="J425" s="4" t="s">
        <v>14</v>
      </c>
      <c r="K425">
        <v>0</v>
      </c>
    </row>
    <row r="426" spans="1:11" x14ac:dyDescent="0.25">
      <c r="A426" s="1" t="s">
        <v>763</v>
      </c>
      <c r="B426" s="1" t="s">
        <v>525</v>
      </c>
      <c r="C426" s="1" t="s">
        <v>764</v>
      </c>
      <c r="D426" s="4" t="s">
        <v>14</v>
      </c>
      <c r="E426" s="4" t="s">
        <v>1652</v>
      </c>
      <c r="F426" s="4" t="s">
        <v>1565</v>
      </c>
      <c r="G426" s="4" t="s">
        <v>14</v>
      </c>
      <c r="H426" t="s">
        <v>14</v>
      </c>
      <c r="I426" s="4" t="s">
        <v>1476</v>
      </c>
      <c r="J426" s="4" t="s">
        <v>1476</v>
      </c>
      <c r="K426">
        <v>125</v>
      </c>
    </row>
    <row r="427" spans="1:11" x14ac:dyDescent="0.25">
      <c r="A427" s="1" t="s">
        <v>765</v>
      </c>
      <c r="B427" s="1" t="s">
        <v>173</v>
      </c>
      <c r="C427" s="1" t="s">
        <v>415</v>
      </c>
      <c r="D427" s="4" t="s">
        <v>14</v>
      </c>
      <c r="E427" s="4" t="s">
        <v>1477</v>
      </c>
      <c r="F427" s="4" t="s">
        <v>1466</v>
      </c>
      <c r="G427" s="4" t="s">
        <v>14</v>
      </c>
      <c r="H427" t="s">
        <v>14</v>
      </c>
      <c r="I427" s="4" t="s">
        <v>14</v>
      </c>
      <c r="J427" s="4" t="s">
        <v>14</v>
      </c>
      <c r="K427">
        <v>0</v>
      </c>
    </row>
    <row r="428" spans="1:11" x14ac:dyDescent="0.25">
      <c r="A428" s="1" t="s">
        <v>766</v>
      </c>
      <c r="B428" s="1" t="s">
        <v>227</v>
      </c>
      <c r="C428" s="1" t="s">
        <v>767</v>
      </c>
      <c r="D428" s="4" t="s">
        <v>14</v>
      </c>
      <c r="E428" s="4" t="s">
        <v>1639</v>
      </c>
      <c r="F428" s="4" t="s">
        <v>1612</v>
      </c>
      <c r="G428" s="4" t="s">
        <v>1476</v>
      </c>
      <c r="H428" t="s">
        <v>1476</v>
      </c>
      <c r="I428" s="4" t="s">
        <v>1479</v>
      </c>
      <c r="J428" s="4" t="s">
        <v>1466</v>
      </c>
      <c r="K428">
        <v>105</v>
      </c>
    </row>
    <row r="429" spans="1:11" x14ac:dyDescent="0.25">
      <c r="A429" s="1" t="s">
        <v>768</v>
      </c>
      <c r="B429" s="1" t="s">
        <v>227</v>
      </c>
      <c r="C429" s="1" t="s">
        <v>673</v>
      </c>
      <c r="D429" s="4" t="s">
        <v>14</v>
      </c>
      <c r="E429" s="4" t="s">
        <v>1466</v>
      </c>
      <c r="F429" s="4" t="s">
        <v>14</v>
      </c>
      <c r="G429" s="4" t="s">
        <v>14</v>
      </c>
      <c r="H429" t="s">
        <v>14</v>
      </c>
      <c r="I429" s="4" t="s">
        <v>14</v>
      </c>
      <c r="J429" s="4" t="s">
        <v>14</v>
      </c>
      <c r="K429">
        <v>0</v>
      </c>
    </row>
    <row r="430" spans="1:11" x14ac:dyDescent="0.25">
      <c r="A430" s="1" t="s">
        <v>769</v>
      </c>
      <c r="B430" s="1" t="s">
        <v>29</v>
      </c>
      <c r="C430" s="1" t="s">
        <v>104</v>
      </c>
      <c r="D430" s="4" t="s">
        <v>14</v>
      </c>
      <c r="E430" s="4" t="s">
        <v>1476</v>
      </c>
      <c r="F430" s="4" t="s">
        <v>14</v>
      </c>
      <c r="G430" s="4" t="s">
        <v>14</v>
      </c>
      <c r="H430" t="s">
        <v>14</v>
      </c>
      <c r="I430" s="4" t="s">
        <v>14</v>
      </c>
      <c r="J430" s="4" t="s">
        <v>14</v>
      </c>
      <c r="K430">
        <v>0</v>
      </c>
    </row>
    <row r="431" spans="1:11" x14ac:dyDescent="0.25">
      <c r="A431" s="1" t="s">
        <v>770</v>
      </c>
      <c r="B431" s="1" t="s">
        <v>494</v>
      </c>
      <c r="C431" s="1" t="s">
        <v>150</v>
      </c>
      <c r="D431" s="4" t="s">
        <v>14</v>
      </c>
      <c r="E431" s="4" t="s">
        <v>1466</v>
      </c>
      <c r="F431" s="4" t="s">
        <v>1466</v>
      </c>
      <c r="G431" s="4" t="s">
        <v>14</v>
      </c>
      <c r="H431" t="s">
        <v>14</v>
      </c>
      <c r="I431" s="4" t="s">
        <v>14</v>
      </c>
      <c r="J431" s="4" t="s">
        <v>14</v>
      </c>
      <c r="K431">
        <v>0</v>
      </c>
    </row>
    <row r="432" spans="1:11" x14ac:dyDescent="0.25">
      <c r="A432" s="1" t="s">
        <v>771</v>
      </c>
      <c r="B432" s="1" t="s">
        <v>772</v>
      </c>
      <c r="C432" s="1" t="s">
        <v>773</v>
      </c>
      <c r="D432" s="4" t="s">
        <v>14</v>
      </c>
      <c r="E432" s="4" t="s">
        <v>1592</v>
      </c>
      <c r="F432" s="4" t="s">
        <v>1592</v>
      </c>
      <c r="G432" s="4" t="s">
        <v>1476</v>
      </c>
      <c r="H432" t="s">
        <v>1476</v>
      </c>
      <c r="I432" s="4" t="s">
        <v>1513</v>
      </c>
      <c r="J432" s="4" t="s">
        <v>1476</v>
      </c>
      <c r="K432">
        <v>274</v>
      </c>
    </row>
    <row r="433" spans="1:11" x14ac:dyDescent="0.25">
      <c r="A433" s="1" t="s">
        <v>774</v>
      </c>
      <c r="B433" s="1" t="s">
        <v>29</v>
      </c>
      <c r="C433" s="1" t="s">
        <v>264</v>
      </c>
      <c r="D433" s="4" t="s">
        <v>14</v>
      </c>
      <c r="E433" s="4" t="s">
        <v>1476</v>
      </c>
      <c r="F433" s="4" t="s">
        <v>14</v>
      </c>
      <c r="G433" s="4" t="s">
        <v>14</v>
      </c>
      <c r="H433" t="s">
        <v>14</v>
      </c>
      <c r="I433" s="4" t="s">
        <v>14</v>
      </c>
      <c r="J433" s="4" t="s">
        <v>14</v>
      </c>
      <c r="K433">
        <v>0</v>
      </c>
    </row>
    <row r="434" spans="1:11" x14ac:dyDescent="0.25">
      <c r="A434" s="1" t="s">
        <v>775</v>
      </c>
      <c r="B434" s="1" t="s">
        <v>525</v>
      </c>
      <c r="C434" s="1" t="s">
        <v>271</v>
      </c>
      <c r="D434" s="4" t="s">
        <v>14</v>
      </c>
      <c r="E434" s="4" t="s">
        <v>1476</v>
      </c>
      <c r="F434" s="4" t="s">
        <v>14</v>
      </c>
      <c r="G434" s="4" t="s">
        <v>14</v>
      </c>
      <c r="H434" t="s">
        <v>14</v>
      </c>
      <c r="I434" s="4" t="s">
        <v>14</v>
      </c>
      <c r="J434" s="4" t="s">
        <v>14</v>
      </c>
      <c r="K434">
        <v>0</v>
      </c>
    </row>
    <row r="435" spans="1:11" x14ac:dyDescent="0.25">
      <c r="A435" s="1" t="s">
        <v>776</v>
      </c>
      <c r="B435" s="1" t="s">
        <v>777</v>
      </c>
      <c r="C435" s="1" t="s">
        <v>778</v>
      </c>
      <c r="D435" s="4" t="s">
        <v>14</v>
      </c>
      <c r="E435" s="4" t="s">
        <v>1639</v>
      </c>
      <c r="F435" s="4" t="s">
        <v>1655</v>
      </c>
      <c r="G435" s="4" t="s">
        <v>14</v>
      </c>
      <c r="H435" t="s">
        <v>14</v>
      </c>
      <c r="I435" s="4" t="s">
        <v>1477</v>
      </c>
      <c r="J435" s="4" t="s">
        <v>1476</v>
      </c>
      <c r="K435">
        <v>202</v>
      </c>
    </row>
    <row r="436" spans="1:11" x14ac:dyDescent="0.25">
      <c r="A436" s="1" t="s">
        <v>779</v>
      </c>
      <c r="B436" s="1" t="s">
        <v>780</v>
      </c>
      <c r="C436" s="1" t="s">
        <v>61</v>
      </c>
      <c r="D436" s="4" t="s">
        <v>14</v>
      </c>
      <c r="E436" s="4" t="s">
        <v>1476</v>
      </c>
      <c r="F436" s="4" t="s">
        <v>1476</v>
      </c>
      <c r="G436" s="4" t="s">
        <v>14</v>
      </c>
      <c r="H436" t="s">
        <v>14</v>
      </c>
      <c r="I436" s="4" t="s">
        <v>14</v>
      </c>
      <c r="J436" s="4" t="s">
        <v>14</v>
      </c>
      <c r="K436">
        <v>0</v>
      </c>
    </row>
    <row r="437" spans="1:11" x14ac:dyDescent="0.25">
      <c r="A437" s="1" t="s">
        <v>781</v>
      </c>
      <c r="B437" s="1" t="s">
        <v>47</v>
      </c>
      <c r="C437" s="1" t="s">
        <v>782</v>
      </c>
      <c r="D437" s="4" t="s">
        <v>14</v>
      </c>
      <c r="E437" s="4" t="s">
        <v>1515</v>
      </c>
      <c r="F437" s="4" t="s">
        <v>1635</v>
      </c>
      <c r="G437" s="4" t="s">
        <v>1472</v>
      </c>
      <c r="H437" t="s">
        <v>1482</v>
      </c>
      <c r="I437" s="4" t="s">
        <v>1495</v>
      </c>
      <c r="J437" s="4" t="s">
        <v>1472</v>
      </c>
      <c r="K437">
        <v>228</v>
      </c>
    </row>
    <row r="438" spans="1:11" x14ac:dyDescent="0.25">
      <c r="A438" s="1" t="s">
        <v>783</v>
      </c>
      <c r="B438" s="1" t="s">
        <v>47</v>
      </c>
      <c r="C438" s="1" t="s">
        <v>24</v>
      </c>
      <c r="D438" s="4" t="s">
        <v>14</v>
      </c>
      <c r="E438" s="4" t="s">
        <v>1466</v>
      </c>
      <c r="F438" s="4" t="s">
        <v>1466</v>
      </c>
      <c r="G438" s="4" t="s">
        <v>14</v>
      </c>
      <c r="H438" t="s">
        <v>14</v>
      </c>
      <c r="I438" s="4" t="s">
        <v>14</v>
      </c>
      <c r="J438" s="4" t="s">
        <v>14</v>
      </c>
      <c r="K438">
        <v>0</v>
      </c>
    </row>
    <row r="439" spans="1:11" x14ac:dyDescent="0.25">
      <c r="A439" s="1" t="s">
        <v>784</v>
      </c>
      <c r="B439" s="1" t="s">
        <v>38</v>
      </c>
      <c r="C439" s="1" t="s">
        <v>785</v>
      </c>
      <c r="D439" s="4" t="s">
        <v>14</v>
      </c>
      <c r="E439" s="4" t="s">
        <v>1529</v>
      </c>
      <c r="F439" s="4" t="s">
        <v>1492</v>
      </c>
      <c r="G439" s="4" t="s">
        <v>14</v>
      </c>
      <c r="H439" t="s">
        <v>14</v>
      </c>
      <c r="I439" s="4" t="s">
        <v>14</v>
      </c>
      <c r="J439" s="4" t="s">
        <v>14</v>
      </c>
      <c r="K439">
        <v>0</v>
      </c>
    </row>
    <row r="440" spans="1:11" x14ac:dyDescent="0.25">
      <c r="A440" s="1" t="s">
        <v>786</v>
      </c>
      <c r="B440" s="1" t="s">
        <v>85</v>
      </c>
      <c r="C440" s="1" t="s">
        <v>787</v>
      </c>
      <c r="D440" s="4" t="s">
        <v>14</v>
      </c>
      <c r="E440" s="4" t="s">
        <v>1495</v>
      </c>
      <c r="F440" s="4" t="s">
        <v>1495</v>
      </c>
      <c r="G440" s="4" t="s">
        <v>14</v>
      </c>
      <c r="H440" t="s">
        <v>14</v>
      </c>
      <c r="I440" s="4" t="s">
        <v>14</v>
      </c>
      <c r="J440" s="4" t="s">
        <v>14</v>
      </c>
      <c r="K440">
        <v>1</v>
      </c>
    </row>
    <row r="441" spans="1:11" x14ac:dyDescent="0.25">
      <c r="A441" s="1" t="s">
        <v>788</v>
      </c>
      <c r="B441" s="1" t="s">
        <v>130</v>
      </c>
      <c r="C441" s="1" t="s">
        <v>789</v>
      </c>
      <c r="D441" s="4" t="s">
        <v>14</v>
      </c>
      <c r="E441" s="4" t="s">
        <v>1482</v>
      </c>
      <c r="F441" s="4" t="s">
        <v>1482</v>
      </c>
      <c r="G441" s="4" t="s">
        <v>14</v>
      </c>
      <c r="H441" t="s">
        <v>14</v>
      </c>
      <c r="I441" s="4" t="s">
        <v>14</v>
      </c>
      <c r="J441" s="4" t="s">
        <v>14</v>
      </c>
      <c r="K441">
        <v>1.5</v>
      </c>
    </row>
    <row r="442" spans="1:11" x14ac:dyDescent="0.25">
      <c r="A442" s="1" t="s">
        <v>790</v>
      </c>
      <c r="B442" s="1" t="s">
        <v>29</v>
      </c>
      <c r="C442" s="1" t="s">
        <v>171</v>
      </c>
      <c r="D442" s="4" t="s">
        <v>14</v>
      </c>
      <c r="E442" s="4" t="s">
        <v>1466</v>
      </c>
      <c r="F442" s="4" t="s">
        <v>1466</v>
      </c>
      <c r="G442" s="4" t="s">
        <v>14</v>
      </c>
      <c r="H442" t="s">
        <v>14</v>
      </c>
      <c r="I442" s="4" t="s">
        <v>14</v>
      </c>
      <c r="J442" s="4" t="s">
        <v>14</v>
      </c>
      <c r="K442">
        <v>2</v>
      </c>
    </row>
    <row r="443" spans="1:11" x14ac:dyDescent="0.25">
      <c r="A443" s="1" t="s">
        <v>791</v>
      </c>
      <c r="B443" s="1" t="s">
        <v>12</v>
      </c>
      <c r="C443" s="1" t="s">
        <v>241</v>
      </c>
      <c r="D443" s="4" t="s">
        <v>14</v>
      </c>
      <c r="E443" s="4" t="s">
        <v>1523</v>
      </c>
      <c r="F443" s="4" t="s">
        <v>14</v>
      </c>
      <c r="G443" s="4" t="s">
        <v>14</v>
      </c>
      <c r="H443" t="s">
        <v>14</v>
      </c>
      <c r="I443" s="4" t="s">
        <v>14</v>
      </c>
      <c r="J443" s="4" t="s">
        <v>14</v>
      </c>
      <c r="K443">
        <v>0</v>
      </c>
    </row>
    <row r="444" spans="1:11" x14ac:dyDescent="0.25">
      <c r="A444" s="1" t="s">
        <v>792</v>
      </c>
      <c r="B444" s="1" t="s">
        <v>12</v>
      </c>
      <c r="C444" s="1" t="s">
        <v>793</v>
      </c>
      <c r="D444" s="4" t="s">
        <v>14</v>
      </c>
      <c r="E444" s="4" t="s">
        <v>1565</v>
      </c>
      <c r="F444" s="4" t="s">
        <v>1589</v>
      </c>
      <c r="G444" s="4" t="s">
        <v>14</v>
      </c>
      <c r="H444" t="s">
        <v>14</v>
      </c>
      <c r="I444" s="4" t="s">
        <v>1476</v>
      </c>
      <c r="J444" s="4" t="s">
        <v>14</v>
      </c>
      <c r="K444">
        <v>7</v>
      </c>
    </row>
    <row r="445" spans="1:11" x14ac:dyDescent="0.25">
      <c r="A445" s="1" t="s">
        <v>794</v>
      </c>
      <c r="B445" s="1" t="s">
        <v>196</v>
      </c>
      <c r="C445" s="1" t="s">
        <v>795</v>
      </c>
      <c r="D445" s="4" t="s">
        <v>14</v>
      </c>
      <c r="E445" s="4" t="s">
        <v>1527</v>
      </c>
      <c r="F445" s="4" t="s">
        <v>1483</v>
      </c>
      <c r="G445" s="4" t="s">
        <v>14</v>
      </c>
      <c r="H445" t="s">
        <v>14</v>
      </c>
      <c r="I445" s="4" t="s">
        <v>14</v>
      </c>
      <c r="J445" s="4" t="s">
        <v>14</v>
      </c>
      <c r="K445">
        <v>0</v>
      </c>
    </row>
    <row r="446" spans="1:11" x14ac:dyDescent="0.25">
      <c r="A446" s="1" t="s">
        <v>796</v>
      </c>
      <c r="B446" s="1" t="s">
        <v>47</v>
      </c>
      <c r="C446" s="1" t="s">
        <v>415</v>
      </c>
      <c r="D446" s="4" t="s">
        <v>14</v>
      </c>
      <c r="E446" s="4" t="s">
        <v>1466</v>
      </c>
      <c r="F446" s="4" t="s">
        <v>1476</v>
      </c>
      <c r="G446" s="4" t="s">
        <v>14</v>
      </c>
      <c r="H446" t="s">
        <v>14</v>
      </c>
      <c r="I446" s="4" t="s">
        <v>14</v>
      </c>
      <c r="J446" s="4" t="s">
        <v>14</v>
      </c>
      <c r="K446">
        <v>0</v>
      </c>
    </row>
    <row r="447" spans="1:11" x14ac:dyDescent="0.25">
      <c r="A447" s="1" t="s">
        <v>797</v>
      </c>
      <c r="B447" s="1" t="s">
        <v>26</v>
      </c>
      <c r="C447" s="1" t="s">
        <v>477</v>
      </c>
      <c r="D447" s="4" t="s">
        <v>14</v>
      </c>
      <c r="E447" s="4" t="s">
        <v>1491</v>
      </c>
      <c r="F447" s="4" t="s">
        <v>1466</v>
      </c>
      <c r="G447" s="4" t="s">
        <v>14</v>
      </c>
      <c r="H447" t="s">
        <v>14</v>
      </c>
      <c r="I447" s="4" t="s">
        <v>14</v>
      </c>
      <c r="J447" s="4" t="s">
        <v>14</v>
      </c>
      <c r="K447">
        <v>0</v>
      </c>
    </row>
    <row r="448" spans="1:11" x14ac:dyDescent="0.25">
      <c r="A448" s="1" t="s">
        <v>798</v>
      </c>
      <c r="B448" s="1" t="s">
        <v>168</v>
      </c>
      <c r="C448" s="1" t="s">
        <v>799</v>
      </c>
      <c r="D448" s="4" t="s">
        <v>14</v>
      </c>
      <c r="E448" s="4" t="s">
        <v>1548</v>
      </c>
      <c r="F448" s="4" t="s">
        <v>1548</v>
      </c>
      <c r="G448" s="4" t="s">
        <v>14</v>
      </c>
      <c r="H448" t="s">
        <v>14</v>
      </c>
      <c r="I448" s="4" t="s">
        <v>14</v>
      </c>
      <c r="J448" s="4" t="s">
        <v>14</v>
      </c>
      <c r="K448">
        <v>9</v>
      </c>
    </row>
    <row r="449" spans="1:11" x14ac:dyDescent="0.25">
      <c r="A449" s="1" t="s">
        <v>800</v>
      </c>
      <c r="B449" s="1" t="s">
        <v>173</v>
      </c>
      <c r="C449" s="1" t="s">
        <v>801</v>
      </c>
      <c r="D449" s="4" t="s">
        <v>1657</v>
      </c>
      <c r="E449" s="4" t="s">
        <v>1658</v>
      </c>
      <c r="F449" s="4" t="s">
        <v>1659</v>
      </c>
      <c r="G449" s="4" t="s">
        <v>1558</v>
      </c>
      <c r="H449" t="s">
        <v>1510</v>
      </c>
      <c r="I449" s="4" t="s">
        <v>1615</v>
      </c>
      <c r="J449" s="4" t="s">
        <v>1558</v>
      </c>
      <c r="K449">
        <v>420.5</v>
      </c>
    </row>
    <row r="450" spans="1:11" x14ac:dyDescent="0.25">
      <c r="A450" s="1" t="s">
        <v>803</v>
      </c>
      <c r="B450" s="1" t="s">
        <v>23</v>
      </c>
      <c r="C450" s="1" t="s">
        <v>104</v>
      </c>
      <c r="D450" s="4" t="s">
        <v>14</v>
      </c>
      <c r="E450" s="4" t="s">
        <v>1466</v>
      </c>
      <c r="F450" s="4" t="s">
        <v>1466</v>
      </c>
      <c r="G450" s="4" t="s">
        <v>14</v>
      </c>
      <c r="H450" t="s">
        <v>14</v>
      </c>
      <c r="I450" s="4" t="s">
        <v>14</v>
      </c>
      <c r="J450" s="4" t="s">
        <v>14</v>
      </c>
      <c r="K450">
        <v>0</v>
      </c>
    </row>
    <row r="451" spans="1:11" x14ac:dyDescent="0.25">
      <c r="A451" s="1" t="s">
        <v>804</v>
      </c>
      <c r="B451" s="1" t="s">
        <v>12</v>
      </c>
      <c r="C451" s="1" t="s">
        <v>805</v>
      </c>
      <c r="D451" s="4" t="s">
        <v>14</v>
      </c>
      <c r="E451" s="4" t="s">
        <v>1481</v>
      </c>
      <c r="F451" s="4" t="s">
        <v>1472</v>
      </c>
      <c r="G451" s="4" t="s">
        <v>14</v>
      </c>
      <c r="H451" t="s">
        <v>14</v>
      </c>
      <c r="I451" s="4" t="s">
        <v>14</v>
      </c>
      <c r="J451" s="4" t="s">
        <v>14</v>
      </c>
      <c r="K451">
        <v>0</v>
      </c>
    </row>
    <row r="452" spans="1:11" x14ac:dyDescent="0.25">
      <c r="A452" s="1" t="s">
        <v>806</v>
      </c>
      <c r="B452" s="1" t="s">
        <v>16</v>
      </c>
      <c r="C452" s="1" t="s">
        <v>807</v>
      </c>
      <c r="D452" s="4" t="s">
        <v>14</v>
      </c>
      <c r="E452" s="4" t="s">
        <v>1466</v>
      </c>
      <c r="F452" s="4" t="s">
        <v>1466</v>
      </c>
      <c r="G452" s="4" t="s">
        <v>14</v>
      </c>
      <c r="H452" t="s">
        <v>14</v>
      </c>
      <c r="I452" s="4" t="s">
        <v>14</v>
      </c>
      <c r="J452" s="4" t="s">
        <v>14</v>
      </c>
      <c r="K452">
        <v>0</v>
      </c>
    </row>
    <row r="453" spans="1:11" x14ac:dyDescent="0.25">
      <c r="A453" s="1" t="s">
        <v>808</v>
      </c>
      <c r="B453" s="1" t="s">
        <v>65</v>
      </c>
      <c r="C453" s="1" t="s">
        <v>809</v>
      </c>
      <c r="D453" s="4" t="s">
        <v>14</v>
      </c>
      <c r="E453" s="4" t="s">
        <v>1527</v>
      </c>
      <c r="F453" s="4" t="s">
        <v>1527</v>
      </c>
      <c r="G453" s="4" t="s">
        <v>14</v>
      </c>
      <c r="H453" t="s">
        <v>14</v>
      </c>
      <c r="I453" s="4" t="s">
        <v>14</v>
      </c>
      <c r="J453" s="4" t="s">
        <v>14</v>
      </c>
      <c r="K453">
        <v>10</v>
      </c>
    </row>
    <row r="454" spans="1:11" x14ac:dyDescent="0.25">
      <c r="A454" s="1" t="s">
        <v>810</v>
      </c>
      <c r="B454" s="1" t="s">
        <v>166</v>
      </c>
      <c r="C454" s="1" t="s">
        <v>811</v>
      </c>
      <c r="D454" s="4" t="s">
        <v>14</v>
      </c>
      <c r="E454" s="4" t="s">
        <v>1738</v>
      </c>
      <c r="F454" s="4" t="s">
        <v>1680</v>
      </c>
      <c r="G454" s="4" t="s">
        <v>1505</v>
      </c>
      <c r="H454" t="s">
        <v>1483</v>
      </c>
      <c r="I454" s="4" t="s">
        <v>1485</v>
      </c>
      <c r="J454" s="4" t="s">
        <v>1481</v>
      </c>
      <c r="K454">
        <v>1534</v>
      </c>
    </row>
    <row r="455" spans="1:11" x14ac:dyDescent="0.25">
      <c r="A455" s="1" t="s">
        <v>812</v>
      </c>
      <c r="B455" s="1" t="s">
        <v>47</v>
      </c>
      <c r="C455" s="1" t="s">
        <v>457</v>
      </c>
      <c r="D455" s="4" t="s">
        <v>14</v>
      </c>
      <c r="E455" s="4" t="s">
        <v>1483</v>
      </c>
      <c r="F455" s="4" t="s">
        <v>1472</v>
      </c>
      <c r="G455" s="4" t="s">
        <v>14</v>
      </c>
      <c r="H455" t="s">
        <v>14</v>
      </c>
      <c r="I455" s="4" t="s">
        <v>14</v>
      </c>
      <c r="J455" s="4" t="s">
        <v>14</v>
      </c>
      <c r="K455">
        <v>0</v>
      </c>
    </row>
    <row r="456" spans="1:11" x14ac:dyDescent="0.25">
      <c r="A456" s="1" t="s">
        <v>813</v>
      </c>
      <c r="B456" s="1" t="s">
        <v>203</v>
      </c>
      <c r="C456" s="1" t="s">
        <v>814</v>
      </c>
      <c r="D456" s="4" t="s">
        <v>14</v>
      </c>
      <c r="E456" s="4" t="s">
        <v>1466</v>
      </c>
      <c r="F456" s="4" t="s">
        <v>1476</v>
      </c>
      <c r="G456" s="4" t="s">
        <v>14</v>
      </c>
      <c r="H456" t="s">
        <v>14</v>
      </c>
      <c r="I456" s="4" t="s">
        <v>14</v>
      </c>
      <c r="J456" s="4" t="s">
        <v>14</v>
      </c>
      <c r="K456">
        <v>1</v>
      </c>
    </row>
    <row r="457" spans="1:11" x14ac:dyDescent="0.25">
      <c r="A457" s="1" t="s">
        <v>815</v>
      </c>
      <c r="B457" s="1" t="s">
        <v>16</v>
      </c>
      <c r="C457" s="1" t="s">
        <v>816</v>
      </c>
      <c r="D457" s="4" t="s">
        <v>14</v>
      </c>
      <c r="E457" s="4" t="s">
        <v>1513</v>
      </c>
      <c r="F457" s="4" t="s">
        <v>1491</v>
      </c>
      <c r="G457" s="4" t="s">
        <v>14</v>
      </c>
      <c r="H457" t="s">
        <v>14</v>
      </c>
      <c r="I457" s="4" t="s">
        <v>14</v>
      </c>
      <c r="J457" s="4" t="s">
        <v>14</v>
      </c>
      <c r="K457">
        <v>0</v>
      </c>
    </row>
    <row r="458" spans="1:11" x14ac:dyDescent="0.25">
      <c r="A458" s="1" t="s">
        <v>817</v>
      </c>
      <c r="B458" s="1" t="s">
        <v>38</v>
      </c>
      <c r="C458" s="1" t="s">
        <v>818</v>
      </c>
      <c r="D458" s="4" t="s">
        <v>14</v>
      </c>
      <c r="E458" s="4" t="s">
        <v>1481</v>
      </c>
      <c r="F458" s="4" t="s">
        <v>1483</v>
      </c>
      <c r="G458" s="4" t="s">
        <v>14</v>
      </c>
      <c r="H458" t="s">
        <v>14</v>
      </c>
      <c r="I458" s="4" t="s">
        <v>14</v>
      </c>
      <c r="J458" s="4" t="s">
        <v>14</v>
      </c>
      <c r="K458">
        <v>2</v>
      </c>
    </row>
    <row r="459" spans="1:11" x14ac:dyDescent="0.25">
      <c r="A459" s="1" t="s">
        <v>819</v>
      </c>
      <c r="B459" s="1" t="s">
        <v>23</v>
      </c>
      <c r="C459" s="1" t="s">
        <v>150</v>
      </c>
      <c r="D459" s="4" t="s">
        <v>14</v>
      </c>
      <c r="E459" s="4" t="s">
        <v>1466</v>
      </c>
      <c r="F459" s="4" t="s">
        <v>1466</v>
      </c>
      <c r="G459" s="4" t="s">
        <v>14</v>
      </c>
      <c r="H459" t="s">
        <v>14</v>
      </c>
      <c r="I459" s="4" t="s">
        <v>14</v>
      </c>
      <c r="J459" s="4" t="s">
        <v>14</v>
      </c>
      <c r="K459">
        <v>0</v>
      </c>
    </row>
    <row r="460" spans="1:11" x14ac:dyDescent="0.25">
      <c r="A460" s="1" t="s">
        <v>820</v>
      </c>
      <c r="B460" s="1" t="s">
        <v>227</v>
      </c>
      <c r="C460" s="1" t="s">
        <v>821</v>
      </c>
      <c r="D460" s="4" t="s">
        <v>14</v>
      </c>
      <c r="E460" s="4" t="s">
        <v>1582</v>
      </c>
      <c r="F460" s="4" t="s">
        <v>1587</v>
      </c>
      <c r="G460" s="4" t="s">
        <v>14</v>
      </c>
      <c r="H460" t="s">
        <v>14</v>
      </c>
      <c r="I460" s="4" t="s">
        <v>1476</v>
      </c>
      <c r="J460" s="4" t="s">
        <v>14</v>
      </c>
      <c r="K460">
        <v>10</v>
      </c>
    </row>
    <row r="461" spans="1:11" x14ac:dyDescent="0.25">
      <c r="A461" s="1" t="s">
        <v>822</v>
      </c>
      <c r="B461" s="1" t="s">
        <v>12</v>
      </c>
      <c r="C461" s="1" t="s">
        <v>201</v>
      </c>
      <c r="D461" s="4" t="s">
        <v>14</v>
      </c>
      <c r="E461" s="4" t="s">
        <v>1491</v>
      </c>
      <c r="F461" s="4" t="s">
        <v>1476</v>
      </c>
      <c r="G461" s="4" t="s">
        <v>14</v>
      </c>
      <c r="H461" t="s">
        <v>14</v>
      </c>
      <c r="I461" s="4" t="s">
        <v>14</v>
      </c>
      <c r="J461" s="4" t="s">
        <v>14</v>
      </c>
      <c r="K461">
        <v>0</v>
      </c>
    </row>
    <row r="462" spans="1:11" x14ac:dyDescent="0.25">
      <c r="A462" s="1" t="s">
        <v>823</v>
      </c>
      <c r="B462" s="1" t="s">
        <v>16</v>
      </c>
      <c r="C462" s="1" t="s">
        <v>824</v>
      </c>
      <c r="D462" s="4" t="s">
        <v>14</v>
      </c>
      <c r="E462" s="4" t="s">
        <v>1477</v>
      </c>
      <c r="F462" s="4" t="s">
        <v>1466</v>
      </c>
      <c r="G462" s="4" t="s">
        <v>14</v>
      </c>
      <c r="H462" t="s">
        <v>14</v>
      </c>
      <c r="I462" s="4" t="s">
        <v>14</v>
      </c>
      <c r="J462" s="4" t="s">
        <v>14</v>
      </c>
      <c r="K462">
        <v>0</v>
      </c>
    </row>
    <row r="463" spans="1:11" x14ac:dyDescent="0.25">
      <c r="A463" s="1" t="s">
        <v>825</v>
      </c>
      <c r="B463" s="1" t="s">
        <v>47</v>
      </c>
      <c r="C463" s="1" t="s">
        <v>253</v>
      </c>
      <c r="D463" s="4" t="s">
        <v>14</v>
      </c>
      <c r="E463" s="4" t="s">
        <v>1482</v>
      </c>
      <c r="F463" s="4" t="s">
        <v>1482</v>
      </c>
      <c r="G463" s="4" t="s">
        <v>14</v>
      </c>
      <c r="H463" t="s">
        <v>14</v>
      </c>
      <c r="I463" s="4" t="s">
        <v>14</v>
      </c>
      <c r="J463" s="4" t="s">
        <v>14</v>
      </c>
      <c r="K463">
        <v>0</v>
      </c>
    </row>
    <row r="464" spans="1:11" x14ac:dyDescent="0.25">
      <c r="A464" s="1" t="s">
        <v>826</v>
      </c>
      <c r="B464" s="1" t="s">
        <v>26</v>
      </c>
      <c r="C464" s="1" t="s">
        <v>27</v>
      </c>
      <c r="D464" s="4" t="s">
        <v>14</v>
      </c>
      <c r="E464" s="4" t="s">
        <v>1477</v>
      </c>
      <c r="F464" s="4" t="s">
        <v>1476</v>
      </c>
      <c r="G464" s="4" t="s">
        <v>14</v>
      </c>
      <c r="H464" t="s">
        <v>14</v>
      </c>
      <c r="I464" s="4" t="s">
        <v>14</v>
      </c>
      <c r="J464" s="4" t="s">
        <v>14</v>
      </c>
      <c r="K464">
        <v>0</v>
      </c>
    </row>
    <row r="465" spans="1:11" x14ac:dyDescent="0.25">
      <c r="A465" s="1" t="s">
        <v>827</v>
      </c>
      <c r="B465" s="1" t="s">
        <v>16</v>
      </c>
      <c r="C465" s="1" t="s">
        <v>102</v>
      </c>
      <c r="D465" s="4" t="s">
        <v>14</v>
      </c>
      <c r="E465" s="4" t="s">
        <v>1481</v>
      </c>
      <c r="F465" s="4" t="s">
        <v>1470</v>
      </c>
      <c r="G465" s="4" t="s">
        <v>14</v>
      </c>
      <c r="H465" t="s">
        <v>14</v>
      </c>
      <c r="I465" s="4" t="s">
        <v>14</v>
      </c>
      <c r="J465" s="4" t="s">
        <v>14</v>
      </c>
      <c r="K465">
        <v>3</v>
      </c>
    </row>
    <row r="466" spans="1:11" x14ac:dyDescent="0.25">
      <c r="A466" s="1" t="s">
        <v>828</v>
      </c>
      <c r="B466" s="1" t="s">
        <v>16</v>
      </c>
      <c r="C466" s="1" t="s">
        <v>565</v>
      </c>
      <c r="D466" s="4" t="s">
        <v>14</v>
      </c>
      <c r="E466" s="4" t="s">
        <v>1523</v>
      </c>
      <c r="F466" s="4" t="s">
        <v>1523</v>
      </c>
      <c r="G466" s="4" t="s">
        <v>1466</v>
      </c>
      <c r="H466" t="s">
        <v>14</v>
      </c>
      <c r="I466" s="4" t="s">
        <v>1466</v>
      </c>
      <c r="J466" s="4" t="s">
        <v>14</v>
      </c>
      <c r="K466">
        <v>16</v>
      </c>
    </row>
    <row r="467" spans="1:11" x14ac:dyDescent="0.25">
      <c r="A467" s="1" t="s">
        <v>829</v>
      </c>
      <c r="B467" s="1" t="s">
        <v>47</v>
      </c>
      <c r="C467" s="1" t="s">
        <v>716</v>
      </c>
      <c r="D467" s="4" t="s">
        <v>14</v>
      </c>
      <c r="E467" s="4" t="s">
        <v>1480</v>
      </c>
      <c r="F467" s="4" t="s">
        <v>1513</v>
      </c>
      <c r="G467" s="4" t="s">
        <v>14</v>
      </c>
      <c r="H467" t="s">
        <v>14</v>
      </c>
      <c r="I467" s="4" t="s">
        <v>14</v>
      </c>
      <c r="J467" s="4" t="s">
        <v>14</v>
      </c>
      <c r="K467">
        <v>1</v>
      </c>
    </row>
    <row r="468" spans="1:11" x14ac:dyDescent="0.25">
      <c r="A468" s="1" t="s">
        <v>830</v>
      </c>
      <c r="B468" s="1" t="s">
        <v>26</v>
      </c>
      <c r="C468" s="1" t="s">
        <v>831</v>
      </c>
      <c r="D468" s="4" t="s">
        <v>14</v>
      </c>
      <c r="E468" s="4" t="s">
        <v>1483</v>
      </c>
      <c r="F468" s="4" t="s">
        <v>1472</v>
      </c>
      <c r="G468" s="4" t="s">
        <v>14</v>
      </c>
      <c r="H468" t="s">
        <v>14</v>
      </c>
      <c r="I468" s="4" t="s">
        <v>14</v>
      </c>
      <c r="J468" s="4" t="s">
        <v>14</v>
      </c>
      <c r="K468">
        <v>5</v>
      </c>
    </row>
    <row r="469" spans="1:11" x14ac:dyDescent="0.25">
      <c r="A469" s="1" t="s">
        <v>832</v>
      </c>
      <c r="B469" s="1" t="s">
        <v>12</v>
      </c>
      <c r="C469" s="1" t="s">
        <v>833</v>
      </c>
      <c r="D469" s="4" t="s">
        <v>14</v>
      </c>
      <c r="E469" s="4" t="s">
        <v>1477</v>
      </c>
      <c r="F469" s="4" t="s">
        <v>1476</v>
      </c>
      <c r="G469" s="4" t="s">
        <v>14</v>
      </c>
      <c r="H469" t="s">
        <v>14</v>
      </c>
      <c r="I469" s="4" t="s">
        <v>14</v>
      </c>
      <c r="J469" s="4" t="s">
        <v>14</v>
      </c>
      <c r="K469">
        <v>0</v>
      </c>
    </row>
    <row r="470" spans="1:11" x14ac:dyDescent="0.25">
      <c r="A470" s="1" t="s">
        <v>834</v>
      </c>
      <c r="B470" s="1" t="s">
        <v>12</v>
      </c>
      <c r="C470" s="1" t="s">
        <v>835</v>
      </c>
      <c r="D470" s="4" t="s">
        <v>14</v>
      </c>
      <c r="E470" s="4" t="s">
        <v>1660</v>
      </c>
      <c r="F470" s="4" t="s">
        <v>1619</v>
      </c>
      <c r="G470" s="4" t="s">
        <v>14</v>
      </c>
      <c r="H470" t="s">
        <v>14</v>
      </c>
      <c r="I470" s="4" t="s">
        <v>14</v>
      </c>
      <c r="J470" s="4" t="s">
        <v>14</v>
      </c>
      <c r="K470">
        <v>26</v>
      </c>
    </row>
    <row r="471" spans="1:11" x14ac:dyDescent="0.25">
      <c r="A471" s="1" t="s">
        <v>836</v>
      </c>
      <c r="B471" s="1" t="s">
        <v>38</v>
      </c>
      <c r="C471" s="1" t="s">
        <v>104</v>
      </c>
      <c r="D471" s="4" t="s">
        <v>14</v>
      </c>
      <c r="E471" s="4" t="s">
        <v>1476</v>
      </c>
      <c r="F471" s="4" t="s">
        <v>1476</v>
      </c>
      <c r="G471" s="4" t="s">
        <v>14</v>
      </c>
      <c r="H471" t="s">
        <v>14</v>
      </c>
      <c r="I471" s="4" t="s">
        <v>14</v>
      </c>
      <c r="J471" s="4" t="s">
        <v>14</v>
      </c>
      <c r="K471">
        <v>0</v>
      </c>
    </row>
    <row r="472" spans="1:11" x14ac:dyDescent="0.25">
      <c r="A472" s="1" t="s">
        <v>837</v>
      </c>
      <c r="B472" s="1" t="s">
        <v>12</v>
      </c>
      <c r="C472" s="1" t="s">
        <v>838</v>
      </c>
      <c r="D472" s="4" t="s">
        <v>14</v>
      </c>
      <c r="E472" s="4" t="s">
        <v>1524</v>
      </c>
      <c r="F472" s="4" t="s">
        <v>1513</v>
      </c>
      <c r="G472" s="4" t="s">
        <v>14</v>
      </c>
      <c r="H472" t="s">
        <v>14</v>
      </c>
      <c r="I472" s="4" t="s">
        <v>14</v>
      </c>
      <c r="J472" s="4" t="s">
        <v>14</v>
      </c>
      <c r="K472">
        <v>0.5</v>
      </c>
    </row>
    <row r="473" spans="1:11" x14ac:dyDescent="0.25">
      <c r="A473" s="1" t="s">
        <v>840</v>
      </c>
      <c r="B473" s="1" t="s">
        <v>615</v>
      </c>
      <c r="C473" s="1" t="s">
        <v>613</v>
      </c>
      <c r="D473" s="4" t="s">
        <v>14</v>
      </c>
      <c r="E473" s="4" t="s">
        <v>1476</v>
      </c>
      <c r="F473" s="4" t="s">
        <v>14</v>
      </c>
      <c r="G473" s="4" t="s">
        <v>14</v>
      </c>
      <c r="H473" t="s">
        <v>14</v>
      </c>
      <c r="I473" s="4" t="s">
        <v>14</v>
      </c>
      <c r="J473" s="4" t="s">
        <v>14</v>
      </c>
      <c r="K473">
        <v>0</v>
      </c>
    </row>
    <row r="474" spans="1:11" x14ac:dyDescent="0.25">
      <c r="A474" s="1" t="s">
        <v>841</v>
      </c>
      <c r="B474" s="1" t="s">
        <v>29</v>
      </c>
      <c r="C474" s="1" t="s">
        <v>30</v>
      </c>
      <c r="D474" s="4" t="s">
        <v>14</v>
      </c>
      <c r="E474" s="4" t="s">
        <v>1476</v>
      </c>
      <c r="F474" s="4" t="s">
        <v>1476</v>
      </c>
      <c r="G474" s="4" t="s">
        <v>14</v>
      </c>
      <c r="H474" t="s">
        <v>14</v>
      </c>
      <c r="I474" s="4" t="s">
        <v>14</v>
      </c>
      <c r="J474" s="4" t="s">
        <v>14</v>
      </c>
      <c r="K474">
        <v>0</v>
      </c>
    </row>
    <row r="475" spans="1:11" x14ac:dyDescent="0.25">
      <c r="A475" s="1" t="s">
        <v>842</v>
      </c>
      <c r="B475" s="1" t="s">
        <v>133</v>
      </c>
      <c r="C475" s="1" t="s">
        <v>843</v>
      </c>
      <c r="D475" s="4" t="s">
        <v>14</v>
      </c>
      <c r="E475" s="4" t="s">
        <v>1476</v>
      </c>
      <c r="F475" s="4" t="s">
        <v>1476</v>
      </c>
      <c r="G475" s="4" t="s">
        <v>14</v>
      </c>
      <c r="H475" t="s">
        <v>14</v>
      </c>
      <c r="I475" s="4" t="s">
        <v>14</v>
      </c>
      <c r="J475" s="4" t="s">
        <v>14</v>
      </c>
      <c r="K475">
        <v>0</v>
      </c>
    </row>
    <row r="476" spans="1:11" x14ac:dyDescent="0.25">
      <c r="A476" s="1" t="s">
        <v>844</v>
      </c>
      <c r="B476" s="1" t="s">
        <v>47</v>
      </c>
      <c r="C476" s="1" t="s">
        <v>253</v>
      </c>
      <c r="D476" s="4" t="s">
        <v>14</v>
      </c>
      <c r="E476" s="4" t="s">
        <v>1466</v>
      </c>
      <c r="F476" s="4" t="s">
        <v>1466</v>
      </c>
      <c r="G476" s="4" t="s">
        <v>14</v>
      </c>
      <c r="H476" t="s">
        <v>14</v>
      </c>
      <c r="I476" s="4" t="s">
        <v>14</v>
      </c>
      <c r="J476" s="4" t="s">
        <v>14</v>
      </c>
      <c r="K476">
        <v>0</v>
      </c>
    </row>
    <row r="477" spans="1:11" x14ac:dyDescent="0.25">
      <c r="A477" s="1" t="s">
        <v>845</v>
      </c>
      <c r="B477" s="1" t="s">
        <v>846</v>
      </c>
      <c r="C477" s="1" t="s">
        <v>847</v>
      </c>
      <c r="D477" s="4" t="s">
        <v>14</v>
      </c>
      <c r="E477" s="4" t="s">
        <v>1481</v>
      </c>
      <c r="F477" s="4" t="s">
        <v>1470</v>
      </c>
      <c r="G477" s="4" t="s">
        <v>14</v>
      </c>
      <c r="H477" t="s">
        <v>14</v>
      </c>
      <c r="I477" s="4" t="s">
        <v>1476</v>
      </c>
      <c r="J477" s="4" t="s">
        <v>14</v>
      </c>
      <c r="K477">
        <v>6</v>
      </c>
    </row>
    <row r="478" spans="1:11" x14ac:dyDescent="0.25">
      <c r="A478" s="1" t="s">
        <v>848</v>
      </c>
      <c r="B478" s="1" t="s">
        <v>26</v>
      </c>
      <c r="C478" s="1" t="s">
        <v>849</v>
      </c>
      <c r="D478" s="4" t="s">
        <v>14</v>
      </c>
      <c r="E478" s="4" t="s">
        <v>1469</v>
      </c>
      <c r="F478" s="4" t="s">
        <v>1472</v>
      </c>
      <c r="G478" s="4" t="s">
        <v>14</v>
      </c>
      <c r="H478" t="s">
        <v>14</v>
      </c>
      <c r="I478" s="4" t="s">
        <v>14</v>
      </c>
      <c r="J478" s="4" t="s">
        <v>14</v>
      </c>
      <c r="K478">
        <v>0</v>
      </c>
    </row>
    <row r="479" spans="1:11" x14ac:dyDescent="0.25">
      <c r="A479" s="1" t="s">
        <v>850</v>
      </c>
      <c r="B479" s="1" t="s">
        <v>47</v>
      </c>
      <c r="C479" s="1" t="s">
        <v>88</v>
      </c>
      <c r="D479" s="4" t="s">
        <v>14</v>
      </c>
      <c r="E479" s="4" t="s">
        <v>1476</v>
      </c>
      <c r="F479" s="4" t="s">
        <v>1476</v>
      </c>
      <c r="G479" s="4" t="s">
        <v>14</v>
      </c>
      <c r="H479" t="s">
        <v>14</v>
      </c>
      <c r="I479" s="4" t="s">
        <v>14</v>
      </c>
      <c r="J479" s="4" t="s">
        <v>14</v>
      </c>
      <c r="K479">
        <v>0</v>
      </c>
    </row>
    <row r="480" spans="1:11" x14ac:dyDescent="0.25">
      <c r="A480" s="1" t="s">
        <v>851</v>
      </c>
      <c r="B480" s="1" t="s">
        <v>47</v>
      </c>
      <c r="C480" s="1" t="s">
        <v>709</v>
      </c>
      <c r="D480" s="4" t="s">
        <v>14</v>
      </c>
      <c r="E480" s="4" t="s">
        <v>1476</v>
      </c>
      <c r="F480" s="4" t="s">
        <v>1476</v>
      </c>
      <c r="G480" s="4" t="s">
        <v>14</v>
      </c>
      <c r="H480" t="s">
        <v>14</v>
      </c>
      <c r="I480" s="4" t="s">
        <v>14</v>
      </c>
      <c r="J480" s="4" t="s">
        <v>14</v>
      </c>
      <c r="K480">
        <v>0</v>
      </c>
    </row>
    <row r="481" spans="1:11" x14ac:dyDescent="0.25">
      <c r="A481" s="1" t="s">
        <v>852</v>
      </c>
      <c r="B481" s="1" t="s">
        <v>47</v>
      </c>
      <c r="C481" s="1" t="s">
        <v>90</v>
      </c>
      <c r="D481" s="4" t="s">
        <v>14</v>
      </c>
      <c r="E481" s="4" t="s">
        <v>1476</v>
      </c>
      <c r="F481" s="4" t="s">
        <v>14</v>
      </c>
      <c r="G481" s="4" t="s">
        <v>14</v>
      </c>
      <c r="H481" t="s">
        <v>14</v>
      </c>
      <c r="I481" s="4" t="s">
        <v>14</v>
      </c>
      <c r="J481" s="4" t="s">
        <v>14</v>
      </c>
      <c r="K481">
        <v>0</v>
      </c>
    </row>
    <row r="482" spans="1:11" x14ac:dyDescent="0.25">
      <c r="A482" s="1" t="s">
        <v>853</v>
      </c>
      <c r="B482" s="1" t="s">
        <v>70</v>
      </c>
      <c r="C482" s="1" t="s">
        <v>508</v>
      </c>
      <c r="D482" s="4" t="s">
        <v>14</v>
      </c>
      <c r="E482" s="4" t="s">
        <v>1476</v>
      </c>
      <c r="F482" s="4" t="s">
        <v>14</v>
      </c>
      <c r="G482" s="4" t="s">
        <v>14</v>
      </c>
      <c r="H482" t="s">
        <v>14</v>
      </c>
      <c r="I482" s="4" t="s">
        <v>14</v>
      </c>
      <c r="J482" s="4" t="s">
        <v>14</v>
      </c>
      <c r="K482">
        <v>0</v>
      </c>
    </row>
    <row r="483" spans="1:11" x14ac:dyDescent="0.25">
      <c r="A483" s="1" t="s">
        <v>854</v>
      </c>
      <c r="B483" s="1" t="s">
        <v>26</v>
      </c>
      <c r="C483" s="1" t="s">
        <v>855</v>
      </c>
      <c r="D483" s="4" t="s">
        <v>14</v>
      </c>
      <c r="E483" s="4" t="s">
        <v>1601</v>
      </c>
      <c r="F483" s="4" t="s">
        <v>1546</v>
      </c>
      <c r="G483" s="4" t="s">
        <v>14</v>
      </c>
      <c r="H483" t="s">
        <v>14</v>
      </c>
      <c r="I483" s="4" t="s">
        <v>14</v>
      </c>
      <c r="J483" s="4" t="s">
        <v>14</v>
      </c>
      <c r="K483">
        <v>0</v>
      </c>
    </row>
    <row r="484" spans="1:11" x14ac:dyDescent="0.25">
      <c r="A484" s="1" t="s">
        <v>856</v>
      </c>
      <c r="B484" s="1" t="s">
        <v>16</v>
      </c>
      <c r="C484" s="1" t="s">
        <v>436</v>
      </c>
      <c r="D484" s="4" t="s">
        <v>14</v>
      </c>
      <c r="E484" s="4" t="s">
        <v>1476</v>
      </c>
      <c r="F484" s="4" t="s">
        <v>1476</v>
      </c>
      <c r="G484" s="4" t="s">
        <v>14</v>
      </c>
      <c r="H484" t="s">
        <v>14</v>
      </c>
      <c r="I484" s="4" t="s">
        <v>14</v>
      </c>
      <c r="J484" s="4" t="s">
        <v>14</v>
      </c>
      <c r="K484">
        <v>0</v>
      </c>
    </row>
    <row r="485" spans="1:11" x14ac:dyDescent="0.25">
      <c r="A485" s="1" t="s">
        <v>857</v>
      </c>
      <c r="B485" s="1" t="s">
        <v>26</v>
      </c>
      <c r="C485" s="1" t="s">
        <v>436</v>
      </c>
      <c r="D485" s="4" t="s">
        <v>14</v>
      </c>
      <c r="E485" s="4" t="s">
        <v>1476</v>
      </c>
      <c r="F485" s="4" t="s">
        <v>1476</v>
      </c>
      <c r="G485" s="4" t="s">
        <v>14</v>
      </c>
      <c r="H485" t="s">
        <v>14</v>
      </c>
      <c r="I485" s="4" t="s">
        <v>14</v>
      </c>
      <c r="J485" s="4" t="s">
        <v>14</v>
      </c>
      <c r="K485">
        <v>0</v>
      </c>
    </row>
    <row r="486" spans="1:11" x14ac:dyDescent="0.25">
      <c r="A486" s="1" t="s">
        <v>858</v>
      </c>
      <c r="B486" s="1" t="s">
        <v>26</v>
      </c>
      <c r="C486" s="1" t="s">
        <v>508</v>
      </c>
      <c r="D486" s="4" t="s">
        <v>14</v>
      </c>
      <c r="E486" s="4" t="s">
        <v>1476</v>
      </c>
      <c r="F486" s="4" t="s">
        <v>1476</v>
      </c>
      <c r="G486" s="4" t="s">
        <v>14</v>
      </c>
      <c r="H486" t="s">
        <v>14</v>
      </c>
      <c r="I486" s="4" t="s">
        <v>14</v>
      </c>
      <c r="J486" s="4" t="s">
        <v>14</v>
      </c>
      <c r="K486">
        <v>0</v>
      </c>
    </row>
    <row r="487" spans="1:11" x14ac:dyDescent="0.25">
      <c r="A487" s="1" t="s">
        <v>859</v>
      </c>
      <c r="B487" s="1" t="s">
        <v>16</v>
      </c>
      <c r="C487" s="1" t="s">
        <v>385</v>
      </c>
      <c r="D487" s="4" t="s">
        <v>14</v>
      </c>
      <c r="E487" s="4" t="s">
        <v>1473</v>
      </c>
      <c r="F487" s="4" t="s">
        <v>1480</v>
      </c>
      <c r="G487" s="4" t="s">
        <v>14</v>
      </c>
      <c r="H487" t="s">
        <v>14</v>
      </c>
      <c r="I487" s="4" t="s">
        <v>14</v>
      </c>
      <c r="J487" s="4" t="s">
        <v>14</v>
      </c>
      <c r="K487">
        <v>0</v>
      </c>
    </row>
    <row r="488" spans="1:11" x14ac:dyDescent="0.25">
      <c r="A488" s="1" t="s">
        <v>860</v>
      </c>
      <c r="B488" s="1" t="s">
        <v>16</v>
      </c>
      <c r="C488" s="1" t="s">
        <v>457</v>
      </c>
      <c r="D488" s="4" t="s">
        <v>14</v>
      </c>
      <c r="E488" s="4" t="s">
        <v>1466</v>
      </c>
      <c r="F488" s="4" t="s">
        <v>1476</v>
      </c>
      <c r="G488" s="4" t="s">
        <v>14</v>
      </c>
      <c r="H488" t="s">
        <v>14</v>
      </c>
      <c r="I488" s="4" t="s">
        <v>14</v>
      </c>
      <c r="J488" s="4" t="s">
        <v>14</v>
      </c>
      <c r="K488">
        <v>0</v>
      </c>
    </row>
    <row r="489" spans="1:11" x14ac:dyDescent="0.25">
      <c r="A489" s="1" t="s">
        <v>861</v>
      </c>
      <c r="B489" s="1" t="s">
        <v>203</v>
      </c>
      <c r="C489" s="1" t="s">
        <v>862</v>
      </c>
      <c r="D489" s="4" t="s">
        <v>14</v>
      </c>
      <c r="E489" s="4" t="s">
        <v>1537</v>
      </c>
      <c r="F489" s="4" t="s">
        <v>1510</v>
      </c>
      <c r="G489" s="4" t="s">
        <v>14</v>
      </c>
      <c r="H489" t="s">
        <v>14</v>
      </c>
      <c r="I489" s="4" t="s">
        <v>1477</v>
      </c>
      <c r="J489" s="4" t="s">
        <v>14</v>
      </c>
      <c r="K489">
        <v>26</v>
      </c>
    </row>
    <row r="490" spans="1:11" x14ac:dyDescent="0.25">
      <c r="A490" s="1" t="s">
        <v>863</v>
      </c>
      <c r="B490" s="1" t="s">
        <v>26</v>
      </c>
      <c r="C490" s="1" t="s">
        <v>284</v>
      </c>
      <c r="D490" s="4" t="s">
        <v>14</v>
      </c>
      <c r="E490" s="4" t="s">
        <v>1479</v>
      </c>
      <c r="F490" s="4" t="s">
        <v>1477</v>
      </c>
      <c r="G490" s="4" t="s">
        <v>14</v>
      </c>
      <c r="H490" t="s">
        <v>14</v>
      </c>
      <c r="I490" s="4" t="s">
        <v>14</v>
      </c>
      <c r="J490" s="4" t="s">
        <v>14</v>
      </c>
      <c r="K490">
        <v>0</v>
      </c>
    </row>
    <row r="491" spans="1:11" x14ac:dyDescent="0.25">
      <c r="A491" s="1" t="s">
        <v>864</v>
      </c>
      <c r="B491" s="1" t="s">
        <v>12</v>
      </c>
      <c r="C491" s="1" t="s">
        <v>865</v>
      </c>
      <c r="D491" s="4" t="s">
        <v>14</v>
      </c>
      <c r="E491" s="4" t="s">
        <v>1481</v>
      </c>
      <c r="F491" s="4" t="s">
        <v>1481</v>
      </c>
      <c r="G491" s="4" t="s">
        <v>14</v>
      </c>
      <c r="H491" t="s">
        <v>14</v>
      </c>
      <c r="I491" s="4" t="s">
        <v>1466</v>
      </c>
      <c r="J491" s="4" t="s">
        <v>14</v>
      </c>
      <c r="K491">
        <v>3.5</v>
      </c>
    </row>
    <row r="492" spans="1:11" x14ac:dyDescent="0.25">
      <c r="A492" s="1" t="s">
        <v>867</v>
      </c>
      <c r="B492" s="1" t="s">
        <v>161</v>
      </c>
      <c r="C492" s="1" t="s">
        <v>868</v>
      </c>
      <c r="D492" s="4" t="s">
        <v>14</v>
      </c>
      <c r="E492" s="4" t="s">
        <v>1510</v>
      </c>
      <c r="F492" s="4" t="s">
        <v>1558</v>
      </c>
      <c r="G492" s="4" t="s">
        <v>14</v>
      </c>
      <c r="H492" t="s">
        <v>14</v>
      </c>
      <c r="I492" s="4" t="s">
        <v>14</v>
      </c>
      <c r="J492" s="4" t="s">
        <v>14</v>
      </c>
      <c r="K492">
        <v>1</v>
      </c>
    </row>
    <row r="493" spans="1:11" x14ac:dyDescent="0.25">
      <c r="A493" s="1" t="s">
        <v>869</v>
      </c>
      <c r="B493" s="1" t="s">
        <v>161</v>
      </c>
      <c r="C493" s="1" t="s">
        <v>870</v>
      </c>
      <c r="D493" s="4" t="s">
        <v>14</v>
      </c>
      <c r="E493" s="4" t="s">
        <v>1661</v>
      </c>
      <c r="F493" s="4" t="s">
        <v>1628</v>
      </c>
      <c r="G493" s="4" t="s">
        <v>1476</v>
      </c>
      <c r="H493" t="s">
        <v>14</v>
      </c>
      <c r="I493" s="4" t="s">
        <v>1476</v>
      </c>
      <c r="J493" s="4" t="s">
        <v>1477</v>
      </c>
      <c r="K493">
        <v>202</v>
      </c>
    </row>
    <row r="494" spans="1:11" x14ac:dyDescent="0.25">
      <c r="A494" s="1" t="s">
        <v>871</v>
      </c>
      <c r="B494" s="1" t="s">
        <v>47</v>
      </c>
      <c r="C494" s="1" t="s">
        <v>253</v>
      </c>
      <c r="D494" s="4" t="s">
        <v>14</v>
      </c>
      <c r="E494" s="4" t="s">
        <v>1477</v>
      </c>
      <c r="F494" s="4" t="s">
        <v>1477</v>
      </c>
      <c r="G494" s="4" t="s">
        <v>14</v>
      </c>
      <c r="H494" t="s">
        <v>14</v>
      </c>
      <c r="I494" s="4" t="s">
        <v>14</v>
      </c>
      <c r="J494" s="4" t="s">
        <v>14</v>
      </c>
      <c r="K494">
        <v>0</v>
      </c>
    </row>
    <row r="495" spans="1:11" x14ac:dyDescent="0.25">
      <c r="A495" s="1" t="s">
        <v>872</v>
      </c>
      <c r="B495" s="1" t="s">
        <v>23</v>
      </c>
      <c r="C495" s="1" t="s">
        <v>873</v>
      </c>
      <c r="D495" s="4" t="s">
        <v>14</v>
      </c>
      <c r="E495" s="4" t="s">
        <v>1480</v>
      </c>
      <c r="F495" s="4" t="s">
        <v>1513</v>
      </c>
      <c r="G495" s="4" t="s">
        <v>14</v>
      </c>
      <c r="H495" t="s">
        <v>14</v>
      </c>
      <c r="I495" s="4" t="s">
        <v>1476</v>
      </c>
      <c r="J495" s="4" t="s">
        <v>14</v>
      </c>
      <c r="K495">
        <v>7</v>
      </c>
    </row>
    <row r="496" spans="1:11" x14ac:dyDescent="0.25">
      <c r="A496" s="1" t="s">
        <v>874</v>
      </c>
      <c r="B496" s="1" t="s">
        <v>320</v>
      </c>
      <c r="C496" s="1" t="s">
        <v>875</v>
      </c>
      <c r="D496" s="4" t="s">
        <v>14</v>
      </c>
      <c r="E496" s="4" t="s">
        <v>1507</v>
      </c>
      <c r="F496" s="4" t="s">
        <v>1591</v>
      </c>
      <c r="G496" s="4" t="s">
        <v>1476</v>
      </c>
      <c r="H496" t="s">
        <v>1476</v>
      </c>
      <c r="I496" s="4" t="s">
        <v>1476</v>
      </c>
      <c r="J496" s="4" t="s">
        <v>14</v>
      </c>
      <c r="K496">
        <v>76</v>
      </c>
    </row>
    <row r="497" spans="1:11" x14ac:dyDescent="0.25">
      <c r="A497" s="1" t="s">
        <v>876</v>
      </c>
      <c r="B497" s="1" t="s">
        <v>16</v>
      </c>
      <c r="C497" s="1" t="s">
        <v>877</v>
      </c>
      <c r="D497" s="4" t="s">
        <v>1662</v>
      </c>
      <c r="E497" s="4" t="s">
        <v>1647</v>
      </c>
      <c r="F497" s="4" t="s">
        <v>1661</v>
      </c>
      <c r="G497" s="4" t="s">
        <v>1495</v>
      </c>
      <c r="H497" t="s">
        <v>1497</v>
      </c>
      <c r="I497" s="4" t="s">
        <v>1579</v>
      </c>
      <c r="J497" s="4" t="s">
        <v>1468</v>
      </c>
      <c r="K497">
        <v>480</v>
      </c>
    </row>
    <row r="498" spans="1:11" x14ac:dyDescent="0.25">
      <c r="A498" s="1" t="s">
        <v>879</v>
      </c>
      <c r="B498" s="1" t="s">
        <v>12</v>
      </c>
      <c r="C498" s="1" t="s">
        <v>880</v>
      </c>
      <c r="D498" s="4" t="s">
        <v>14</v>
      </c>
      <c r="E498" s="4" t="s">
        <v>1483</v>
      </c>
      <c r="F498" s="4" t="s">
        <v>1472</v>
      </c>
      <c r="G498" s="4" t="s">
        <v>14</v>
      </c>
      <c r="H498" t="s">
        <v>14</v>
      </c>
      <c r="I498" s="4" t="s">
        <v>14</v>
      </c>
      <c r="J498" s="4" t="s">
        <v>14</v>
      </c>
      <c r="K498">
        <v>4</v>
      </c>
    </row>
    <row r="499" spans="1:11" x14ac:dyDescent="0.25">
      <c r="A499" s="1" t="s">
        <v>881</v>
      </c>
      <c r="B499" s="1" t="s">
        <v>26</v>
      </c>
      <c r="C499" s="1" t="s">
        <v>30</v>
      </c>
      <c r="D499" s="4" t="s">
        <v>14</v>
      </c>
      <c r="E499" s="4" t="s">
        <v>1476</v>
      </c>
      <c r="F499" s="4" t="s">
        <v>14</v>
      </c>
      <c r="G499" s="4" t="s">
        <v>14</v>
      </c>
      <c r="H499" t="s">
        <v>14</v>
      </c>
      <c r="I499" s="4" t="s">
        <v>14</v>
      </c>
      <c r="J499" s="4" t="s">
        <v>14</v>
      </c>
      <c r="K499">
        <v>0</v>
      </c>
    </row>
    <row r="500" spans="1:11" x14ac:dyDescent="0.25">
      <c r="A500" s="1" t="s">
        <v>882</v>
      </c>
      <c r="B500" s="1" t="s">
        <v>47</v>
      </c>
      <c r="C500" s="1" t="s">
        <v>883</v>
      </c>
      <c r="D500" s="4" t="s">
        <v>14</v>
      </c>
      <c r="E500" s="4" t="s">
        <v>1509</v>
      </c>
      <c r="F500" s="4" t="s">
        <v>1545</v>
      </c>
      <c r="G500" s="4" t="s">
        <v>14</v>
      </c>
      <c r="H500" t="s">
        <v>14</v>
      </c>
      <c r="I500" s="4" t="s">
        <v>1466</v>
      </c>
      <c r="J500" s="4" t="s">
        <v>14</v>
      </c>
      <c r="K500">
        <v>16</v>
      </c>
    </row>
    <row r="501" spans="1:11" x14ac:dyDescent="0.25">
      <c r="A501" s="1" t="s">
        <v>884</v>
      </c>
      <c r="B501" s="1" t="s">
        <v>196</v>
      </c>
      <c r="C501" s="1" t="s">
        <v>885</v>
      </c>
      <c r="D501" s="4" t="s">
        <v>14</v>
      </c>
      <c r="E501" s="4" t="s">
        <v>1513</v>
      </c>
      <c r="F501" s="4" t="s">
        <v>1469</v>
      </c>
      <c r="G501" s="4" t="s">
        <v>14</v>
      </c>
      <c r="H501" t="s">
        <v>14</v>
      </c>
      <c r="I501" s="4" t="s">
        <v>1466</v>
      </c>
      <c r="J501" s="4" t="s">
        <v>1476</v>
      </c>
      <c r="K501">
        <v>8</v>
      </c>
    </row>
    <row r="502" spans="1:11" x14ac:dyDescent="0.25">
      <c r="A502" s="1" t="s">
        <v>886</v>
      </c>
      <c r="B502" s="1" t="s">
        <v>173</v>
      </c>
      <c r="C502" s="1" t="s">
        <v>126</v>
      </c>
      <c r="D502" s="4" t="s">
        <v>14</v>
      </c>
      <c r="E502" s="4" t="s">
        <v>1481</v>
      </c>
      <c r="F502" s="4" t="s">
        <v>1481</v>
      </c>
      <c r="G502" s="4" t="s">
        <v>14</v>
      </c>
      <c r="H502" t="s">
        <v>14</v>
      </c>
      <c r="I502" s="4" t="s">
        <v>14</v>
      </c>
      <c r="J502" s="4" t="s">
        <v>14</v>
      </c>
      <c r="K502">
        <v>0</v>
      </c>
    </row>
    <row r="503" spans="1:11" x14ac:dyDescent="0.25">
      <c r="A503" s="1" t="s">
        <v>887</v>
      </c>
      <c r="B503" s="1" t="s">
        <v>130</v>
      </c>
      <c r="C503" s="1" t="s">
        <v>888</v>
      </c>
      <c r="D503" s="4" t="s">
        <v>14</v>
      </c>
      <c r="E503" s="4" t="s">
        <v>1505</v>
      </c>
      <c r="F503" s="4" t="s">
        <v>1558</v>
      </c>
      <c r="G503" s="4" t="s">
        <v>14</v>
      </c>
      <c r="H503" t="s">
        <v>14</v>
      </c>
      <c r="I503" s="4" t="s">
        <v>14</v>
      </c>
      <c r="J503" s="4" t="s">
        <v>14</v>
      </c>
      <c r="K503">
        <v>0</v>
      </c>
    </row>
    <row r="504" spans="1:11" x14ac:dyDescent="0.25">
      <c r="A504" s="1" t="s">
        <v>889</v>
      </c>
      <c r="B504" s="1" t="s">
        <v>16</v>
      </c>
      <c r="C504" s="1" t="s">
        <v>280</v>
      </c>
      <c r="D504" s="4" t="s">
        <v>14</v>
      </c>
      <c r="E504" s="4" t="s">
        <v>1466</v>
      </c>
      <c r="F504" s="4" t="s">
        <v>1466</v>
      </c>
      <c r="G504" s="4" t="s">
        <v>14</v>
      </c>
      <c r="H504" t="s">
        <v>14</v>
      </c>
      <c r="I504" s="4" t="s">
        <v>14</v>
      </c>
      <c r="J504" s="4" t="s">
        <v>14</v>
      </c>
      <c r="K504">
        <v>0</v>
      </c>
    </row>
    <row r="505" spans="1:11" x14ac:dyDescent="0.25">
      <c r="A505" s="1" t="s">
        <v>890</v>
      </c>
      <c r="B505" s="1" t="s">
        <v>16</v>
      </c>
      <c r="C505" s="1" t="s">
        <v>891</v>
      </c>
      <c r="D505" s="4" t="s">
        <v>14</v>
      </c>
      <c r="E505" s="4" t="s">
        <v>1491</v>
      </c>
      <c r="F505" s="4" t="s">
        <v>1479</v>
      </c>
      <c r="G505" s="4" t="s">
        <v>14</v>
      </c>
      <c r="H505" t="s">
        <v>14</v>
      </c>
      <c r="I505" s="4" t="s">
        <v>14</v>
      </c>
      <c r="J505" s="4" t="s">
        <v>14</v>
      </c>
      <c r="K505">
        <v>0</v>
      </c>
    </row>
    <row r="506" spans="1:11" x14ac:dyDescent="0.25">
      <c r="A506" s="1" t="s">
        <v>892</v>
      </c>
      <c r="B506" s="1" t="s">
        <v>47</v>
      </c>
      <c r="C506" s="1" t="s">
        <v>27</v>
      </c>
      <c r="D506" s="4" t="s">
        <v>14</v>
      </c>
      <c r="E506" s="4" t="s">
        <v>1466</v>
      </c>
      <c r="F506" s="4" t="s">
        <v>1466</v>
      </c>
      <c r="G506" s="4" t="s">
        <v>14</v>
      </c>
      <c r="H506" t="s">
        <v>14</v>
      </c>
      <c r="I506" s="4" t="s">
        <v>14</v>
      </c>
      <c r="J506" s="4" t="s">
        <v>14</v>
      </c>
      <c r="K506">
        <v>0</v>
      </c>
    </row>
    <row r="507" spans="1:11" x14ac:dyDescent="0.25">
      <c r="A507" s="1" t="s">
        <v>893</v>
      </c>
      <c r="B507" s="1" t="s">
        <v>12</v>
      </c>
      <c r="C507" s="1" t="s">
        <v>894</v>
      </c>
      <c r="D507" s="4" t="s">
        <v>14</v>
      </c>
      <c r="E507" s="4" t="s">
        <v>1664</v>
      </c>
      <c r="F507" s="4" t="s">
        <v>1665</v>
      </c>
      <c r="G507" s="4" t="s">
        <v>14</v>
      </c>
      <c r="H507" t="s">
        <v>14</v>
      </c>
      <c r="I507" s="4" t="s">
        <v>14</v>
      </c>
      <c r="J507" s="4" t="s">
        <v>14</v>
      </c>
      <c r="K507">
        <v>18</v>
      </c>
    </row>
    <row r="508" spans="1:11" x14ac:dyDescent="0.25">
      <c r="A508" s="1" t="s">
        <v>895</v>
      </c>
      <c r="B508" s="1" t="s">
        <v>29</v>
      </c>
      <c r="C508" s="1" t="s">
        <v>896</v>
      </c>
      <c r="D508" s="4" t="s">
        <v>14</v>
      </c>
      <c r="E508" s="4" t="s">
        <v>1644</v>
      </c>
      <c r="F508" s="4" t="s">
        <v>1626</v>
      </c>
      <c r="G508" s="4" t="s">
        <v>14</v>
      </c>
      <c r="H508" t="s">
        <v>1476</v>
      </c>
      <c r="I508" s="4" t="s">
        <v>1483</v>
      </c>
      <c r="J508" s="4" t="s">
        <v>1466</v>
      </c>
      <c r="K508">
        <v>71</v>
      </c>
    </row>
    <row r="509" spans="1:11" x14ac:dyDescent="0.25">
      <c r="A509" s="1" t="s">
        <v>897</v>
      </c>
      <c r="B509" s="1" t="s">
        <v>130</v>
      </c>
      <c r="C509" s="1" t="s">
        <v>898</v>
      </c>
      <c r="D509" s="4" t="s">
        <v>14</v>
      </c>
      <c r="E509" s="4" t="s">
        <v>1666</v>
      </c>
      <c r="F509" s="4" t="s">
        <v>1667</v>
      </c>
      <c r="G509" s="4" t="s">
        <v>1501</v>
      </c>
      <c r="H509" t="s">
        <v>1469</v>
      </c>
      <c r="I509" s="4" t="s">
        <v>1529</v>
      </c>
      <c r="J509" s="4" t="s">
        <v>1473</v>
      </c>
      <c r="K509">
        <v>1167</v>
      </c>
    </row>
    <row r="510" spans="1:11" x14ac:dyDescent="0.25">
      <c r="A510" s="1" t="s">
        <v>899</v>
      </c>
      <c r="B510" s="1" t="s">
        <v>130</v>
      </c>
      <c r="C510" s="1" t="s">
        <v>143</v>
      </c>
      <c r="D510" s="4" t="s">
        <v>14</v>
      </c>
      <c r="E510" s="4" t="s">
        <v>1545</v>
      </c>
      <c r="F510" s="4" t="s">
        <v>1545</v>
      </c>
      <c r="G510" s="4" t="s">
        <v>14</v>
      </c>
      <c r="H510" t="s">
        <v>14</v>
      </c>
      <c r="I510" s="4" t="s">
        <v>14</v>
      </c>
      <c r="J510" s="4" t="s">
        <v>14</v>
      </c>
      <c r="K510">
        <v>13</v>
      </c>
    </row>
    <row r="511" spans="1:11" x14ac:dyDescent="0.25">
      <c r="A511" s="1" t="s">
        <v>900</v>
      </c>
      <c r="B511" s="1" t="s">
        <v>252</v>
      </c>
      <c r="C511" s="1" t="s">
        <v>211</v>
      </c>
      <c r="D511" s="4" t="s">
        <v>14</v>
      </c>
      <c r="E511" s="4" t="s">
        <v>1477</v>
      </c>
      <c r="F511" s="4" t="s">
        <v>1466</v>
      </c>
      <c r="G511" s="4" t="s">
        <v>14</v>
      </c>
      <c r="H511" t="s">
        <v>14</v>
      </c>
      <c r="I511" s="4" t="s">
        <v>14</v>
      </c>
      <c r="J511" s="4" t="s">
        <v>14</v>
      </c>
      <c r="K511">
        <v>0</v>
      </c>
    </row>
    <row r="512" spans="1:11" x14ac:dyDescent="0.25">
      <c r="A512" s="1" t="s">
        <v>901</v>
      </c>
      <c r="B512" s="1" t="s">
        <v>26</v>
      </c>
      <c r="C512" s="1" t="s">
        <v>328</v>
      </c>
      <c r="D512" s="4" t="s">
        <v>14</v>
      </c>
      <c r="E512" s="4" t="s">
        <v>1476</v>
      </c>
      <c r="F512" s="4" t="s">
        <v>1476</v>
      </c>
      <c r="G512" s="4" t="s">
        <v>14</v>
      </c>
      <c r="H512" t="s">
        <v>14</v>
      </c>
      <c r="I512" s="4" t="s">
        <v>14</v>
      </c>
      <c r="J512" s="4" t="s">
        <v>14</v>
      </c>
      <c r="K512">
        <v>0</v>
      </c>
    </row>
    <row r="513" spans="1:11" x14ac:dyDescent="0.25">
      <c r="A513" s="1" t="s">
        <v>902</v>
      </c>
      <c r="B513" s="1" t="s">
        <v>903</v>
      </c>
      <c r="C513" s="1" t="s">
        <v>904</v>
      </c>
      <c r="D513" s="4" t="s">
        <v>14</v>
      </c>
      <c r="E513" s="4" t="s">
        <v>1503</v>
      </c>
      <c r="F513" s="4" t="s">
        <v>1527</v>
      </c>
      <c r="G513" s="4" t="s">
        <v>14</v>
      </c>
      <c r="H513" t="s">
        <v>14</v>
      </c>
      <c r="I513" s="4" t="s">
        <v>14</v>
      </c>
      <c r="J513" s="4" t="s">
        <v>14</v>
      </c>
      <c r="K513">
        <v>0</v>
      </c>
    </row>
    <row r="514" spans="1:11" x14ac:dyDescent="0.25">
      <c r="A514" s="1" t="s">
        <v>905</v>
      </c>
      <c r="B514" s="1" t="s">
        <v>47</v>
      </c>
      <c r="C514" s="1" t="s">
        <v>308</v>
      </c>
      <c r="D514" s="4" t="s">
        <v>14</v>
      </c>
      <c r="E514" s="4" t="s">
        <v>1476</v>
      </c>
      <c r="F514" s="4" t="s">
        <v>1476</v>
      </c>
      <c r="G514" s="4" t="s">
        <v>14</v>
      </c>
      <c r="H514" t="s">
        <v>14</v>
      </c>
      <c r="I514" s="4" t="s">
        <v>14</v>
      </c>
      <c r="J514" s="4" t="s">
        <v>14</v>
      </c>
      <c r="K514">
        <v>0</v>
      </c>
    </row>
    <row r="515" spans="1:11" x14ac:dyDescent="0.25">
      <c r="A515" s="1" t="s">
        <v>906</v>
      </c>
      <c r="B515" s="1" t="s">
        <v>196</v>
      </c>
      <c r="C515" s="1" t="s">
        <v>291</v>
      </c>
      <c r="D515" s="4" t="s">
        <v>14</v>
      </c>
      <c r="E515" s="4" t="s">
        <v>1527</v>
      </c>
      <c r="F515" s="4" t="s">
        <v>1527</v>
      </c>
      <c r="G515" s="4" t="s">
        <v>14</v>
      </c>
      <c r="H515" t="s">
        <v>14</v>
      </c>
      <c r="I515" s="4" t="s">
        <v>14</v>
      </c>
      <c r="J515" s="4" t="s">
        <v>14</v>
      </c>
      <c r="K515">
        <v>0</v>
      </c>
    </row>
    <row r="516" spans="1:11" x14ac:dyDescent="0.25">
      <c r="A516" s="1" t="s">
        <v>907</v>
      </c>
      <c r="B516" s="1" t="s">
        <v>16</v>
      </c>
      <c r="C516" s="1" t="s">
        <v>908</v>
      </c>
      <c r="D516" s="4" t="s">
        <v>14</v>
      </c>
      <c r="E516" s="4" t="s">
        <v>1472</v>
      </c>
      <c r="F516" s="4" t="s">
        <v>1472</v>
      </c>
      <c r="G516" s="4" t="s">
        <v>14</v>
      </c>
      <c r="H516" t="s">
        <v>14</v>
      </c>
      <c r="I516" s="4" t="s">
        <v>14</v>
      </c>
      <c r="J516" s="4" t="s">
        <v>14</v>
      </c>
      <c r="K516">
        <v>0</v>
      </c>
    </row>
    <row r="517" spans="1:11" x14ac:dyDescent="0.25">
      <c r="A517" s="1" t="s">
        <v>909</v>
      </c>
      <c r="B517" s="1" t="s">
        <v>16</v>
      </c>
      <c r="C517" s="1" t="s">
        <v>59</v>
      </c>
      <c r="D517" s="4" t="s">
        <v>14</v>
      </c>
      <c r="E517" s="4" t="s">
        <v>1469</v>
      </c>
      <c r="F517" s="4" t="s">
        <v>14</v>
      </c>
      <c r="G517" s="4" t="s">
        <v>14</v>
      </c>
      <c r="H517" t="s">
        <v>14</v>
      </c>
      <c r="I517" s="4" t="s">
        <v>14</v>
      </c>
      <c r="J517" s="4" t="s">
        <v>14</v>
      </c>
      <c r="K517">
        <v>0</v>
      </c>
    </row>
    <row r="518" spans="1:11" x14ac:dyDescent="0.25">
      <c r="A518" s="1" t="s">
        <v>910</v>
      </c>
      <c r="B518" s="1" t="s">
        <v>26</v>
      </c>
      <c r="C518" s="1" t="s">
        <v>171</v>
      </c>
      <c r="D518" s="4" t="s">
        <v>14</v>
      </c>
      <c r="E518" s="4" t="s">
        <v>1477</v>
      </c>
      <c r="F518" s="4" t="s">
        <v>1476</v>
      </c>
      <c r="G518" s="4" t="s">
        <v>14</v>
      </c>
      <c r="H518" t="s">
        <v>14</v>
      </c>
      <c r="I518" s="4" t="s">
        <v>14</v>
      </c>
      <c r="J518" s="4" t="s">
        <v>14</v>
      </c>
      <c r="K518">
        <v>0</v>
      </c>
    </row>
    <row r="519" spans="1:11" x14ac:dyDescent="0.25">
      <c r="A519" s="1" t="s">
        <v>911</v>
      </c>
      <c r="B519" s="1" t="s">
        <v>26</v>
      </c>
      <c r="C519" s="1" t="s">
        <v>121</v>
      </c>
      <c r="D519" s="4" t="s">
        <v>14</v>
      </c>
      <c r="E519" s="4" t="s">
        <v>1477</v>
      </c>
      <c r="F519" s="4" t="s">
        <v>1477</v>
      </c>
      <c r="G519" s="4" t="s">
        <v>14</v>
      </c>
      <c r="H519" t="s">
        <v>14</v>
      </c>
      <c r="I519" s="4" t="s">
        <v>14</v>
      </c>
      <c r="J519" s="4" t="s">
        <v>14</v>
      </c>
      <c r="K519">
        <v>0</v>
      </c>
    </row>
    <row r="520" spans="1:11" x14ac:dyDescent="0.25">
      <c r="A520" s="1" t="s">
        <v>912</v>
      </c>
      <c r="B520" s="1" t="s">
        <v>26</v>
      </c>
      <c r="C520" s="1" t="s">
        <v>96</v>
      </c>
      <c r="D520" s="4" t="s">
        <v>14</v>
      </c>
      <c r="E520" s="4" t="s">
        <v>1482</v>
      </c>
      <c r="F520" s="4" t="s">
        <v>1482</v>
      </c>
      <c r="G520" s="4" t="s">
        <v>1476</v>
      </c>
      <c r="H520" t="s">
        <v>14</v>
      </c>
      <c r="I520" s="4" t="s">
        <v>1466</v>
      </c>
      <c r="J520" s="4" t="s">
        <v>1476</v>
      </c>
      <c r="K520">
        <v>9</v>
      </c>
    </row>
    <row r="521" spans="1:11" x14ac:dyDescent="0.25">
      <c r="A521" s="1" t="s">
        <v>913</v>
      </c>
      <c r="B521" s="1" t="s">
        <v>238</v>
      </c>
      <c r="C521" s="1" t="s">
        <v>673</v>
      </c>
      <c r="D521" s="4" t="s">
        <v>14</v>
      </c>
      <c r="E521" s="4" t="s">
        <v>1466</v>
      </c>
      <c r="F521" s="4" t="s">
        <v>14</v>
      </c>
      <c r="G521" s="4" t="s">
        <v>14</v>
      </c>
      <c r="H521" t="s">
        <v>14</v>
      </c>
      <c r="I521" s="4" t="s">
        <v>14</v>
      </c>
      <c r="J521" s="4" t="s">
        <v>14</v>
      </c>
      <c r="K521">
        <v>0</v>
      </c>
    </row>
    <row r="522" spans="1:11" x14ac:dyDescent="0.25">
      <c r="A522" s="1" t="s">
        <v>914</v>
      </c>
      <c r="B522" s="1" t="s">
        <v>65</v>
      </c>
      <c r="C522" s="1" t="s">
        <v>915</v>
      </c>
      <c r="D522" s="4" t="s">
        <v>14</v>
      </c>
      <c r="E522" s="4" t="s">
        <v>1550</v>
      </c>
      <c r="F522" s="4" t="s">
        <v>1669</v>
      </c>
      <c r="G522" s="4" t="s">
        <v>14</v>
      </c>
      <c r="H522" t="s">
        <v>1479</v>
      </c>
      <c r="I522" s="4" t="s">
        <v>1537</v>
      </c>
      <c r="J522" s="4" t="s">
        <v>1477</v>
      </c>
      <c r="K522">
        <v>188.5</v>
      </c>
    </row>
    <row r="523" spans="1:11" x14ac:dyDescent="0.25">
      <c r="A523" s="1" t="s">
        <v>917</v>
      </c>
      <c r="B523" s="1" t="s">
        <v>16</v>
      </c>
      <c r="C523" s="1" t="s">
        <v>918</v>
      </c>
      <c r="D523" s="4" t="s">
        <v>14</v>
      </c>
      <c r="E523" s="4" t="s">
        <v>1524</v>
      </c>
      <c r="F523" s="4" t="s">
        <v>1501</v>
      </c>
      <c r="G523" s="4" t="s">
        <v>14</v>
      </c>
      <c r="H523" t="s">
        <v>14</v>
      </c>
      <c r="I523" s="4" t="s">
        <v>14</v>
      </c>
      <c r="J523" s="4" t="s">
        <v>14</v>
      </c>
      <c r="K523">
        <v>0</v>
      </c>
    </row>
    <row r="524" spans="1:11" x14ac:dyDescent="0.25">
      <c r="A524" s="1" t="s">
        <v>919</v>
      </c>
      <c r="B524" s="1" t="s">
        <v>65</v>
      </c>
      <c r="C524" s="1" t="s">
        <v>287</v>
      </c>
      <c r="D524" s="4" t="s">
        <v>14</v>
      </c>
      <c r="E524" s="4" t="s">
        <v>1476</v>
      </c>
      <c r="F524" s="4" t="s">
        <v>1476</v>
      </c>
      <c r="G524" s="4" t="s">
        <v>14</v>
      </c>
      <c r="H524" t="s">
        <v>14</v>
      </c>
      <c r="I524" s="4" t="s">
        <v>14</v>
      </c>
      <c r="J524" s="4" t="s">
        <v>14</v>
      </c>
      <c r="K524">
        <v>0</v>
      </c>
    </row>
    <row r="525" spans="1:11" x14ac:dyDescent="0.25">
      <c r="A525" s="1" t="s">
        <v>920</v>
      </c>
      <c r="B525" s="1" t="s">
        <v>26</v>
      </c>
      <c r="C525" s="1" t="s">
        <v>63</v>
      </c>
      <c r="D525" s="4" t="s">
        <v>14</v>
      </c>
      <c r="E525" s="4" t="s">
        <v>1491</v>
      </c>
      <c r="F525" s="4" t="s">
        <v>1466</v>
      </c>
      <c r="G525" s="4" t="s">
        <v>14</v>
      </c>
      <c r="H525" t="s">
        <v>14</v>
      </c>
      <c r="I525" s="4" t="s">
        <v>14</v>
      </c>
      <c r="J525" s="4" t="s">
        <v>14</v>
      </c>
      <c r="K525">
        <v>0</v>
      </c>
    </row>
    <row r="526" spans="1:11" x14ac:dyDescent="0.25">
      <c r="A526" s="1" t="s">
        <v>921</v>
      </c>
      <c r="B526" s="1" t="s">
        <v>196</v>
      </c>
      <c r="C526" s="1" t="s">
        <v>922</v>
      </c>
      <c r="D526" s="4" t="s">
        <v>14</v>
      </c>
      <c r="E526" s="4" t="s">
        <v>1469</v>
      </c>
      <c r="F526" s="4" t="s">
        <v>1481</v>
      </c>
      <c r="G526" s="4" t="s">
        <v>14</v>
      </c>
      <c r="H526" t="s">
        <v>14</v>
      </c>
      <c r="I526" s="4" t="s">
        <v>1476</v>
      </c>
      <c r="J526" s="4" t="s">
        <v>14</v>
      </c>
      <c r="K526">
        <v>9</v>
      </c>
    </row>
    <row r="527" spans="1:11" x14ac:dyDescent="0.25">
      <c r="A527" s="1" t="s">
        <v>923</v>
      </c>
      <c r="B527" s="1" t="s">
        <v>50</v>
      </c>
      <c r="C527" s="1" t="s">
        <v>924</v>
      </c>
      <c r="D527" s="4" t="s">
        <v>14</v>
      </c>
      <c r="E527" s="4" t="s">
        <v>1523</v>
      </c>
      <c r="F527" s="4" t="s">
        <v>1480</v>
      </c>
      <c r="G527" s="4" t="s">
        <v>14</v>
      </c>
      <c r="H527" t="s">
        <v>14</v>
      </c>
      <c r="I527" s="4" t="s">
        <v>14</v>
      </c>
      <c r="J527" s="4" t="s">
        <v>14</v>
      </c>
      <c r="K527">
        <v>0</v>
      </c>
    </row>
    <row r="528" spans="1:11" x14ac:dyDescent="0.25">
      <c r="A528" s="1" t="s">
        <v>925</v>
      </c>
      <c r="B528" s="1" t="s">
        <v>29</v>
      </c>
      <c r="C528" s="1" t="s">
        <v>104</v>
      </c>
      <c r="D528" s="4" t="s">
        <v>14</v>
      </c>
      <c r="E528" s="4" t="s">
        <v>1476</v>
      </c>
      <c r="F528" s="4" t="s">
        <v>14</v>
      </c>
      <c r="G528" s="4" t="s">
        <v>14</v>
      </c>
      <c r="H528" t="s">
        <v>14</v>
      </c>
      <c r="I528" s="4" t="s">
        <v>14</v>
      </c>
      <c r="J528" s="4" t="s">
        <v>14</v>
      </c>
      <c r="K528">
        <v>0</v>
      </c>
    </row>
    <row r="529" spans="1:11" x14ac:dyDescent="0.25">
      <c r="A529" s="1" t="s">
        <v>926</v>
      </c>
      <c r="B529" s="1" t="s">
        <v>12</v>
      </c>
      <c r="C529" s="1" t="s">
        <v>927</v>
      </c>
      <c r="D529" s="4" t="s">
        <v>14</v>
      </c>
      <c r="E529" s="4" t="s">
        <v>1670</v>
      </c>
      <c r="F529" s="4" t="s">
        <v>1671</v>
      </c>
      <c r="G529" s="4" t="s">
        <v>14</v>
      </c>
      <c r="H529" t="s">
        <v>14</v>
      </c>
      <c r="I529" s="4" t="s">
        <v>14</v>
      </c>
      <c r="J529" s="4" t="s">
        <v>14</v>
      </c>
      <c r="K529">
        <v>11</v>
      </c>
    </row>
    <row r="530" spans="1:11" x14ac:dyDescent="0.25">
      <c r="A530" s="1" t="s">
        <v>928</v>
      </c>
      <c r="B530" s="1" t="s">
        <v>196</v>
      </c>
      <c r="C530" s="1" t="s">
        <v>880</v>
      </c>
      <c r="D530" s="4" t="s">
        <v>14</v>
      </c>
      <c r="E530" s="4" t="s">
        <v>1524</v>
      </c>
      <c r="F530" s="4" t="s">
        <v>1524</v>
      </c>
      <c r="G530" s="4" t="s">
        <v>14</v>
      </c>
      <c r="H530" t="s">
        <v>14</v>
      </c>
      <c r="I530" s="4" t="s">
        <v>14</v>
      </c>
      <c r="J530" s="4" t="s">
        <v>1476</v>
      </c>
      <c r="K530">
        <v>13</v>
      </c>
    </row>
    <row r="531" spans="1:11" x14ac:dyDescent="0.25">
      <c r="A531" s="1" t="s">
        <v>929</v>
      </c>
      <c r="B531" s="1" t="s">
        <v>47</v>
      </c>
      <c r="C531" s="1" t="s">
        <v>930</v>
      </c>
      <c r="D531" s="4" t="s">
        <v>14</v>
      </c>
      <c r="E531" s="4" t="s">
        <v>1501</v>
      </c>
      <c r="F531" s="4" t="s">
        <v>1480</v>
      </c>
      <c r="G531" s="4" t="s">
        <v>14</v>
      </c>
      <c r="H531" t="s">
        <v>14</v>
      </c>
      <c r="I531" s="4" t="s">
        <v>14</v>
      </c>
      <c r="J531" s="4" t="s">
        <v>14</v>
      </c>
      <c r="K531">
        <v>0</v>
      </c>
    </row>
    <row r="532" spans="1:11" x14ac:dyDescent="0.25">
      <c r="A532" s="1" t="s">
        <v>931</v>
      </c>
      <c r="B532" s="1" t="s">
        <v>16</v>
      </c>
      <c r="C532" s="1" t="s">
        <v>932</v>
      </c>
      <c r="D532" s="4" t="s">
        <v>14</v>
      </c>
      <c r="E532" s="4" t="s">
        <v>1473</v>
      </c>
      <c r="F532" s="4" t="s">
        <v>1513</v>
      </c>
      <c r="G532" s="4" t="s">
        <v>14</v>
      </c>
      <c r="H532" t="s">
        <v>14</v>
      </c>
      <c r="I532" s="4" t="s">
        <v>14</v>
      </c>
      <c r="J532" s="4" t="s">
        <v>14</v>
      </c>
      <c r="K532">
        <v>2</v>
      </c>
    </row>
    <row r="533" spans="1:11" x14ac:dyDescent="0.25">
      <c r="A533" s="1" t="s">
        <v>933</v>
      </c>
      <c r="B533" s="1" t="s">
        <v>23</v>
      </c>
      <c r="C533" s="1" t="s">
        <v>334</v>
      </c>
      <c r="D533" s="4" t="s">
        <v>14</v>
      </c>
      <c r="E533" s="4" t="s">
        <v>1476</v>
      </c>
      <c r="F533" s="4" t="s">
        <v>1476</v>
      </c>
      <c r="G533" s="4" t="s">
        <v>14</v>
      </c>
      <c r="H533" t="s">
        <v>14</v>
      </c>
      <c r="I533" s="4" t="s">
        <v>14</v>
      </c>
      <c r="J533" s="4" t="s">
        <v>14</v>
      </c>
      <c r="K533">
        <v>0</v>
      </c>
    </row>
    <row r="534" spans="1:11" x14ac:dyDescent="0.25">
      <c r="A534" s="1" t="s">
        <v>934</v>
      </c>
      <c r="B534" s="1" t="s">
        <v>26</v>
      </c>
      <c r="C534" s="1" t="s">
        <v>17</v>
      </c>
      <c r="D534" s="4" t="s">
        <v>14</v>
      </c>
      <c r="E534" s="4" t="s">
        <v>1479</v>
      </c>
      <c r="F534" s="4" t="s">
        <v>1466</v>
      </c>
      <c r="G534" s="4" t="s">
        <v>14</v>
      </c>
      <c r="H534" t="s">
        <v>14</v>
      </c>
      <c r="I534" s="4" t="s">
        <v>14</v>
      </c>
      <c r="J534" s="4" t="s">
        <v>14</v>
      </c>
      <c r="K534">
        <v>0</v>
      </c>
    </row>
    <row r="535" spans="1:11" x14ac:dyDescent="0.25">
      <c r="A535" s="1" t="s">
        <v>935</v>
      </c>
      <c r="B535" s="1" t="s">
        <v>29</v>
      </c>
      <c r="C535" s="1" t="s">
        <v>936</v>
      </c>
      <c r="D535" s="4" t="s">
        <v>14</v>
      </c>
      <c r="E535" s="4" t="s">
        <v>1472</v>
      </c>
      <c r="F535" s="4" t="s">
        <v>1491</v>
      </c>
      <c r="G535" s="4" t="s">
        <v>14</v>
      </c>
      <c r="H535" t="s">
        <v>14</v>
      </c>
      <c r="I535" s="4" t="s">
        <v>14</v>
      </c>
      <c r="J535" s="4" t="s">
        <v>14</v>
      </c>
      <c r="K535">
        <v>3</v>
      </c>
    </row>
    <row r="536" spans="1:11" x14ac:dyDescent="0.25">
      <c r="A536" s="1" t="s">
        <v>937</v>
      </c>
      <c r="B536" s="1" t="s">
        <v>12</v>
      </c>
      <c r="C536" s="1" t="s">
        <v>938</v>
      </c>
      <c r="D536" s="4" t="s">
        <v>14</v>
      </c>
      <c r="E536" s="4" t="s">
        <v>1660</v>
      </c>
      <c r="F536" s="4" t="s">
        <v>1582</v>
      </c>
      <c r="G536" s="4" t="s">
        <v>14</v>
      </c>
      <c r="H536" t="s">
        <v>14</v>
      </c>
      <c r="I536" s="4" t="s">
        <v>1466</v>
      </c>
      <c r="J536" s="4" t="s">
        <v>14</v>
      </c>
      <c r="K536">
        <v>17</v>
      </c>
    </row>
    <row r="537" spans="1:11" x14ac:dyDescent="0.25">
      <c r="A537" s="1" t="s">
        <v>939</v>
      </c>
      <c r="B537" s="1" t="s">
        <v>26</v>
      </c>
      <c r="C537" s="1" t="s">
        <v>264</v>
      </c>
      <c r="D537" s="4" t="s">
        <v>14</v>
      </c>
      <c r="E537" s="4" t="s">
        <v>1476</v>
      </c>
      <c r="F537" s="4" t="s">
        <v>14</v>
      </c>
      <c r="G537" s="4" t="s">
        <v>14</v>
      </c>
      <c r="H537" t="s">
        <v>14</v>
      </c>
      <c r="I537" s="4" t="s">
        <v>14</v>
      </c>
      <c r="J537" s="4" t="s">
        <v>14</v>
      </c>
      <c r="K537">
        <v>0</v>
      </c>
    </row>
    <row r="538" spans="1:11" x14ac:dyDescent="0.25">
      <c r="A538" s="1" t="s">
        <v>940</v>
      </c>
      <c r="B538" s="1" t="s">
        <v>47</v>
      </c>
      <c r="C538" s="1" t="s">
        <v>707</v>
      </c>
      <c r="D538" s="4" t="s">
        <v>14</v>
      </c>
      <c r="E538" s="4" t="s">
        <v>1472</v>
      </c>
      <c r="F538" s="4" t="s">
        <v>1472</v>
      </c>
      <c r="G538" s="4" t="s">
        <v>14</v>
      </c>
      <c r="H538" t="s">
        <v>14</v>
      </c>
      <c r="I538" s="4" t="s">
        <v>14</v>
      </c>
      <c r="J538" s="4" t="s">
        <v>14</v>
      </c>
      <c r="K538">
        <v>0</v>
      </c>
    </row>
    <row r="539" spans="1:11" x14ac:dyDescent="0.25">
      <c r="A539" s="1" t="s">
        <v>941</v>
      </c>
      <c r="B539" s="1" t="s">
        <v>85</v>
      </c>
      <c r="C539" s="1" t="s">
        <v>422</v>
      </c>
      <c r="D539" s="4" t="s">
        <v>14</v>
      </c>
      <c r="E539" s="4" t="s">
        <v>1631</v>
      </c>
      <c r="F539" s="4" t="s">
        <v>1631</v>
      </c>
      <c r="G539" s="4" t="s">
        <v>14</v>
      </c>
      <c r="H539" t="s">
        <v>14</v>
      </c>
      <c r="I539" s="4" t="s">
        <v>1476</v>
      </c>
      <c r="J539" s="4" t="s">
        <v>14</v>
      </c>
      <c r="K539">
        <v>7</v>
      </c>
    </row>
    <row r="540" spans="1:11" x14ac:dyDescent="0.25">
      <c r="A540" s="1" t="s">
        <v>942</v>
      </c>
      <c r="B540" s="1" t="s">
        <v>12</v>
      </c>
      <c r="C540" s="1" t="s">
        <v>943</v>
      </c>
      <c r="D540" s="4" t="s">
        <v>14</v>
      </c>
      <c r="E540" s="4" t="s">
        <v>1509</v>
      </c>
      <c r="F540" s="4" t="s">
        <v>1514</v>
      </c>
      <c r="G540" s="4" t="s">
        <v>14</v>
      </c>
      <c r="H540" t="s">
        <v>14</v>
      </c>
      <c r="I540" s="4" t="s">
        <v>14</v>
      </c>
      <c r="J540" s="4" t="s">
        <v>14</v>
      </c>
      <c r="K540">
        <v>0</v>
      </c>
    </row>
    <row r="541" spans="1:11" x14ac:dyDescent="0.25">
      <c r="A541" s="1" t="s">
        <v>944</v>
      </c>
      <c r="B541" s="1" t="s">
        <v>252</v>
      </c>
      <c r="C541" s="1" t="s">
        <v>211</v>
      </c>
      <c r="D541" s="4" t="s">
        <v>14</v>
      </c>
      <c r="E541" s="4" t="s">
        <v>1476</v>
      </c>
      <c r="F541" s="4" t="s">
        <v>14</v>
      </c>
      <c r="G541" s="4" t="s">
        <v>14</v>
      </c>
      <c r="H541" t="s">
        <v>14</v>
      </c>
      <c r="I541" s="4" t="s">
        <v>14</v>
      </c>
      <c r="J541" s="4" t="s">
        <v>14</v>
      </c>
      <c r="K541">
        <v>0</v>
      </c>
    </row>
    <row r="542" spans="1:11" x14ac:dyDescent="0.25">
      <c r="A542" s="1" t="s">
        <v>945</v>
      </c>
      <c r="B542" s="1" t="s">
        <v>16</v>
      </c>
      <c r="C542" s="1" t="s">
        <v>104</v>
      </c>
      <c r="D542" s="4" t="s">
        <v>14</v>
      </c>
      <c r="E542" s="4" t="s">
        <v>1476</v>
      </c>
      <c r="F542" s="4" t="s">
        <v>1476</v>
      </c>
      <c r="G542" s="4" t="s">
        <v>14</v>
      </c>
      <c r="H542" t="s">
        <v>14</v>
      </c>
      <c r="I542" s="4" t="s">
        <v>14</v>
      </c>
      <c r="J542" s="4" t="s">
        <v>14</v>
      </c>
      <c r="K542">
        <v>0</v>
      </c>
    </row>
    <row r="543" spans="1:11" x14ac:dyDescent="0.25">
      <c r="A543" s="1" t="s">
        <v>946</v>
      </c>
      <c r="B543" s="1" t="s">
        <v>615</v>
      </c>
      <c r="C543" s="1" t="s">
        <v>947</v>
      </c>
      <c r="D543" s="4" t="s">
        <v>14</v>
      </c>
      <c r="E543" s="4" t="s">
        <v>1591</v>
      </c>
      <c r="F543" s="4" t="s">
        <v>1672</v>
      </c>
      <c r="G543" s="4" t="s">
        <v>1480</v>
      </c>
      <c r="H543" t="s">
        <v>1472</v>
      </c>
      <c r="I543" s="4" t="s">
        <v>1468</v>
      </c>
      <c r="J543" s="4" t="s">
        <v>1513</v>
      </c>
      <c r="K543">
        <v>307</v>
      </c>
    </row>
    <row r="544" spans="1:11" x14ac:dyDescent="0.25">
      <c r="A544" s="1" t="s">
        <v>948</v>
      </c>
      <c r="B544" s="1" t="s">
        <v>12</v>
      </c>
      <c r="C544" s="1" t="s">
        <v>949</v>
      </c>
      <c r="D544" s="4" t="s">
        <v>14</v>
      </c>
      <c r="E544" s="4" t="s">
        <v>1582</v>
      </c>
      <c r="F544" s="4" t="s">
        <v>1554</v>
      </c>
      <c r="G544" s="4" t="s">
        <v>14</v>
      </c>
      <c r="H544" t="s">
        <v>14</v>
      </c>
      <c r="I544" s="4" t="s">
        <v>1476</v>
      </c>
      <c r="J544" s="4" t="s">
        <v>14</v>
      </c>
      <c r="K544">
        <v>8.5</v>
      </c>
    </row>
    <row r="545" spans="1:11" x14ac:dyDescent="0.25">
      <c r="A545" s="1" t="s">
        <v>950</v>
      </c>
      <c r="B545" s="1" t="s">
        <v>130</v>
      </c>
      <c r="C545" s="1" t="s">
        <v>951</v>
      </c>
      <c r="D545" s="4" t="s">
        <v>14</v>
      </c>
      <c r="E545" s="4" t="s">
        <v>1540</v>
      </c>
      <c r="F545" s="4" t="s">
        <v>1529</v>
      </c>
      <c r="G545" s="4" t="s">
        <v>14</v>
      </c>
      <c r="H545" t="s">
        <v>14</v>
      </c>
      <c r="I545" s="4" t="s">
        <v>1476</v>
      </c>
      <c r="J545" s="4" t="s">
        <v>1476</v>
      </c>
      <c r="K545">
        <v>15</v>
      </c>
    </row>
    <row r="546" spans="1:11" x14ac:dyDescent="0.25">
      <c r="A546" s="1" t="s">
        <v>952</v>
      </c>
      <c r="B546" s="1" t="s">
        <v>16</v>
      </c>
      <c r="C546" s="1" t="s">
        <v>261</v>
      </c>
      <c r="D546" s="4" t="s">
        <v>14</v>
      </c>
      <c r="E546" s="4" t="s">
        <v>1476</v>
      </c>
      <c r="F546" s="4" t="s">
        <v>1476</v>
      </c>
      <c r="G546" s="4" t="s">
        <v>14</v>
      </c>
      <c r="H546" t="s">
        <v>14</v>
      </c>
      <c r="I546" s="4" t="s">
        <v>14</v>
      </c>
      <c r="J546" s="4" t="s">
        <v>14</v>
      </c>
      <c r="K546">
        <v>0</v>
      </c>
    </row>
    <row r="547" spans="1:11" x14ac:dyDescent="0.25">
      <c r="A547" s="1" t="s">
        <v>953</v>
      </c>
      <c r="B547" s="1" t="s">
        <v>252</v>
      </c>
      <c r="C547" s="1" t="s">
        <v>954</v>
      </c>
      <c r="D547" s="4" t="s">
        <v>14</v>
      </c>
      <c r="E547" s="4" t="s">
        <v>1528</v>
      </c>
      <c r="F547" s="4" t="s">
        <v>1513</v>
      </c>
      <c r="G547" s="4" t="s">
        <v>14</v>
      </c>
      <c r="H547" t="s">
        <v>14</v>
      </c>
      <c r="I547" s="4" t="s">
        <v>14</v>
      </c>
      <c r="J547" s="4" t="s">
        <v>14</v>
      </c>
      <c r="K547">
        <v>3</v>
      </c>
    </row>
    <row r="548" spans="1:11" x14ac:dyDescent="0.25">
      <c r="A548" s="1" t="s">
        <v>955</v>
      </c>
      <c r="B548" s="1" t="s">
        <v>16</v>
      </c>
      <c r="C548" s="1" t="s">
        <v>90</v>
      </c>
      <c r="D548" s="4" t="s">
        <v>14</v>
      </c>
      <c r="E548" s="4" t="s">
        <v>1476</v>
      </c>
      <c r="F548" s="4" t="s">
        <v>14</v>
      </c>
      <c r="G548" s="4" t="s">
        <v>14</v>
      </c>
      <c r="H548" t="s">
        <v>14</v>
      </c>
      <c r="I548" s="4" t="s">
        <v>14</v>
      </c>
      <c r="J548" s="4" t="s">
        <v>14</v>
      </c>
      <c r="K548">
        <v>0</v>
      </c>
    </row>
    <row r="549" spans="1:11" x14ac:dyDescent="0.25">
      <c r="A549" s="1" t="s">
        <v>956</v>
      </c>
      <c r="B549" s="1" t="s">
        <v>16</v>
      </c>
      <c r="C549" s="1" t="s">
        <v>957</v>
      </c>
      <c r="D549" s="4" t="s">
        <v>14</v>
      </c>
      <c r="E549" s="4" t="s">
        <v>1554</v>
      </c>
      <c r="F549" s="4" t="s">
        <v>1675</v>
      </c>
      <c r="G549" s="4" t="s">
        <v>1501</v>
      </c>
      <c r="H549" t="s">
        <v>1501</v>
      </c>
      <c r="I549" s="4" t="s">
        <v>1558</v>
      </c>
      <c r="J549" s="4" t="s">
        <v>1514</v>
      </c>
      <c r="K549">
        <v>185.5</v>
      </c>
    </row>
    <row r="550" spans="1:11" x14ac:dyDescent="0.25">
      <c r="A550" s="1" t="s">
        <v>959</v>
      </c>
      <c r="B550" s="1" t="s">
        <v>12</v>
      </c>
      <c r="C550" s="1" t="s">
        <v>219</v>
      </c>
      <c r="D550" s="4" t="s">
        <v>14</v>
      </c>
      <c r="E550" s="4" t="s">
        <v>1479</v>
      </c>
      <c r="F550" s="4" t="s">
        <v>1479</v>
      </c>
      <c r="G550" s="4" t="s">
        <v>14</v>
      </c>
      <c r="H550" t="s">
        <v>14</v>
      </c>
      <c r="I550" s="4" t="s">
        <v>14</v>
      </c>
      <c r="J550" s="4" t="s">
        <v>14</v>
      </c>
      <c r="K550">
        <v>0</v>
      </c>
    </row>
    <row r="551" spans="1:11" x14ac:dyDescent="0.25">
      <c r="A551" s="1" t="s">
        <v>960</v>
      </c>
      <c r="B551" s="1" t="s">
        <v>16</v>
      </c>
      <c r="C551" s="1" t="s">
        <v>121</v>
      </c>
      <c r="D551" s="4" t="s">
        <v>14</v>
      </c>
      <c r="E551" s="4" t="s">
        <v>1491</v>
      </c>
      <c r="F551" s="4" t="s">
        <v>1479</v>
      </c>
      <c r="G551" s="4" t="s">
        <v>14</v>
      </c>
      <c r="H551" t="s">
        <v>14</v>
      </c>
      <c r="I551" s="4" t="s">
        <v>14</v>
      </c>
      <c r="J551" s="4" t="s">
        <v>14</v>
      </c>
      <c r="K551">
        <v>0</v>
      </c>
    </row>
    <row r="552" spans="1:11" x14ac:dyDescent="0.25">
      <c r="A552" s="1" t="s">
        <v>961</v>
      </c>
      <c r="B552" s="1" t="s">
        <v>12</v>
      </c>
      <c r="C552" s="1" t="s">
        <v>962</v>
      </c>
      <c r="D552" s="4" t="s">
        <v>14</v>
      </c>
      <c r="E552" s="4" t="s">
        <v>1510</v>
      </c>
      <c r="F552" s="4" t="s">
        <v>1558</v>
      </c>
      <c r="G552" s="4" t="s">
        <v>14</v>
      </c>
      <c r="H552" t="s">
        <v>1476</v>
      </c>
      <c r="I552" s="4" t="s">
        <v>1472</v>
      </c>
      <c r="J552" s="4" t="s">
        <v>1476</v>
      </c>
      <c r="K552">
        <v>44</v>
      </c>
    </row>
    <row r="553" spans="1:11" x14ac:dyDescent="0.25">
      <c r="A553" s="1" t="s">
        <v>963</v>
      </c>
      <c r="B553" s="1" t="s">
        <v>525</v>
      </c>
      <c r="C553" s="1" t="s">
        <v>964</v>
      </c>
      <c r="D553" s="4" t="s">
        <v>14</v>
      </c>
      <c r="E553" s="4" t="s">
        <v>1478</v>
      </c>
      <c r="F553" s="4" t="s">
        <v>1478</v>
      </c>
      <c r="G553" s="4" t="s">
        <v>14</v>
      </c>
      <c r="H553" t="s">
        <v>14</v>
      </c>
      <c r="I553" s="4" t="s">
        <v>14</v>
      </c>
      <c r="J553" s="4" t="s">
        <v>14</v>
      </c>
      <c r="K553">
        <v>9</v>
      </c>
    </row>
    <row r="554" spans="1:11" x14ac:dyDescent="0.25">
      <c r="A554" s="1" t="s">
        <v>965</v>
      </c>
      <c r="B554" s="1" t="s">
        <v>525</v>
      </c>
      <c r="C554" s="1" t="s">
        <v>966</v>
      </c>
      <c r="D554" s="4" t="s">
        <v>14</v>
      </c>
      <c r="E554" s="4" t="s">
        <v>1619</v>
      </c>
      <c r="F554" s="4" t="s">
        <v>1562</v>
      </c>
      <c r="G554" s="4" t="s">
        <v>14</v>
      </c>
      <c r="H554" t="s">
        <v>14</v>
      </c>
      <c r="I554" s="4" t="s">
        <v>14</v>
      </c>
      <c r="J554" s="4" t="s">
        <v>1476</v>
      </c>
      <c r="K554">
        <v>16</v>
      </c>
    </row>
    <row r="555" spans="1:11" x14ac:dyDescent="0.25">
      <c r="A555" s="1" t="s">
        <v>967</v>
      </c>
      <c r="B555" s="1" t="s">
        <v>525</v>
      </c>
      <c r="C555" s="1" t="s">
        <v>968</v>
      </c>
      <c r="D555" s="4" t="s">
        <v>14</v>
      </c>
      <c r="E555" s="4" t="s">
        <v>1522</v>
      </c>
      <c r="F555" s="4" t="s">
        <v>1522</v>
      </c>
      <c r="G555" s="4" t="s">
        <v>14</v>
      </c>
      <c r="H555" t="s">
        <v>14</v>
      </c>
      <c r="I555" s="4" t="s">
        <v>14</v>
      </c>
      <c r="J555" s="4" t="s">
        <v>14</v>
      </c>
      <c r="K555">
        <v>2</v>
      </c>
    </row>
    <row r="556" spans="1:11" x14ac:dyDescent="0.25">
      <c r="A556" s="1" t="s">
        <v>969</v>
      </c>
      <c r="B556" s="1" t="s">
        <v>26</v>
      </c>
      <c r="C556" s="1" t="s">
        <v>635</v>
      </c>
      <c r="D556" s="4" t="s">
        <v>14</v>
      </c>
      <c r="E556" s="4" t="s">
        <v>1491</v>
      </c>
      <c r="F556" s="4" t="s">
        <v>1477</v>
      </c>
      <c r="G556" s="4" t="s">
        <v>1476</v>
      </c>
      <c r="H556" t="s">
        <v>14</v>
      </c>
      <c r="I556" s="4" t="s">
        <v>14</v>
      </c>
      <c r="J556" s="4" t="s">
        <v>14</v>
      </c>
      <c r="K556">
        <v>0</v>
      </c>
    </row>
    <row r="557" spans="1:11" x14ac:dyDescent="0.25">
      <c r="A557" s="1" t="s">
        <v>970</v>
      </c>
      <c r="B557" s="1" t="s">
        <v>12</v>
      </c>
      <c r="C557" s="1" t="s">
        <v>971</v>
      </c>
      <c r="D557" s="4" t="s">
        <v>14</v>
      </c>
      <c r="E557" s="4" t="s">
        <v>1677</v>
      </c>
      <c r="F557" s="4" t="s">
        <v>1652</v>
      </c>
      <c r="G557" s="4" t="s">
        <v>14</v>
      </c>
      <c r="H557" t="s">
        <v>1476</v>
      </c>
      <c r="I557" s="4" t="s">
        <v>1470</v>
      </c>
      <c r="J557" s="4" t="s">
        <v>1466</v>
      </c>
      <c r="K557">
        <v>65</v>
      </c>
    </row>
    <row r="558" spans="1:11" x14ac:dyDescent="0.25">
      <c r="A558" s="1" t="s">
        <v>972</v>
      </c>
      <c r="B558" s="1" t="s">
        <v>12</v>
      </c>
      <c r="C558" s="1" t="s">
        <v>973</v>
      </c>
      <c r="D558" s="4" t="s">
        <v>14</v>
      </c>
      <c r="E558" s="4" t="s">
        <v>1482</v>
      </c>
      <c r="F558" s="4" t="s">
        <v>1482</v>
      </c>
      <c r="G558" s="4" t="s">
        <v>14</v>
      </c>
      <c r="H558" t="s">
        <v>14</v>
      </c>
      <c r="I558" s="4" t="s">
        <v>14</v>
      </c>
      <c r="J558" s="4" t="s">
        <v>14</v>
      </c>
      <c r="K558">
        <v>0</v>
      </c>
    </row>
    <row r="559" spans="1:11" x14ac:dyDescent="0.25">
      <c r="A559" s="1" t="s">
        <v>974</v>
      </c>
      <c r="B559" s="1" t="s">
        <v>130</v>
      </c>
      <c r="C559" s="1" t="s">
        <v>975</v>
      </c>
      <c r="D559" s="4" t="s">
        <v>14</v>
      </c>
      <c r="E559" s="4" t="s">
        <v>1602</v>
      </c>
      <c r="F559" s="4" t="s">
        <v>1551</v>
      </c>
      <c r="G559" s="4" t="s">
        <v>14</v>
      </c>
      <c r="H559" t="s">
        <v>14</v>
      </c>
      <c r="I559" s="4" t="s">
        <v>14</v>
      </c>
      <c r="J559" s="4" t="s">
        <v>14</v>
      </c>
      <c r="K559">
        <v>29</v>
      </c>
    </row>
    <row r="560" spans="1:11" x14ac:dyDescent="0.25">
      <c r="A560" s="1" t="s">
        <v>976</v>
      </c>
      <c r="B560" s="1" t="s">
        <v>12</v>
      </c>
      <c r="C560" s="1" t="s">
        <v>211</v>
      </c>
      <c r="D560" s="4" t="s">
        <v>14</v>
      </c>
      <c r="E560" s="4" t="s">
        <v>1466</v>
      </c>
      <c r="F560" s="4" t="s">
        <v>1476</v>
      </c>
      <c r="G560" s="4" t="s">
        <v>14</v>
      </c>
      <c r="H560" t="s">
        <v>14</v>
      </c>
      <c r="I560" s="4" t="s">
        <v>14</v>
      </c>
      <c r="J560" s="4" t="s">
        <v>14</v>
      </c>
      <c r="K560">
        <v>0</v>
      </c>
    </row>
    <row r="561" spans="1:11" x14ac:dyDescent="0.25">
      <c r="A561" s="1" t="s">
        <v>977</v>
      </c>
      <c r="B561" s="1" t="s">
        <v>16</v>
      </c>
      <c r="C561" s="1" t="s">
        <v>978</v>
      </c>
      <c r="D561" s="4" t="s">
        <v>14</v>
      </c>
      <c r="E561" s="4" t="s">
        <v>1483</v>
      </c>
      <c r="F561" s="4" t="s">
        <v>1472</v>
      </c>
      <c r="G561" s="4" t="s">
        <v>14</v>
      </c>
      <c r="H561" t="s">
        <v>14</v>
      </c>
      <c r="I561" s="4" t="s">
        <v>14</v>
      </c>
      <c r="J561" s="4" t="s">
        <v>14</v>
      </c>
      <c r="K561">
        <v>0</v>
      </c>
    </row>
    <row r="562" spans="1:11" x14ac:dyDescent="0.25">
      <c r="A562" s="1" t="s">
        <v>979</v>
      </c>
      <c r="B562" s="1" t="s">
        <v>26</v>
      </c>
      <c r="C562" s="1" t="s">
        <v>885</v>
      </c>
      <c r="D562" s="4" t="s">
        <v>14</v>
      </c>
      <c r="E562" s="4" t="s">
        <v>1479</v>
      </c>
      <c r="F562" s="4" t="s">
        <v>1477</v>
      </c>
      <c r="G562" s="4" t="s">
        <v>14</v>
      </c>
      <c r="H562" t="s">
        <v>14</v>
      </c>
      <c r="I562" s="4" t="s">
        <v>1476</v>
      </c>
      <c r="J562" s="4" t="s">
        <v>14</v>
      </c>
      <c r="K562">
        <v>8</v>
      </c>
    </row>
    <row r="563" spans="1:11" x14ac:dyDescent="0.25">
      <c r="A563" s="1" t="s">
        <v>980</v>
      </c>
      <c r="B563" s="1" t="s">
        <v>16</v>
      </c>
      <c r="C563" s="1" t="s">
        <v>750</v>
      </c>
      <c r="D563" s="4" t="s">
        <v>14</v>
      </c>
      <c r="E563" s="4" t="s">
        <v>1466</v>
      </c>
      <c r="F563" s="4" t="s">
        <v>1476</v>
      </c>
      <c r="G563" s="4" t="s">
        <v>14</v>
      </c>
      <c r="H563" t="s">
        <v>14</v>
      </c>
      <c r="I563" s="4" t="s">
        <v>14</v>
      </c>
      <c r="J563" s="4" t="s">
        <v>14</v>
      </c>
      <c r="K563">
        <v>0</v>
      </c>
    </row>
    <row r="564" spans="1:11" x14ac:dyDescent="0.25">
      <c r="A564" s="1" t="s">
        <v>981</v>
      </c>
      <c r="B564" s="1" t="s">
        <v>161</v>
      </c>
      <c r="C564" s="1" t="s">
        <v>271</v>
      </c>
      <c r="D564" s="4" t="s">
        <v>14</v>
      </c>
      <c r="E564" s="4" t="s">
        <v>1476</v>
      </c>
      <c r="F564" s="4" t="s">
        <v>14</v>
      </c>
      <c r="G564" s="4" t="s">
        <v>14</v>
      </c>
      <c r="H564" t="s">
        <v>14</v>
      </c>
      <c r="I564" s="4" t="s">
        <v>14</v>
      </c>
      <c r="J564" s="4" t="s">
        <v>14</v>
      </c>
      <c r="K564">
        <v>0</v>
      </c>
    </row>
    <row r="565" spans="1:11" x14ac:dyDescent="0.25">
      <c r="A565" s="1" t="s">
        <v>982</v>
      </c>
      <c r="B565" s="1" t="s">
        <v>23</v>
      </c>
      <c r="C565" s="1" t="s">
        <v>193</v>
      </c>
      <c r="D565" s="4" t="s">
        <v>14</v>
      </c>
      <c r="E565" s="4" t="s">
        <v>1523</v>
      </c>
      <c r="F565" s="4" t="s">
        <v>1481</v>
      </c>
      <c r="G565" s="4" t="s">
        <v>14</v>
      </c>
      <c r="H565" t="s">
        <v>14</v>
      </c>
      <c r="I565" s="4" t="s">
        <v>14</v>
      </c>
      <c r="J565" s="4" t="s">
        <v>14</v>
      </c>
      <c r="K565">
        <v>0</v>
      </c>
    </row>
    <row r="566" spans="1:11" x14ac:dyDescent="0.25">
      <c r="A566" s="1" t="s">
        <v>983</v>
      </c>
      <c r="B566" s="1" t="s">
        <v>65</v>
      </c>
      <c r="C566" s="1" t="s">
        <v>984</v>
      </c>
      <c r="D566" s="4" t="s">
        <v>14</v>
      </c>
      <c r="E566" s="4" t="s">
        <v>1466</v>
      </c>
      <c r="F566" s="4" t="s">
        <v>1476</v>
      </c>
      <c r="G566" s="4" t="s">
        <v>14</v>
      </c>
      <c r="H566" t="s">
        <v>14</v>
      </c>
      <c r="I566" s="4" t="s">
        <v>14</v>
      </c>
      <c r="J566" s="4" t="s">
        <v>14</v>
      </c>
      <c r="K566">
        <v>0</v>
      </c>
    </row>
    <row r="567" spans="1:11" x14ac:dyDescent="0.25">
      <c r="A567" s="1" t="s">
        <v>985</v>
      </c>
      <c r="B567" s="1" t="s">
        <v>26</v>
      </c>
      <c r="C567" s="1" t="s">
        <v>880</v>
      </c>
      <c r="D567" s="4" t="s">
        <v>14</v>
      </c>
      <c r="E567" s="4" t="s">
        <v>1477</v>
      </c>
      <c r="F567" s="4" t="s">
        <v>1477</v>
      </c>
      <c r="G567" s="4" t="s">
        <v>14</v>
      </c>
      <c r="H567" t="s">
        <v>14</v>
      </c>
      <c r="I567" s="4" t="s">
        <v>14</v>
      </c>
      <c r="J567" s="4" t="s">
        <v>14</v>
      </c>
      <c r="K567">
        <v>0</v>
      </c>
    </row>
    <row r="568" spans="1:11" x14ac:dyDescent="0.25">
      <c r="A568" s="1" t="s">
        <v>986</v>
      </c>
      <c r="B568" s="1" t="s">
        <v>29</v>
      </c>
      <c r="C568" s="1" t="s">
        <v>104</v>
      </c>
      <c r="D568" s="4" t="s">
        <v>14</v>
      </c>
      <c r="E568" s="4" t="s">
        <v>1476</v>
      </c>
      <c r="F568" s="4" t="s">
        <v>1476</v>
      </c>
      <c r="G568" s="4" t="s">
        <v>14</v>
      </c>
      <c r="H568" t="s">
        <v>14</v>
      </c>
      <c r="I568" s="4" t="s">
        <v>14</v>
      </c>
      <c r="J568" s="4" t="s">
        <v>14</v>
      </c>
      <c r="K568">
        <v>0</v>
      </c>
    </row>
    <row r="569" spans="1:11" x14ac:dyDescent="0.25">
      <c r="A569" s="1" t="s">
        <v>987</v>
      </c>
      <c r="B569" s="1" t="s">
        <v>203</v>
      </c>
      <c r="C569" s="1" t="s">
        <v>205</v>
      </c>
      <c r="D569" s="4" t="s">
        <v>14</v>
      </c>
      <c r="E569" s="4" t="s">
        <v>1466</v>
      </c>
      <c r="F569" s="4" t="s">
        <v>1476</v>
      </c>
      <c r="G569" s="4" t="s">
        <v>14</v>
      </c>
      <c r="H569" t="s">
        <v>14</v>
      </c>
      <c r="I569" s="4" t="s">
        <v>14</v>
      </c>
      <c r="J569" s="4" t="s">
        <v>14</v>
      </c>
      <c r="K569">
        <v>0</v>
      </c>
    </row>
    <row r="570" spans="1:11" x14ac:dyDescent="0.25">
      <c r="A570" s="1" t="s">
        <v>988</v>
      </c>
      <c r="B570" s="1" t="s">
        <v>70</v>
      </c>
      <c r="C570" s="1" t="s">
        <v>71</v>
      </c>
      <c r="D570" s="4" t="s">
        <v>14</v>
      </c>
      <c r="E570" s="4" t="s">
        <v>1495</v>
      </c>
      <c r="F570" s="4" t="s">
        <v>1497</v>
      </c>
      <c r="G570" s="4" t="s">
        <v>14</v>
      </c>
      <c r="H570" t="s">
        <v>1476</v>
      </c>
      <c r="I570" s="4" t="s">
        <v>1479</v>
      </c>
      <c r="J570" s="4" t="s">
        <v>1476</v>
      </c>
      <c r="K570">
        <v>31</v>
      </c>
    </row>
    <row r="571" spans="1:11" x14ac:dyDescent="0.25">
      <c r="A571" s="1" t="s">
        <v>989</v>
      </c>
      <c r="B571" s="1" t="s">
        <v>525</v>
      </c>
      <c r="C571" s="1" t="s">
        <v>24</v>
      </c>
      <c r="D571" s="4" t="s">
        <v>14</v>
      </c>
      <c r="E571" s="4" t="s">
        <v>1477</v>
      </c>
      <c r="F571" s="4" t="s">
        <v>1477</v>
      </c>
      <c r="G571" s="4" t="s">
        <v>14</v>
      </c>
      <c r="H571" t="s">
        <v>14</v>
      </c>
      <c r="I571" s="4" t="s">
        <v>14</v>
      </c>
      <c r="J571" s="4" t="s">
        <v>14</v>
      </c>
      <c r="K571">
        <v>0</v>
      </c>
    </row>
    <row r="572" spans="1:11" x14ac:dyDescent="0.25">
      <c r="A572" s="1" t="s">
        <v>990</v>
      </c>
      <c r="B572" s="1" t="s">
        <v>16</v>
      </c>
      <c r="C572" s="1" t="s">
        <v>991</v>
      </c>
      <c r="D572" s="4" t="s">
        <v>14</v>
      </c>
      <c r="E572" s="4" t="s">
        <v>1740</v>
      </c>
      <c r="F572" s="4" t="s">
        <v>1740</v>
      </c>
      <c r="G572" s="4" t="s">
        <v>1469</v>
      </c>
      <c r="H572" t="s">
        <v>1482</v>
      </c>
      <c r="I572" s="4" t="s">
        <v>1546</v>
      </c>
      <c r="J572" s="4" t="s">
        <v>1524</v>
      </c>
      <c r="K572">
        <v>1183</v>
      </c>
    </row>
    <row r="573" spans="1:11" x14ac:dyDescent="0.25">
      <c r="A573" s="1" t="s">
        <v>992</v>
      </c>
      <c r="B573" s="1" t="s">
        <v>16</v>
      </c>
      <c r="C573" s="1" t="s">
        <v>30</v>
      </c>
      <c r="D573" s="4" t="s">
        <v>14</v>
      </c>
      <c r="E573" s="4" t="s">
        <v>1466</v>
      </c>
      <c r="F573" s="4" t="s">
        <v>1476</v>
      </c>
      <c r="G573" s="4" t="s">
        <v>14</v>
      </c>
      <c r="H573" t="s">
        <v>14</v>
      </c>
      <c r="I573" s="4" t="s">
        <v>14</v>
      </c>
      <c r="J573" s="4" t="s">
        <v>14</v>
      </c>
      <c r="K573">
        <v>0</v>
      </c>
    </row>
    <row r="574" spans="1:11" x14ac:dyDescent="0.25">
      <c r="A574" s="1" t="s">
        <v>993</v>
      </c>
      <c r="B574" s="1" t="s">
        <v>26</v>
      </c>
      <c r="C574" s="1" t="s">
        <v>104</v>
      </c>
      <c r="D574" s="4" t="s">
        <v>14</v>
      </c>
      <c r="E574" s="4" t="s">
        <v>1476</v>
      </c>
      <c r="F574" s="4" t="s">
        <v>1476</v>
      </c>
      <c r="G574" s="4" t="s">
        <v>14</v>
      </c>
      <c r="H574" t="s">
        <v>14</v>
      </c>
      <c r="I574" s="4" t="s">
        <v>14</v>
      </c>
      <c r="J574" s="4" t="s">
        <v>14</v>
      </c>
      <c r="K574">
        <v>0</v>
      </c>
    </row>
    <row r="575" spans="1:11" x14ac:dyDescent="0.25">
      <c r="A575" s="1" t="s">
        <v>994</v>
      </c>
      <c r="B575" s="1" t="s">
        <v>47</v>
      </c>
      <c r="C575" s="1" t="s">
        <v>995</v>
      </c>
      <c r="D575" s="4" t="s">
        <v>14</v>
      </c>
      <c r="E575" s="4" t="s">
        <v>1741</v>
      </c>
      <c r="F575" s="4" t="s">
        <v>1741</v>
      </c>
      <c r="G575" s="4" t="s">
        <v>14</v>
      </c>
      <c r="H575" t="s">
        <v>1476</v>
      </c>
      <c r="I575" s="4" t="s">
        <v>1479</v>
      </c>
      <c r="J575" s="4" t="s">
        <v>1476</v>
      </c>
      <c r="K575">
        <v>467</v>
      </c>
    </row>
    <row r="576" spans="1:11" x14ac:dyDescent="0.25">
      <c r="A576" s="1" t="s">
        <v>996</v>
      </c>
      <c r="B576" s="1" t="s">
        <v>26</v>
      </c>
      <c r="C576" s="1" t="s">
        <v>442</v>
      </c>
      <c r="D576" s="4" t="s">
        <v>14</v>
      </c>
      <c r="E576" s="4" t="s">
        <v>1482</v>
      </c>
      <c r="F576" s="4" t="s">
        <v>1491</v>
      </c>
      <c r="G576" s="4" t="s">
        <v>1476</v>
      </c>
      <c r="H576" t="s">
        <v>14</v>
      </c>
      <c r="I576" s="4" t="s">
        <v>14</v>
      </c>
      <c r="J576" s="4" t="s">
        <v>14</v>
      </c>
      <c r="K576">
        <v>0</v>
      </c>
    </row>
    <row r="577" spans="1:11" x14ac:dyDescent="0.25">
      <c r="A577" s="1" t="s">
        <v>997</v>
      </c>
      <c r="B577" s="1" t="s">
        <v>85</v>
      </c>
      <c r="C577" s="1" t="s">
        <v>61</v>
      </c>
      <c r="D577" s="4" t="s">
        <v>14</v>
      </c>
      <c r="E577" s="4" t="s">
        <v>1476</v>
      </c>
      <c r="F577" s="4" t="s">
        <v>14</v>
      </c>
      <c r="G577" s="4" t="s">
        <v>14</v>
      </c>
      <c r="H577" t="s">
        <v>14</v>
      </c>
      <c r="I577" s="4" t="s">
        <v>14</v>
      </c>
      <c r="J577" s="4" t="s">
        <v>14</v>
      </c>
      <c r="K577">
        <v>0</v>
      </c>
    </row>
    <row r="578" spans="1:11" x14ac:dyDescent="0.25">
      <c r="A578" s="1" t="s">
        <v>998</v>
      </c>
      <c r="B578" s="1" t="s">
        <v>16</v>
      </c>
      <c r="C578" s="1" t="s">
        <v>999</v>
      </c>
      <c r="D578" s="4" t="s">
        <v>14</v>
      </c>
      <c r="E578" s="4" t="s">
        <v>1536</v>
      </c>
      <c r="F578" s="4" t="s">
        <v>1526</v>
      </c>
      <c r="G578" s="4" t="s">
        <v>14</v>
      </c>
      <c r="H578" t="s">
        <v>14</v>
      </c>
      <c r="I578" s="4" t="s">
        <v>1466</v>
      </c>
      <c r="J578" s="4" t="s">
        <v>1476</v>
      </c>
      <c r="K578">
        <v>13</v>
      </c>
    </row>
    <row r="579" spans="1:11" x14ac:dyDescent="0.25">
      <c r="A579" s="1" t="s">
        <v>1000</v>
      </c>
      <c r="B579" s="1" t="s">
        <v>26</v>
      </c>
      <c r="C579" s="1" t="s">
        <v>201</v>
      </c>
      <c r="D579" s="4" t="s">
        <v>14</v>
      </c>
      <c r="E579" s="4" t="s">
        <v>1482</v>
      </c>
      <c r="F579" s="4" t="s">
        <v>1479</v>
      </c>
      <c r="G579" s="4" t="s">
        <v>14</v>
      </c>
      <c r="H579" t="s">
        <v>14</v>
      </c>
      <c r="I579" s="4" t="s">
        <v>14</v>
      </c>
      <c r="J579" s="4" t="s">
        <v>14</v>
      </c>
      <c r="K579">
        <v>0</v>
      </c>
    </row>
    <row r="580" spans="1:11" x14ac:dyDescent="0.25">
      <c r="A580" s="1" t="s">
        <v>1001</v>
      </c>
      <c r="B580" s="1" t="s">
        <v>1002</v>
      </c>
      <c r="C580" s="1" t="s">
        <v>162</v>
      </c>
      <c r="D580" s="4" t="s">
        <v>14</v>
      </c>
      <c r="E580" s="4" t="s">
        <v>1523</v>
      </c>
      <c r="F580" s="4" t="s">
        <v>1481</v>
      </c>
      <c r="G580" s="4" t="s">
        <v>14</v>
      </c>
      <c r="H580" t="s">
        <v>14</v>
      </c>
      <c r="I580" s="4" t="s">
        <v>14</v>
      </c>
      <c r="J580" s="4" t="s">
        <v>14</v>
      </c>
      <c r="K580">
        <v>0</v>
      </c>
    </row>
    <row r="581" spans="1:11" x14ac:dyDescent="0.25">
      <c r="A581" s="1" t="s">
        <v>1003</v>
      </c>
      <c r="B581" s="1" t="s">
        <v>173</v>
      </c>
      <c r="C581" s="1" t="s">
        <v>271</v>
      </c>
      <c r="D581" s="4" t="s">
        <v>14</v>
      </c>
      <c r="E581" s="4" t="s">
        <v>1476</v>
      </c>
      <c r="F581" s="4" t="s">
        <v>14</v>
      </c>
      <c r="G581" s="4" t="s">
        <v>14</v>
      </c>
      <c r="H581" t="s">
        <v>14</v>
      </c>
      <c r="I581" s="4" t="s">
        <v>14</v>
      </c>
      <c r="J581" s="4" t="s">
        <v>14</v>
      </c>
      <c r="K581">
        <v>0</v>
      </c>
    </row>
    <row r="582" spans="1:11" x14ac:dyDescent="0.25">
      <c r="A582" s="1" t="s">
        <v>1004</v>
      </c>
      <c r="B582" s="1" t="s">
        <v>130</v>
      </c>
      <c r="C582" s="1" t="s">
        <v>90</v>
      </c>
      <c r="D582" s="4" t="s">
        <v>14</v>
      </c>
      <c r="E582" s="4" t="s">
        <v>1477</v>
      </c>
      <c r="F582" s="4" t="s">
        <v>1477</v>
      </c>
      <c r="G582" s="4" t="s">
        <v>14</v>
      </c>
      <c r="H582" t="s">
        <v>14</v>
      </c>
      <c r="I582" s="4" t="s">
        <v>14</v>
      </c>
      <c r="J582" s="4" t="s">
        <v>14</v>
      </c>
      <c r="K582">
        <v>0</v>
      </c>
    </row>
    <row r="583" spans="1:11" x14ac:dyDescent="0.25">
      <c r="A583" s="1" t="s">
        <v>1005</v>
      </c>
      <c r="B583" s="1" t="s">
        <v>16</v>
      </c>
      <c r="C583" s="1" t="s">
        <v>219</v>
      </c>
      <c r="D583" s="4" t="s">
        <v>14</v>
      </c>
      <c r="E583" s="4" t="s">
        <v>1476</v>
      </c>
      <c r="F583" s="4" t="s">
        <v>1476</v>
      </c>
      <c r="G583" s="4" t="s">
        <v>14</v>
      </c>
      <c r="H583" t="s">
        <v>14</v>
      </c>
      <c r="I583" s="4" t="s">
        <v>14</v>
      </c>
      <c r="J583" s="4" t="s">
        <v>14</v>
      </c>
      <c r="K583">
        <v>0</v>
      </c>
    </row>
    <row r="584" spans="1:11" x14ac:dyDescent="0.25">
      <c r="A584" s="1" t="s">
        <v>1006</v>
      </c>
      <c r="B584" s="1" t="s">
        <v>130</v>
      </c>
      <c r="C584" s="1" t="s">
        <v>1007</v>
      </c>
      <c r="D584" s="4" t="s">
        <v>14</v>
      </c>
      <c r="E584" s="4" t="s">
        <v>1585</v>
      </c>
      <c r="F584" s="4" t="s">
        <v>1586</v>
      </c>
      <c r="G584" s="4" t="s">
        <v>1476</v>
      </c>
      <c r="H584" t="s">
        <v>1476</v>
      </c>
      <c r="I584" s="4" t="s">
        <v>1482</v>
      </c>
      <c r="J584" s="4" t="s">
        <v>1491</v>
      </c>
      <c r="K584">
        <v>58</v>
      </c>
    </row>
    <row r="585" spans="1:11" x14ac:dyDescent="0.25">
      <c r="A585" s="1" t="s">
        <v>1008</v>
      </c>
      <c r="B585" s="1" t="s">
        <v>12</v>
      </c>
      <c r="C585" s="1" t="s">
        <v>27</v>
      </c>
      <c r="D585" s="4" t="s">
        <v>14</v>
      </c>
      <c r="E585" s="4" t="s">
        <v>1476</v>
      </c>
      <c r="F585" s="4" t="s">
        <v>1476</v>
      </c>
      <c r="G585" s="4" t="s">
        <v>14</v>
      </c>
      <c r="H585" t="s">
        <v>14</v>
      </c>
      <c r="I585" s="4" t="s">
        <v>14</v>
      </c>
      <c r="J585" s="4" t="s">
        <v>14</v>
      </c>
      <c r="K585">
        <v>0</v>
      </c>
    </row>
    <row r="586" spans="1:11" x14ac:dyDescent="0.25">
      <c r="A586" s="1" t="s">
        <v>1009</v>
      </c>
      <c r="B586" s="1" t="s">
        <v>12</v>
      </c>
      <c r="C586" s="1" t="s">
        <v>298</v>
      </c>
      <c r="D586" s="4" t="s">
        <v>14</v>
      </c>
      <c r="E586" s="4" t="s">
        <v>1483</v>
      </c>
      <c r="F586" s="4" t="s">
        <v>1466</v>
      </c>
      <c r="G586" s="4" t="s">
        <v>14</v>
      </c>
      <c r="H586" t="s">
        <v>14</v>
      </c>
      <c r="I586" s="4" t="s">
        <v>14</v>
      </c>
      <c r="J586" s="4" t="s">
        <v>14</v>
      </c>
      <c r="K586">
        <v>0</v>
      </c>
    </row>
    <row r="587" spans="1:11" x14ac:dyDescent="0.25">
      <c r="A587" s="1" t="s">
        <v>1010</v>
      </c>
      <c r="B587" s="1" t="s">
        <v>70</v>
      </c>
      <c r="C587" s="1" t="s">
        <v>261</v>
      </c>
      <c r="D587" s="4" t="s">
        <v>14</v>
      </c>
      <c r="E587" s="4" t="s">
        <v>1466</v>
      </c>
      <c r="F587" s="4" t="s">
        <v>1476</v>
      </c>
      <c r="G587" s="4" t="s">
        <v>14</v>
      </c>
      <c r="H587" t="s">
        <v>14</v>
      </c>
      <c r="I587" s="4" t="s">
        <v>14</v>
      </c>
      <c r="J587" s="4" t="s">
        <v>14</v>
      </c>
      <c r="K587">
        <v>0</v>
      </c>
    </row>
    <row r="588" spans="1:11" x14ac:dyDescent="0.25">
      <c r="A588" s="1" t="s">
        <v>1011</v>
      </c>
      <c r="B588" s="1" t="s">
        <v>16</v>
      </c>
      <c r="C588" s="1" t="s">
        <v>1012</v>
      </c>
      <c r="D588" s="4" t="s">
        <v>14</v>
      </c>
      <c r="E588" s="4" t="s">
        <v>1631</v>
      </c>
      <c r="F588" s="4" t="s">
        <v>1583</v>
      </c>
      <c r="G588" s="4" t="s">
        <v>14</v>
      </c>
      <c r="H588" t="s">
        <v>14</v>
      </c>
      <c r="I588" s="4" t="s">
        <v>14</v>
      </c>
      <c r="J588" s="4" t="s">
        <v>14</v>
      </c>
      <c r="K588">
        <v>9</v>
      </c>
    </row>
    <row r="589" spans="1:11" x14ac:dyDescent="0.25">
      <c r="A589" s="1" t="s">
        <v>1013</v>
      </c>
      <c r="B589" s="1" t="s">
        <v>16</v>
      </c>
      <c r="C589" s="1" t="s">
        <v>1014</v>
      </c>
      <c r="D589" s="4" t="s">
        <v>14</v>
      </c>
      <c r="E589" s="4" t="s">
        <v>1538</v>
      </c>
      <c r="F589" s="4" t="s">
        <v>1508</v>
      </c>
      <c r="G589" s="4" t="s">
        <v>14</v>
      </c>
      <c r="H589" t="s">
        <v>14</v>
      </c>
      <c r="I589" s="4" t="s">
        <v>14</v>
      </c>
      <c r="J589" s="4" t="s">
        <v>1476</v>
      </c>
      <c r="K589">
        <v>14</v>
      </c>
    </row>
    <row r="590" spans="1:11" x14ac:dyDescent="0.25">
      <c r="A590" s="1" t="s">
        <v>1015</v>
      </c>
      <c r="B590" s="1" t="s">
        <v>47</v>
      </c>
      <c r="C590" s="1" t="s">
        <v>1016</v>
      </c>
      <c r="D590" s="4" t="s">
        <v>14</v>
      </c>
      <c r="E590" s="4" t="s">
        <v>1567</v>
      </c>
      <c r="F590" s="4" t="s">
        <v>1680</v>
      </c>
      <c r="G590" s="4" t="s">
        <v>14</v>
      </c>
      <c r="H590" t="s">
        <v>1476</v>
      </c>
      <c r="I590" s="4" t="s">
        <v>1491</v>
      </c>
      <c r="J590" s="4" t="s">
        <v>14</v>
      </c>
      <c r="K590">
        <v>76</v>
      </c>
    </row>
    <row r="591" spans="1:11" x14ac:dyDescent="0.25">
      <c r="A591" s="1" t="s">
        <v>1017</v>
      </c>
      <c r="B591" s="1" t="s">
        <v>12</v>
      </c>
      <c r="C591" s="1" t="s">
        <v>276</v>
      </c>
      <c r="D591" s="4" t="s">
        <v>14</v>
      </c>
      <c r="E591" s="4" t="s">
        <v>1473</v>
      </c>
      <c r="F591" s="4" t="s">
        <v>1523</v>
      </c>
      <c r="G591" s="4" t="s">
        <v>14</v>
      </c>
      <c r="H591" t="s">
        <v>14</v>
      </c>
      <c r="I591" s="4" t="s">
        <v>14</v>
      </c>
      <c r="J591" s="4" t="s">
        <v>14</v>
      </c>
      <c r="K591">
        <v>0</v>
      </c>
    </row>
    <row r="592" spans="1:11" x14ac:dyDescent="0.25">
      <c r="A592" s="1" t="s">
        <v>1018</v>
      </c>
      <c r="B592" s="1" t="s">
        <v>12</v>
      </c>
      <c r="C592" s="1" t="s">
        <v>230</v>
      </c>
      <c r="D592" s="4" t="s">
        <v>14</v>
      </c>
      <c r="E592" s="4" t="s">
        <v>1472</v>
      </c>
      <c r="F592" s="4" t="s">
        <v>1472</v>
      </c>
      <c r="G592" s="4" t="s">
        <v>14</v>
      </c>
      <c r="H592" t="s">
        <v>14</v>
      </c>
      <c r="I592" s="4" t="s">
        <v>14</v>
      </c>
      <c r="J592" s="4" t="s">
        <v>14</v>
      </c>
      <c r="K592">
        <v>0</v>
      </c>
    </row>
    <row r="593" spans="1:11" x14ac:dyDescent="0.25">
      <c r="A593" s="1" t="s">
        <v>1019</v>
      </c>
      <c r="B593" s="1" t="s">
        <v>16</v>
      </c>
      <c r="C593" s="1" t="s">
        <v>1020</v>
      </c>
      <c r="D593" s="4" t="s">
        <v>14</v>
      </c>
      <c r="E593" s="4" t="s">
        <v>1472</v>
      </c>
      <c r="F593" s="4" t="s">
        <v>1482</v>
      </c>
      <c r="G593" s="4" t="s">
        <v>1476</v>
      </c>
      <c r="H593" t="s">
        <v>14</v>
      </c>
      <c r="I593" s="4" t="s">
        <v>1466</v>
      </c>
      <c r="J593" s="4" t="s">
        <v>14</v>
      </c>
      <c r="K593">
        <v>14</v>
      </c>
    </row>
    <row r="594" spans="1:11" x14ac:dyDescent="0.25">
      <c r="A594" s="1" t="s">
        <v>1021</v>
      </c>
      <c r="B594" s="1" t="s">
        <v>16</v>
      </c>
      <c r="C594" s="1" t="s">
        <v>1022</v>
      </c>
      <c r="D594" s="4" t="s">
        <v>14</v>
      </c>
      <c r="E594" s="4" t="s">
        <v>1472</v>
      </c>
      <c r="F594" s="4" t="s">
        <v>1482</v>
      </c>
      <c r="G594" s="4" t="s">
        <v>14</v>
      </c>
      <c r="H594" t="s">
        <v>14</v>
      </c>
      <c r="I594" s="4" t="s">
        <v>1476</v>
      </c>
      <c r="J594" s="4" t="s">
        <v>14</v>
      </c>
      <c r="K594">
        <v>9</v>
      </c>
    </row>
    <row r="595" spans="1:11" x14ac:dyDescent="0.25">
      <c r="A595" s="1" t="s">
        <v>1023</v>
      </c>
      <c r="B595" s="1" t="s">
        <v>16</v>
      </c>
      <c r="C595" s="1" t="s">
        <v>1024</v>
      </c>
      <c r="D595" s="4" t="s">
        <v>14</v>
      </c>
      <c r="E595" s="4" t="s">
        <v>1479</v>
      </c>
      <c r="F595" s="4" t="s">
        <v>1466</v>
      </c>
      <c r="G595" s="4" t="s">
        <v>14</v>
      </c>
      <c r="H595" t="s">
        <v>14</v>
      </c>
      <c r="I595" s="4" t="s">
        <v>14</v>
      </c>
      <c r="J595" s="4" t="s">
        <v>14</v>
      </c>
      <c r="K595">
        <v>0</v>
      </c>
    </row>
    <row r="596" spans="1:11" x14ac:dyDescent="0.25">
      <c r="A596" s="1" t="s">
        <v>1025</v>
      </c>
      <c r="B596" s="1" t="s">
        <v>26</v>
      </c>
      <c r="C596" s="1" t="s">
        <v>1026</v>
      </c>
      <c r="D596" s="4" t="s">
        <v>14</v>
      </c>
      <c r="E596" s="4" t="s">
        <v>1470</v>
      </c>
      <c r="F596" s="4" t="s">
        <v>1470</v>
      </c>
      <c r="G596" s="4" t="s">
        <v>14</v>
      </c>
      <c r="H596" t="s">
        <v>1476</v>
      </c>
      <c r="I596" s="4" t="s">
        <v>1476</v>
      </c>
      <c r="J596" s="4" t="s">
        <v>1476</v>
      </c>
      <c r="K596">
        <v>12</v>
      </c>
    </row>
    <row r="597" spans="1:11" x14ac:dyDescent="0.25">
      <c r="A597" s="1" t="s">
        <v>1027</v>
      </c>
      <c r="B597" s="1" t="s">
        <v>12</v>
      </c>
      <c r="C597" s="1" t="s">
        <v>1028</v>
      </c>
      <c r="D597" s="4" t="s">
        <v>14</v>
      </c>
      <c r="E597" s="4" t="s">
        <v>1681</v>
      </c>
      <c r="F597" s="4" t="s">
        <v>1682</v>
      </c>
      <c r="G597" s="4" t="s">
        <v>1483</v>
      </c>
      <c r="H597" t="s">
        <v>1482</v>
      </c>
      <c r="I597" s="4" t="s">
        <v>1631</v>
      </c>
      <c r="J597" s="4" t="s">
        <v>1480</v>
      </c>
      <c r="K597">
        <v>281</v>
      </c>
    </row>
    <row r="598" spans="1:11" x14ac:dyDescent="0.25">
      <c r="A598" s="1" t="s">
        <v>1029</v>
      </c>
      <c r="B598" s="1" t="s">
        <v>168</v>
      </c>
      <c r="C598" s="1" t="s">
        <v>1030</v>
      </c>
      <c r="D598" s="4" t="s">
        <v>14</v>
      </c>
      <c r="E598" s="4" t="s">
        <v>1477</v>
      </c>
      <c r="F598" s="4" t="s">
        <v>1466</v>
      </c>
      <c r="G598" s="4" t="s">
        <v>14</v>
      </c>
      <c r="H598" t="s">
        <v>14</v>
      </c>
      <c r="I598" s="4" t="s">
        <v>14</v>
      </c>
      <c r="J598" s="4" t="s">
        <v>14</v>
      </c>
      <c r="K598">
        <v>0</v>
      </c>
    </row>
    <row r="599" spans="1:11" x14ac:dyDescent="0.25">
      <c r="A599" s="1" t="s">
        <v>1031</v>
      </c>
      <c r="B599" s="1" t="s">
        <v>26</v>
      </c>
      <c r="C599" s="1" t="s">
        <v>102</v>
      </c>
      <c r="D599" s="4" t="s">
        <v>14</v>
      </c>
      <c r="E599" s="4" t="s">
        <v>1466</v>
      </c>
      <c r="F599" s="4" t="s">
        <v>1466</v>
      </c>
      <c r="G599" s="4" t="s">
        <v>14</v>
      </c>
      <c r="H599" t="s">
        <v>14</v>
      </c>
      <c r="I599" s="4" t="s">
        <v>14</v>
      </c>
      <c r="J599" s="4" t="s">
        <v>14</v>
      </c>
      <c r="K599">
        <v>0</v>
      </c>
    </row>
    <row r="600" spans="1:11" x14ac:dyDescent="0.25">
      <c r="A600" s="1" t="s">
        <v>1032</v>
      </c>
      <c r="B600" s="1" t="s">
        <v>12</v>
      </c>
      <c r="C600" s="1" t="s">
        <v>318</v>
      </c>
      <c r="D600" s="4" t="s">
        <v>14</v>
      </c>
      <c r="E600" s="4" t="s">
        <v>1483</v>
      </c>
      <c r="F600" s="4" t="s">
        <v>1483</v>
      </c>
      <c r="G600" s="4" t="s">
        <v>14</v>
      </c>
      <c r="H600" t="s">
        <v>14</v>
      </c>
      <c r="I600" s="4" t="s">
        <v>1466</v>
      </c>
      <c r="J600" s="4" t="s">
        <v>14</v>
      </c>
      <c r="K600">
        <v>5</v>
      </c>
    </row>
    <row r="601" spans="1:11" x14ac:dyDescent="0.25">
      <c r="A601" s="1" t="s">
        <v>1033</v>
      </c>
      <c r="B601" s="1" t="s">
        <v>621</v>
      </c>
      <c r="C601" s="1" t="s">
        <v>1034</v>
      </c>
      <c r="D601" s="4" t="s">
        <v>14</v>
      </c>
      <c r="E601" s="4" t="s">
        <v>1683</v>
      </c>
      <c r="F601" s="4" t="s">
        <v>1605</v>
      </c>
      <c r="G601" s="4" t="s">
        <v>1477</v>
      </c>
      <c r="H601" t="s">
        <v>1482</v>
      </c>
      <c r="I601" s="4" t="s">
        <v>1551</v>
      </c>
      <c r="J601" s="4" t="s">
        <v>1513</v>
      </c>
      <c r="K601">
        <v>1638</v>
      </c>
    </row>
    <row r="602" spans="1:11" x14ac:dyDescent="0.25">
      <c r="A602" s="1" t="s">
        <v>1035</v>
      </c>
      <c r="B602" s="1" t="s">
        <v>50</v>
      </c>
      <c r="C602" s="1" t="s">
        <v>795</v>
      </c>
      <c r="D602" s="4" t="s">
        <v>14</v>
      </c>
      <c r="E602" s="4" t="s">
        <v>1495</v>
      </c>
      <c r="F602" s="4" t="s">
        <v>1505</v>
      </c>
      <c r="G602" s="4" t="s">
        <v>14</v>
      </c>
      <c r="H602" t="s">
        <v>14</v>
      </c>
      <c r="I602" s="4" t="s">
        <v>14</v>
      </c>
      <c r="J602" s="4" t="s">
        <v>14</v>
      </c>
      <c r="K602">
        <v>1</v>
      </c>
    </row>
    <row r="603" spans="1:11" x14ac:dyDescent="0.25">
      <c r="A603" s="1" t="s">
        <v>1036</v>
      </c>
      <c r="B603" s="1" t="s">
        <v>238</v>
      </c>
      <c r="C603" s="1" t="s">
        <v>438</v>
      </c>
      <c r="D603" s="4" t="s">
        <v>14</v>
      </c>
      <c r="E603" s="4" t="s">
        <v>1473</v>
      </c>
      <c r="F603" s="4" t="s">
        <v>1469</v>
      </c>
      <c r="G603" s="4" t="s">
        <v>14</v>
      </c>
      <c r="H603" t="s">
        <v>14</v>
      </c>
      <c r="I603" s="4" t="s">
        <v>14</v>
      </c>
      <c r="J603" s="4" t="s">
        <v>14</v>
      </c>
      <c r="K603">
        <v>0</v>
      </c>
    </row>
    <row r="604" spans="1:11" x14ac:dyDescent="0.25">
      <c r="A604" s="1" t="s">
        <v>1037</v>
      </c>
      <c r="B604" s="1" t="s">
        <v>47</v>
      </c>
      <c r="C604" s="1" t="s">
        <v>1038</v>
      </c>
      <c r="D604" s="4" t="s">
        <v>14</v>
      </c>
      <c r="E604" s="4" t="s">
        <v>1590</v>
      </c>
      <c r="F604" s="4" t="s">
        <v>1671</v>
      </c>
      <c r="G604" s="4" t="s">
        <v>14</v>
      </c>
      <c r="H604" t="s">
        <v>14</v>
      </c>
      <c r="I604" s="4" t="s">
        <v>1476</v>
      </c>
      <c r="J604" s="4" t="s">
        <v>1476</v>
      </c>
      <c r="K604">
        <v>12</v>
      </c>
    </row>
    <row r="605" spans="1:11" x14ac:dyDescent="0.25">
      <c r="A605" s="1" t="s">
        <v>1039</v>
      </c>
      <c r="B605" s="1" t="s">
        <v>12</v>
      </c>
      <c r="C605" s="1" t="s">
        <v>271</v>
      </c>
      <c r="D605" s="4" t="s">
        <v>14</v>
      </c>
      <c r="E605" s="4" t="s">
        <v>1479</v>
      </c>
      <c r="F605" s="4" t="s">
        <v>1477</v>
      </c>
      <c r="G605" s="4" t="s">
        <v>14</v>
      </c>
      <c r="H605" t="s">
        <v>14</v>
      </c>
      <c r="I605" s="4" t="s">
        <v>14</v>
      </c>
      <c r="J605" s="4" t="s">
        <v>14</v>
      </c>
      <c r="K605">
        <v>0</v>
      </c>
    </row>
    <row r="606" spans="1:11" x14ac:dyDescent="0.25">
      <c r="A606" s="1" t="s">
        <v>1040</v>
      </c>
      <c r="B606" s="1" t="s">
        <v>29</v>
      </c>
      <c r="C606" s="1" t="s">
        <v>104</v>
      </c>
      <c r="D606" s="4" t="s">
        <v>14</v>
      </c>
      <c r="E606" s="4" t="s">
        <v>1476</v>
      </c>
      <c r="F606" s="4" t="s">
        <v>1476</v>
      </c>
      <c r="G606" s="4" t="s">
        <v>14</v>
      </c>
      <c r="H606" t="s">
        <v>14</v>
      </c>
      <c r="I606" s="4" t="s">
        <v>14</v>
      </c>
      <c r="J606" s="4" t="s">
        <v>14</v>
      </c>
      <c r="K606">
        <v>0</v>
      </c>
    </row>
    <row r="607" spans="1:11" x14ac:dyDescent="0.25">
      <c r="A607" s="1" t="s">
        <v>1041</v>
      </c>
      <c r="B607" s="1" t="s">
        <v>70</v>
      </c>
      <c r="C607" s="1" t="s">
        <v>1042</v>
      </c>
      <c r="D607" s="4" t="s">
        <v>14</v>
      </c>
      <c r="E607" s="4" t="s">
        <v>1685</v>
      </c>
      <c r="F607" s="4" t="s">
        <v>1685</v>
      </c>
      <c r="G607" s="4" t="s">
        <v>1523</v>
      </c>
      <c r="H607" t="s">
        <v>1481</v>
      </c>
      <c r="I607" s="4" t="s">
        <v>1505</v>
      </c>
      <c r="J607" s="4" t="s">
        <v>1470</v>
      </c>
      <c r="K607">
        <v>206</v>
      </c>
    </row>
    <row r="608" spans="1:11" x14ac:dyDescent="0.25">
      <c r="A608" s="1" t="s">
        <v>1043</v>
      </c>
      <c r="B608" s="1" t="s">
        <v>777</v>
      </c>
      <c r="C608" s="1" t="s">
        <v>1044</v>
      </c>
      <c r="D608" s="4" t="s">
        <v>14</v>
      </c>
      <c r="E608" s="4" t="s">
        <v>1525</v>
      </c>
      <c r="F608" s="4" t="s">
        <v>1671</v>
      </c>
      <c r="G608" s="4" t="s">
        <v>14</v>
      </c>
      <c r="H608" t="s">
        <v>14</v>
      </c>
      <c r="I608" s="4" t="s">
        <v>1476</v>
      </c>
      <c r="J608" s="4" t="s">
        <v>1476</v>
      </c>
      <c r="K608">
        <v>64</v>
      </c>
    </row>
    <row r="609" spans="1:11" x14ac:dyDescent="0.25">
      <c r="A609" s="1" t="s">
        <v>1045</v>
      </c>
      <c r="B609" s="1" t="s">
        <v>196</v>
      </c>
      <c r="C609" s="1" t="s">
        <v>27</v>
      </c>
      <c r="D609" s="4" t="s">
        <v>14</v>
      </c>
      <c r="E609" s="4" t="s">
        <v>1476</v>
      </c>
      <c r="F609" s="4" t="s">
        <v>14</v>
      </c>
      <c r="G609" s="4" t="s">
        <v>14</v>
      </c>
      <c r="H609" t="s">
        <v>14</v>
      </c>
      <c r="I609" s="4" t="s">
        <v>14</v>
      </c>
      <c r="J609" s="4" t="s">
        <v>14</v>
      </c>
      <c r="K609">
        <v>0</v>
      </c>
    </row>
    <row r="610" spans="1:11" x14ac:dyDescent="0.25">
      <c r="A610" s="1" t="s">
        <v>1046</v>
      </c>
      <c r="B610" s="1" t="s">
        <v>238</v>
      </c>
      <c r="C610" s="1" t="s">
        <v>809</v>
      </c>
      <c r="D610" s="4" t="s">
        <v>14</v>
      </c>
      <c r="E610" s="4" t="s">
        <v>1573</v>
      </c>
      <c r="F610" s="4" t="s">
        <v>1573</v>
      </c>
      <c r="G610" s="4" t="s">
        <v>1479</v>
      </c>
      <c r="H610" t="s">
        <v>1472</v>
      </c>
      <c r="I610" s="4" t="s">
        <v>1500</v>
      </c>
      <c r="J610" s="4" t="s">
        <v>1491</v>
      </c>
      <c r="K610">
        <v>587</v>
      </c>
    </row>
    <row r="611" spans="1:11" x14ac:dyDescent="0.25">
      <c r="A611" s="1" t="s">
        <v>1047</v>
      </c>
      <c r="B611" s="1" t="s">
        <v>47</v>
      </c>
      <c r="C611" s="1" t="s">
        <v>1048</v>
      </c>
      <c r="D611" s="4" t="s">
        <v>14</v>
      </c>
      <c r="E611" s="4" t="s">
        <v>1551</v>
      </c>
      <c r="F611" s="4" t="s">
        <v>1551</v>
      </c>
      <c r="G611" s="4" t="s">
        <v>14</v>
      </c>
      <c r="H611" t="s">
        <v>14</v>
      </c>
      <c r="I611" s="4" t="s">
        <v>14</v>
      </c>
      <c r="J611" s="4" t="s">
        <v>14</v>
      </c>
      <c r="K611">
        <v>0</v>
      </c>
    </row>
    <row r="612" spans="1:11" x14ac:dyDescent="0.25">
      <c r="A612" s="1" t="s">
        <v>1049</v>
      </c>
      <c r="B612" s="1" t="s">
        <v>47</v>
      </c>
      <c r="C612" s="1" t="s">
        <v>61</v>
      </c>
      <c r="D612" s="4" t="s">
        <v>14</v>
      </c>
      <c r="E612" s="4" t="s">
        <v>1476</v>
      </c>
      <c r="F612" s="4" t="s">
        <v>1476</v>
      </c>
      <c r="G612" s="4" t="s">
        <v>14</v>
      </c>
      <c r="H612" t="s">
        <v>14</v>
      </c>
      <c r="I612" s="4" t="s">
        <v>14</v>
      </c>
      <c r="J612" s="4" t="s">
        <v>14</v>
      </c>
      <c r="K612">
        <v>0</v>
      </c>
    </row>
    <row r="613" spans="1:11" x14ac:dyDescent="0.25">
      <c r="A613" s="1" t="s">
        <v>1050</v>
      </c>
      <c r="B613" s="1" t="s">
        <v>203</v>
      </c>
      <c r="C613" s="1" t="s">
        <v>1051</v>
      </c>
      <c r="D613" s="4" t="s">
        <v>14</v>
      </c>
      <c r="E613" s="4" t="s">
        <v>1477</v>
      </c>
      <c r="F613" s="4" t="s">
        <v>1466</v>
      </c>
      <c r="G613" s="4" t="s">
        <v>14</v>
      </c>
      <c r="H613" t="s">
        <v>14</v>
      </c>
      <c r="I613" s="4" t="s">
        <v>14</v>
      </c>
      <c r="J613" s="4" t="s">
        <v>14</v>
      </c>
      <c r="K613">
        <v>0</v>
      </c>
    </row>
    <row r="614" spans="1:11" x14ac:dyDescent="0.25">
      <c r="A614" s="1" t="s">
        <v>1052</v>
      </c>
      <c r="B614" s="1" t="s">
        <v>29</v>
      </c>
      <c r="C614" s="1" t="s">
        <v>121</v>
      </c>
      <c r="D614" s="4" t="s">
        <v>14</v>
      </c>
      <c r="E614" s="4" t="s">
        <v>1477</v>
      </c>
      <c r="F614" s="4" t="s">
        <v>1477</v>
      </c>
      <c r="G614" s="4" t="s">
        <v>14</v>
      </c>
      <c r="H614" t="s">
        <v>14</v>
      </c>
      <c r="I614" s="4" t="s">
        <v>14</v>
      </c>
      <c r="J614" s="4" t="s">
        <v>14</v>
      </c>
      <c r="K614">
        <v>0</v>
      </c>
    </row>
    <row r="615" spans="1:11" x14ac:dyDescent="0.25">
      <c r="A615" s="1" t="s">
        <v>1053</v>
      </c>
      <c r="B615" s="1" t="s">
        <v>23</v>
      </c>
      <c r="C615" s="1" t="s">
        <v>1054</v>
      </c>
      <c r="D615" s="4" t="s">
        <v>14</v>
      </c>
      <c r="E615" s="4" t="s">
        <v>1523</v>
      </c>
      <c r="F615" s="4" t="s">
        <v>1470</v>
      </c>
      <c r="G615" s="4" t="s">
        <v>14</v>
      </c>
      <c r="H615" t="s">
        <v>14</v>
      </c>
      <c r="I615" s="4" t="s">
        <v>14</v>
      </c>
      <c r="J615" s="4" t="s">
        <v>14</v>
      </c>
      <c r="K615">
        <v>2</v>
      </c>
    </row>
    <row r="616" spans="1:11" x14ac:dyDescent="0.25">
      <c r="A616" s="1" t="s">
        <v>1055</v>
      </c>
      <c r="B616" s="1" t="s">
        <v>23</v>
      </c>
      <c r="C616" s="1" t="s">
        <v>1056</v>
      </c>
      <c r="D616" s="4" t="s">
        <v>14</v>
      </c>
      <c r="E616" s="4" t="s">
        <v>1479</v>
      </c>
      <c r="F616" s="4" t="s">
        <v>1476</v>
      </c>
      <c r="G616" s="4" t="s">
        <v>14</v>
      </c>
      <c r="H616" t="s">
        <v>14</v>
      </c>
      <c r="I616" s="4" t="s">
        <v>14</v>
      </c>
      <c r="J616" s="4" t="s">
        <v>14</v>
      </c>
      <c r="K616">
        <v>0</v>
      </c>
    </row>
    <row r="617" spans="1:11" x14ac:dyDescent="0.25">
      <c r="A617" s="1" t="s">
        <v>1057</v>
      </c>
      <c r="B617" s="1" t="s">
        <v>12</v>
      </c>
      <c r="C617" s="1" t="s">
        <v>1058</v>
      </c>
      <c r="D617" s="4" t="s">
        <v>14</v>
      </c>
      <c r="E617" s="4" t="s">
        <v>1483</v>
      </c>
      <c r="F617" s="4" t="s">
        <v>1491</v>
      </c>
      <c r="G617" s="4" t="s">
        <v>14</v>
      </c>
      <c r="H617" t="s">
        <v>14</v>
      </c>
      <c r="I617" s="4" t="s">
        <v>14</v>
      </c>
      <c r="J617" s="4" t="s">
        <v>14</v>
      </c>
      <c r="K617">
        <v>0</v>
      </c>
    </row>
    <row r="618" spans="1:11" x14ac:dyDescent="0.25">
      <c r="A618" s="1" t="s">
        <v>1059</v>
      </c>
      <c r="B618" s="1" t="s">
        <v>16</v>
      </c>
      <c r="C618" s="1" t="s">
        <v>63</v>
      </c>
      <c r="D618" s="4" t="s">
        <v>14</v>
      </c>
      <c r="E618" s="4" t="s">
        <v>1477</v>
      </c>
      <c r="F618" s="4" t="s">
        <v>1466</v>
      </c>
      <c r="G618" s="4" t="s">
        <v>14</v>
      </c>
      <c r="H618" t="s">
        <v>14</v>
      </c>
      <c r="I618" s="4" t="s">
        <v>14</v>
      </c>
      <c r="J618" s="4" t="s">
        <v>14</v>
      </c>
      <c r="K618">
        <v>0</v>
      </c>
    </row>
    <row r="619" spans="1:11" x14ac:dyDescent="0.25">
      <c r="A619" s="1" t="s">
        <v>1060</v>
      </c>
      <c r="B619" s="1" t="s">
        <v>130</v>
      </c>
      <c r="C619" s="1" t="s">
        <v>1061</v>
      </c>
      <c r="D619" s="4" t="s">
        <v>1687</v>
      </c>
      <c r="E619" s="4" t="s">
        <v>1688</v>
      </c>
      <c r="F619" s="4" t="s">
        <v>1689</v>
      </c>
      <c r="G619" s="4" t="s">
        <v>1558</v>
      </c>
      <c r="H619" t="s">
        <v>1492</v>
      </c>
      <c r="I619" s="4" t="s">
        <v>1690</v>
      </c>
      <c r="J619" s="4" t="s">
        <v>1492</v>
      </c>
      <c r="K619">
        <v>481.5</v>
      </c>
    </row>
    <row r="620" spans="1:11" x14ac:dyDescent="0.25">
      <c r="A620" s="1" t="s">
        <v>1063</v>
      </c>
      <c r="B620" s="1" t="s">
        <v>130</v>
      </c>
      <c r="C620" s="1" t="s">
        <v>232</v>
      </c>
      <c r="D620" s="4" t="s">
        <v>14</v>
      </c>
      <c r="E620" s="4" t="s">
        <v>1545</v>
      </c>
      <c r="F620" s="4" t="s">
        <v>1545</v>
      </c>
      <c r="G620" s="4" t="s">
        <v>14</v>
      </c>
      <c r="H620" t="s">
        <v>14</v>
      </c>
      <c r="I620" s="4" t="s">
        <v>1476</v>
      </c>
      <c r="J620" s="4" t="s">
        <v>14</v>
      </c>
      <c r="K620">
        <v>19</v>
      </c>
    </row>
    <row r="621" spans="1:11" x14ac:dyDescent="0.25">
      <c r="A621" s="1" t="s">
        <v>1064</v>
      </c>
      <c r="B621" s="1" t="s">
        <v>12</v>
      </c>
      <c r="C621" s="1" t="s">
        <v>211</v>
      </c>
      <c r="D621" s="4" t="s">
        <v>14</v>
      </c>
      <c r="E621" s="4" t="s">
        <v>1476</v>
      </c>
      <c r="F621" s="4" t="s">
        <v>1476</v>
      </c>
      <c r="G621" s="4" t="s">
        <v>14</v>
      </c>
      <c r="H621" t="s">
        <v>14</v>
      </c>
      <c r="I621" s="4" t="s">
        <v>14</v>
      </c>
      <c r="J621" s="4" t="s">
        <v>14</v>
      </c>
      <c r="K621">
        <v>0</v>
      </c>
    </row>
    <row r="622" spans="1:11" x14ac:dyDescent="0.25">
      <c r="A622" s="1" t="s">
        <v>1065</v>
      </c>
      <c r="B622" s="1" t="s">
        <v>47</v>
      </c>
      <c r="C622" s="1" t="s">
        <v>393</v>
      </c>
      <c r="D622" s="4" t="s">
        <v>14</v>
      </c>
      <c r="E622" s="4" t="s">
        <v>1586</v>
      </c>
      <c r="F622" s="4" t="s">
        <v>1582</v>
      </c>
      <c r="G622" s="4" t="s">
        <v>1479</v>
      </c>
      <c r="H622" t="s">
        <v>1477</v>
      </c>
      <c r="I622" s="4" t="s">
        <v>1480</v>
      </c>
      <c r="J622" s="4" t="s">
        <v>1491</v>
      </c>
      <c r="K622">
        <v>101</v>
      </c>
    </row>
    <row r="623" spans="1:11" x14ac:dyDescent="0.25">
      <c r="A623" s="1" t="s">
        <v>1066</v>
      </c>
      <c r="B623" s="1" t="s">
        <v>12</v>
      </c>
      <c r="C623" s="1" t="s">
        <v>1067</v>
      </c>
      <c r="D623" s="4" t="s">
        <v>14</v>
      </c>
      <c r="E623" s="4" t="s">
        <v>1602</v>
      </c>
      <c r="F623" s="4" t="s">
        <v>1631</v>
      </c>
      <c r="G623" s="4" t="s">
        <v>14</v>
      </c>
      <c r="H623" t="s">
        <v>14</v>
      </c>
      <c r="I623" s="4" t="s">
        <v>14</v>
      </c>
      <c r="J623" s="4" t="s">
        <v>14</v>
      </c>
      <c r="K623">
        <v>3</v>
      </c>
    </row>
    <row r="624" spans="1:11" x14ac:dyDescent="0.25">
      <c r="A624" s="1" t="s">
        <v>1068</v>
      </c>
      <c r="B624" s="1" t="s">
        <v>130</v>
      </c>
      <c r="C624" s="1" t="s">
        <v>1069</v>
      </c>
      <c r="D624" s="4" t="s">
        <v>14</v>
      </c>
      <c r="E624" s="4" t="s">
        <v>1528</v>
      </c>
      <c r="F624" s="4" t="s">
        <v>1528</v>
      </c>
      <c r="G624" s="4" t="s">
        <v>14</v>
      </c>
      <c r="H624" t="s">
        <v>14</v>
      </c>
      <c r="I624" s="4" t="s">
        <v>14</v>
      </c>
      <c r="J624" s="4" t="s">
        <v>14</v>
      </c>
      <c r="K624">
        <v>8</v>
      </c>
    </row>
    <row r="625" spans="1:11" x14ac:dyDescent="0.25">
      <c r="A625" s="1" t="s">
        <v>1070</v>
      </c>
      <c r="B625" s="1" t="s">
        <v>23</v>
      </c>
      <c r="C625" s="1" t="s">
        <v>1071</v>
      </c>
      <c r="D625" s="4" t="s">
        <v>14</v>
      </c>
      <c r="E625" s="4" t="s">
        <v>1509</v>
      </c>
      <c r="F625" s="4" t="s">
        <v>1491</v>
      </c>
      <c r="G625" s="4" t="s">
        <v>14</v>
      </c>
      <c r="H625" t="s">
        <v>14</v>
      </c>
      <c r="I625" s="4" t="s">
        <v>14</v>
      </c>
      <c r="J625" s="4" t="s">
        <v>14</v>
      </c>
      <c r="K625">
        <v>0</v>
      </c>
    </row>
    <row r="626" spans="1:11" x14ac:dyDescent="0.25">
      <c r="A626" s="1" t="s">
        <v>1072</v>
      </c>
      <c r="B626" s="1" t="s">
        <v>47</v>
      </c>
      <c r="C626" s="1" t="s">
        <v>280</v>
      </c>
      <c r="D626" s="4" t="s">
        <v>14</v>
      </c>
      <c r="E626" s="4" t="s">
        <v>1491</v>
      </c>
      <c r="F626" s="4" t="s">
        <v>1491</v>
      </c>
      <c r="G626" s="4" t="s">
        <v>14</v>
      </c>
      <c r="H626" t="s">
        <v>14</v>
      </c>
      <c r="I626" s="4" t="s">
        <v>14</v>
      </c>
      <c r="J626" s="4" t="s">
        <v>14</v>
      </c>
      <c r="K626">
        <v>0</v>
      </c>
    </row>
    <row r="627" spans="1:11" x14ac:dyDescent="0.25">
      <c r="A627" s="1" t="s">
        <v>1073</v>
      </c>
      <c r="B627" s="1" t="s">
        <v>38</v>
      </c>
      <c r="C627" s="1" t="s">
        <v>328</v>
      </c>
      <c r="D627" s="4" t="s">
        <v>14</v>
      </c>
      <c r="E627" s="4" t="s">
        <v>1476</v>
      </c>
      <c r="F627" s="4" t="s">
        <v>1476</v>
      </c>
      <c r="G627" s="4" t="s">
        <v>14</v>
      </c>
      <c r="H627" t="s">
        <v>14</v>
      </c>
      <c r="I627" s="4" t="s">
        <v>14</v>
      </c>
      <c r="J627" s="4" t="s">
        <v>14</v>
      </c>
      <c r="K627">
        <v>0</v>
      </c>
    </row>
    <row r="628" spans="1:11" x14ac:dyDescent="0.25">
      <c r="A628" s="1" t="s">
        <v>1074</v>
      </c>
      <c r="B628" s="1" t="s">
        <v>16</v>
      </c>
      <c r="C628" s="1" t="s">
        <v>104</v>
      </c>
      <c r="D628" s="4" t="s">
        <v>14</v>
      </c>
      <c r="E628" s="4" t="s">
        <v>1466</v>
      </c>
      <c r="F628" s="4" t="s">
        <v>1466</v>
      </c>
      <c r="G628" s="4" t="s">
        <v>14</v>
      </c>
      <c r="H628" t="s">
        <v>14</v>
      </c>
      <c r="I628" s="4" t="s">
        <v>14</v>
      </c>
      <c r="J628" s="4" t="s">
        <v>14</v>
      </c>
      <c r="K628">
        <v>3</v>
      </c>
    </row>
    <row r="629" spans="1:11" x14ac:dyDescent="0.25">
      <c r="A629" s="1" t="s">
        <v>1075</v>
      </c>
      <c r="B629" s="1" t="s">
        <v>50</v>
      </c>
      <c r="C629" s="1" t="s">
        <v>824</v>
      </c>
      <c r="D629" s="4" t="s">
        <v>14</v>
      </c>
      <c r="E629" s="4" t="s">
        <v>1491</v>
      </c>
      <c r="F629" s="4" t="s">
        <v>1491</v>
      </c>
      <c r="G629" s="4" t="s">
        <v>14</v>
      </c>
      <c r="H629" t="s">
        <v>14</v>
      </c>
      <c r="I629" s="4" t="s">
        <v>1476</v>
      </c>
      <c r="J629" s="4" t="s">
        <v>14</v>
      </c>
      <c r="K629">
        <v>4</v>
      </c>
    </row>
    <row r="630" spans="1:11" x14ac:dyDescent="0.25">
      <c r="A630" s="1" t="s">
        <v>1076</v>
      </c>
      <c r="B630" s="1" t="s">
        <v>26</v>
      </c>
      <c r="C630" s="1" t="s">
        <v>126</v>
      </c>
      <c r="D630" s="4" t="s">
        <v>14</v>
      </c>
      <c r="E630" s="4" t="s">
        <v>1466</v>
      </c>
      <c r="F630" s="4" t="s">
        <v>1466</v>
      </c>
      <c r="G630" s="4" t="s">
        <v>14</v>
      </c>
      <c r="H630" t="s">
        <v>14</v>
      </c>
      <c r="I630" s="4" t="s">
        <v>14</v>
      </c>
      <c r="J630" s="4" t="s">
        <v>14</v>
      </c>
      <c r="K630">
        <v>0</v>
      </c>
    </row>
    <row r="631" spans="1:11" x14ac:dyDescent="0.25">
      <c r="A631" s="1" t="s">
        <v>1077</v>
      </c>
      <c r="B631" s="1" t="s">
        <v>47</v>
      </c>
      <c r="C631" s="1" t="s">
        <v>27</v>
      </c>
      <c r="D631" s="4" t="s">
        <v>14</v>
      </c>
      <c r="E631" s="4" t="s">
        <v>1476</v>
      </c>
      <c r="F631" s="4" t="s">
        <v>1476</v>
      </c>
      <c r="G631" s="4" t="s">
        <v>14</v>
      </c>
      <c r="H631" t="s">
        <v>14</v>
      </c>
      <c r="I631" s="4" t="s">
        <v>14</v>
      </c>
      <c r="J631" s="4" t="s">
        <v>14</v>
      </c>
      <c r="K631">
        <v>0</v>
      </c>
    </row>
    <row r="632" spans="1:11" x14ac:dyDescent="0.25">
      <c r="A632" s="1" t="s">
        <v>1078</v>
      </c>
      <c r="B632" s="1" t="s">
        <v>203</v>
      </c>
      <c r="C632" s="1" t="s">
        <v>1079</v>
      </c>
      <c r="D632" s="4" t="s">
        <v>14</v>
      </c>
      <c r="E632" s="4" t="s">
        <v>1479</v>
      </c>
      <c r="F632" s="4" t="s">
        <v>1477</v>
      </c>
      <c r="G632" s="4" t="s">
        <v>14</v>
      </c>
      <c r="H632" t="s">
        <v>14</v>
      </c>
      <c r="I632" s="4" t="s">
        <v>14</v>
      </c>
      <c r="J632" s="4" t="s">
        <v>14</v>
      </c>
      <c r="K632">
        <v>0</v>
      </c>
    </row>
    <row r="633" spans="1:11" x14ac:dyDescent="0.25">
      <c r="A633" s="1" t="s">
        <v>1080</v>
      </c>
      <c r="B633" s="1" t="s">
        <v>12</v>
      </c>
      <c r="C633" s="1" t="s">
        <v>328</v>
      </c>
      <c r="D633" s="4" t="s">
        <v>14</v>
      </c>
      <c r="E633" s="4" t="s">
        <v>1476</v>
      </c>
      <c r="F633" s="4" t="s">
        <v>14</v>
      </c>
      <c r="G633" s="4" t="s">
        <v>14</v>
      </c>
      <c r="H633" t="s">
        <v>14</v>
      </c>
      <c r="I633" s="4" t="s">
        <v>14</v>
      </c>
      <c r="J633" s="4" t="s">
        <v>14</v>
      </c>
      <c r="K633">
        <v>0</v>
      </c>
    </row>
    <row r="634" spans="1:11" x14ac:dyDescent="0.25">
      <c r="A634" s="1" t="s">
        <v>1081</v>
      </c>
      <c r="B634" s="1" t="s">
        <v>16</v>
      </c>
      <c r="C634" s="1" t="s">
        <v>205</v>
      </c>
      <c r="D634" s="4" t="s">
        <v>14</v>
      </c>
      <c r="E634" s="4" t="s">
        <v>1466</v>
      </c>
      <c r="F634" s="4" t="s">
        <v>1466</v>
      </c>
      <c r="G634" s="4" t="s">
        <v>14</v>
      </c>
      <c r="H634" t="s">
        <v>14</v>
      </c>
      <c r="I634" s="4" t="s">
        <v>14</v>
      </c>
      <c r="J634" s="4" t="s">
        <v>14</v>
      </c>
      <c r="K634">
        <v>0</v>
      </c>
    </row>
    <row r="635" spans="1:11" x14ac:dyDescent="0.25">
      <c r="A635" s="1" t="s">
        <v>1082</v>
      </c>
      <c r="B635" s="1" t="s">
        <v>47</v>
      </c>
      <c r="C635" s="1" t="s">
        <v>1083</v>
      </c>
      <c r="D635" s="4" t="s">
        <v>1692</v>
      </c>
      <c r="E635" s="4" t="s">
        <v>1493</v>
      </c>
      <c r="F635" s="4" t="s">
        <v>1693</v>
      </c>
      <c r="G635" s="4" t="s">
        <v>1522</v>
      </c>
      <c r="H635" t="s">
        <v>1596</v>
      </c>
      <c r="I635" s="4" t="s">
        <v>1504</v>
      </c>
      <c r="J635" s="4" t="s">
        <v>1529</v>
      </c>
      <c r="K635">
        <v>768.5</v>
      </c>
    </row>
    <row r="636" spans="1:11" x14ac:dyDescent="0.25">
      <c r="A636" s="1" t="s">
        <v>1085</v>
      </c>
      <c r="B636" s="1" t="s">
        <v>16</v>
      </c>
      <c r="C636" s="1" t="s">
        <v>100</v>
      </c>
      <c r="D636" s="4" t="s">
        <v>14</v>
      </c>
      <c r="E636" s="4" t="s">
        <v>1530</v>
      </c>
      <c r="F636" s="4" t="s">
        <v>1530</v>
      </c>
      <c r="G636" s="4" t="s">
        <v>1476</v>
      </c>
      <c r="H636" t="s">
        <v>14</v>
      </c>
      <c r="I636" s="4" t="s">
        <v>1466</v>
      </c>
      <c r="J636" s="4" t="s">
        <v>14</v>
      </c>
      <c r="K636">
        <v>19</v>
      </c>
    </row>
    <row r="637" spans="1:11" x14ac:dyDescent="0.25">
      <c r="A637" s="1" t="s">
        <v>1086</v>
      </c>
      <c r="B637" s="1" t="s">
        <v>16</v>
      </c>
      <c r="C637" s="1" t="s">
        <v>1087</v>
      </c>
      <c r="D637" s="4" t="s">
        <v>14</v>
      </c>
      <c r="E637" s="4" t="s">
        <v>1469</v>
      </c>
      <c r="F637" s="4" t="s">
        <v>1472</v>
      </c>
      <c r="G637" s="4" t="s">
        <v>14</v>
      </c>
      <c r="H637" t="s">
        <v>14</v>
      </c>
      <c r="I637" s="4" t="s">
        <v>14</v>
      </c>
      <c r="J637" s="4" t="s">
        <v>14</v>
      </c>
      <c r="K637">
        <v>0</v>
      </c>
    </row>
    <row r="638" spans="1:11" x14ac:dyDescent="0.25">
      <c r="A638" s="1" t="s">
        <v>1088</v>
      </c>
      <c r="B638" s="1" t="s">
        <v>846</v>
      </c>
      <c r="C638" s="1" t="s">
        <v>139</v>
      </c>
      <c r="D638" s="4" t="s">
        <v>14</v>
      </c>
      <c r="E638" s="4" t="s">
        <v>1476</v>
      </c>
      <c r="F638" s="4" t="s">
        <v>14</v>
      </c>
      <c r="G638" s="4" t="s">
        <v>14</v>
      </c>
      <c r="H638" t="s">
        <v>14</v>
      </c>
      <c r="I638" s="4" t="s">
        <v>14</v>
      </c>
      <c r="J638" s="4" t="s">
        <v>14</v>
      </c>
      <c r="K638">
        <v>0</v>
      </c>
    </row>
    <row r="639" spans="1:11" x14ac:dyDescent="0.25">
      <c r="A639" s="1" t="s">
        <v>1089</v>
      </c>
      <c r="B639" s="1" t="s">
        <v>173</v>
      </c>
      <c r="C639" s="1" t="s">
        <v>1090</v>
      </c>
      <c r="D639" s="4" t="s">
        <v>14</v>
      </c>
      <c r="E639" s="4" t="s">
        <v>1466</v>
      </c>
      <c r="F639" s="4" t="s">
        <v>1476</v>
      </c>
      <c r="G639" s="4" t="s">
        <v>14</v>
      </c>
      <c r="H639" t="s">
        <v>14</v>
      </c>
      <c r="I639" s="4" t="s">
        <v>14</v>
      </c>
      <c r="J639" s="4" t="s">
        <v>14</v>
      </c>
      <c r="K639">
        <v>0</v>
      </c>
    </row>
    <row r="640" spans="1:11" x14ac:dyDescent="0.25">
      <c r="A640" s="1" t="s">
        <v>1091</v>
      </c>
      <c r="B640" s="1" t="s">
        <v>16</v>
      </c>
      <c r="C640" s="1" t="s">
        <v>936</v>
      </c>
      <c r="D640" s="4" t="s">
        <v>14</v>
      </c>
      <c r="E640" s="4" t="s">
        <v>1472</v>
      </c>
      <c r="F640" s="4" t="s">
        <v>1477</v>
      </c>
      <c r="G640" s="4" t="s">
        <v>14</v>
      </c>
      <c r="H640" t="s">
        <v>14</v>
      </c>
      <c r="I640" s="4" t="s">
        <v>14</v>
      </c>
      <c r="J640" s="4" t="s">
        <v>14</v>
      </c>
      <c r="K640">
        <v>0</v>
      </c>
    </row>
    <row r="641" spans="1:11" x14ac:dyDescent="0.25">
      <c r="A641" s="1" t="s">
        <v>1092</v>
      </c>
      <c r="B641" s="1" t="s">
        <v>26</v>
      </c>
      <c r="C641" s="1" t="s">
        <v>363</v>
      </c>
      <c r="D641" s="4" t="s">
        <v>14</v>
      </c>
      <c r="E641" s="4" t="s">
        <v>1466</v>
      </c>
      <c r="F641" s="4" t="s">
        <v>1466</v>
      </c>
      <c r="G641" s="4" t="s">
        <v>14</v>
      </c>
      <c r="H641" t="s">
        <v>14</v>
      </c>
      <c r="I641" s="4" t="s">
        <v>14</v>
      </c>
      <c r="J641" s="4" t="s">
        <v>14</v>
      </c>
      <c r="K641">
        <v>0</v>
      </c>
    </row>
    <row r="642" spans="1:11" x14ac:dyDescent="0.25">
      <c r="A642" s="1" t="s">
        <v>1093</v>
      </c>
      <c r="B642" s="1" t="s">
        <v>227</v>
      </c>
      <c r="C642" s="1" t="s">
        <v>1094</v>
      </c>
      <c r="D642" s="4" t="s">
        <v>1694</v>
      </c>
      <c r="E642" s="4" t="s">
        <v>1695</v>
      </c>
      <c r="F642" s="4" t="s">
        <v>1696</v>
      </c>
      <c r="G642" s="4" t="s">
        <v>1500</v>
      </c>
      <c r="H642" t="s">
        <v>1527</v>
      </c>
      <c r="I642" s="4" t="s">
        <v>1650</v>
      </c>
      <c r="J642" s="4" t="s">
        <v>1485</v>
      </c>
      <c r="K642">
        <v>1873</v>
      </c>
    </row>
    <row r="643" spans="1:11" x14ac:dyDescent="0.25">
      <c r="A643" s="1" t="s">
        <v>1095</v>
      </c>
      <c r="B643" s="1" t="s">
        <v>130</v>
      </c>
      <c r="C643" s="1" t="s">
        <v>78</v>
      </c>
      <c r="D643" s="4" t="s">
        <v>14</v>
      </c>
      <c r="E643" s="4" t="s">
        <v>1472</v>
      </c>
      <c r="F643" s="4" t="s">
        <v>1472</v>
      </c>
      <c r="G643" s="4" t="s">
        <v>14</v>
      </c>
      <c r="H643" t="s">
        <v>14</v>
      </c>
      <c r="I643" s="4" t="s">
        <v>14</v>
      </c>
      <c r="J643" s="4" t="s">
        <v>14</v>
      </c>
      <c r="K643">
        <v>2</v>
      </c>
    </row>
    <row r="644" spans="1:11" x14ac:dyDescent="0.25">
      <c r="A644" s="1" t="s">
        <v>1096</v>
      </c>
      <c r="B644" s="1" t="s">
        <v>47</v>
      </c>
      <c r="C644" s="1" t="s">
        <v>795</v>
      </c>
      <c r="D644" s="4" t="s">
        <v>14</v>
      </c>
      <c r="E644" s="4" t="s">
        <v>1524</v>
      </c>
      <c r="F644" s="4" t="s">
        <v>1476</v>
      </c>
      <c r="G644" s="4" t="s">
        <v>14</v>
      </c>
      <c r="H644" t="s">
        <v>14</v>
      </c>
      <c r="I644" s="4" t="s">
        <v>14</v>
      </c>
      <c r="J644" s="4" t="s">
        <v>14</v>
      </c>
      <c r="K644">
        <v>0</v>
      </c>
    </row>
    <row r="645" spans="1:11" x14ac:dyDescent="0.25">
      <c r="A645" s="1" t="s">
        <v>1097</v>
      </c>
      <c r="B645" s="1" t="s">
        <v>26</v>
      </c>
      <c r="C645" s="1" t="s">
        <v>1098</v>
      </c>
      <c r="D645" s="4" t="s">
        <v>14</v>
      </c>
      <c r="E645" s="4" t="s">
        <v>1482</v>
      </c>
      <c r="F645" s="4" t="s">
        <v>1491</v>
      </c>
      <c r="G645" s="4" t="s">
        <v>1476</v>
      </c>
      <c r="H645" t="s">
        <v>14</v>
      </c>
      <c r="I645" s="4" t="s">
        <v>14</v>
      </c>
      <c r="J645" s="4" t="s">
        <v>14</v>
      </c>
      <c r="K645">
        <v>2</v>
      </c>
    </row>
    <row r="646" spans="1:11" x14ac:dyDescent="0.25">
      <c r="A646" s="1" t="s">
        <v>1099</v>
      </c>
      <c r="B646" s="1" t="s">
        <v>26</v>
      </c>
      <c r="C646" s="1" t="s">
        <v>648</v>
      </c>
      <c r="D646" s="4" t="s">
        <v>14</v>
      </c>
      <c r="E646" s="4" t="s">
        <v>1481</v>
      </c>
      <c r="F646" s="4" t="s">
        <v>1481</v>
      </c>
      <c r="G646" s="4" t="s">
        <v>14</v>
      </c>
      <c r="H646" t="s">
        <v>1476</v>
      </c>
      <c r="I646" s="4" t="s">
        <v>1479</v>
      </c>
      <c r="J646" s="4" t="s">
        <v>1466</v>
      </c>
      <c r="K646">
        <v>29</v>
      </c>
    </row>
    <row r="647" spans="1:11" x14ac:dyDescent="0.25">
      <c r="A647" s="1" t="s">
        <v>1100</v>
      </c>
      <c r="B647" s="1" t="s">
        <v>173</v>
      </c>
      <c r="C647" s="1" t="s">
        <v>24</v>
      </c>
      <c r="D647" s="4" t="s">
        <v>14</v>
      </c>
      <c r="E647" s="4" t="s">
        <v>1477</v>
      </c>
      <c r="F647" s="4" t="s">
        <v>1476</v>
      </c>
      <c r="G647" s="4" t="s">
        <v>14</v>
      </c>
      <c r="H647" t="s">
        <v>14</v>
      </c>
      <c r="I647" s="4" t="s">
        <v>14</v>
      </c>
      <c r="J647" s="4" t="s">
        <v>14</v>
      </c>
      <c r="K647">
        <v>0</v>
      </c>
    </row>
    <row r="648" spans="1:11" x14ac:dyDescent="0.25">
      <c r="A648" s="1" t="s">
        <v>1101</v>
      </c>
      <c r="B648" s="1" t="s">
        <v>621</v>
      </c>
      <c r="C648" s="1" t="s">
        <v>1102</v>
      </c>
      <c r="D648" s="4" t="s">
        <v>14</v>
      </c>
      <c r="E648" s="4" t="s">
        <v>1525</v>
      </c>
      <c r="F648" s="4" t="s">
        <v>1529</v>
      </c>
      <c r="G648" s="4" t="s">
        <v>14</v>
      </c>
      <c r="H648" t="s">
        <v>14</v>
      </c>
      <c r="I648" s="4" t="s">
        <v>14</v>
      </c>
      <c r="J648" s="4" t="s">
        <v>14</v>
      </c>
      <c r="K648">
        <v>13</v>
      </c>
    </row>
    <row r="649" spans="1:11" x14ac:dyDescent="0.25">
      <c r="A649" s="1" t="s">
        <v>1103</v>
      </c>
      <c r="B649" s="1" t="s">
        <v>16</v>
      </c>
      <c r="C649" s="1" t="s">
        <v>1104</v>
      </c>
      <c r="D649" s="4" t="s">
        <v>14</v>
      </c>
      <c r="E649" s="4" t="s">
        <v>1473</v>
      </c>
      <c r="F649" s="4" t="s">
        <v>1513</v>
      </c>
      <c r="G649" s="4" t="s">
        <v>14</v>
      </c>
      <c r="H649" t="s">
        <v>14</v>
      </c>
      <c r="I649" s="4" t="s">
        <v>1476</v>
      </c>
      <c r="J649" s="4" t="s">
        <v>14</v>
      </c>
      <c r="K649">
        <v>8</v>
      </c>
    </row>
    <row r="650" spans="1:11" x14ac:dyDescent="0.25">
      <c r="A650" s="1" t="s">
        <v>1105</v>
      </c>
      <c r="B650" s="1" t="s">
        <v>26</v>
      </c>
      <c r="C650" s="1" t="s">
        <v>1106</v>
      </c>
      <c r="D650" s="4" t="s">
        <v>14</v>
      </c>
      <c r="E650" s="4" t="s">
        <v>1482</v>
      </c>
      <c r="F650" s="4" t="s">
        <v>1482</v>
      </c>
      <c r="G650" s="4" t="s">
        <v>14</v>
      </c>
      <c r="H650" t="s">
        <v>14</v>
      </c>
      <c r="I650" s="4" t="s">
        <v>14</v>
      </c>
      <c r="J650" s="4" t="s">
        <v>14</v>
      </c>
      <c r="K650">
        <v>0</v>
      </c>
    </row>
    <row r="651" spans="1:11" x14ac:dyDescent="0.25">
      <c r="A651" s="1" t="s">
        <v>1107</v>
      </c>
      <c r="B651" s="1" t="s">
        <v>846</v>
      </c>
      <c r="C651" s="1" t="s">
        <v>139</v>
      </c>
      <c r="D651" s="4" t="s">
        <v>14</v>
      </c>
      <c r="E651" s="4" t="s">
        <v>1476</v>
      </c>
      <c r="F651" s="4" t="s">
        <v>14</v>
      </c>
      <c r="G651" s="4" t="s">
        <v>14</v>
      </c>
      <c r="H651" t="s">
        <v>14</v>
      </c>
      <c r="I651" s="4" t="s">
        <v>14</v>
      </c>
      <c r="J651" s="4" t="s">
        <v>14</v>
      </c>
      <c r="K651">
        <v>0</v>
      </c>
    </row>
    <row r="652" spans="1:11" x14ac:dyDescent="0.25">
      <c r="A652" s="1" t="s">
        <v>1108</v>
      </c>
      <c r="B652" s="1" t="s">
        <v>16</v>
      </c>
      <c r="C652" s="1" t="s">
        <v>225</v>
      </c>
      <c r="D652" s="4" t="s">
        <v>14</v>
      </c>
      <c r="E652" s="4" t="s">
        <v>1476</v>
      </c>
      <c r="F652" s="4" t="s">
        <v>1476</v>
      </c>
      <c r="G652" s="4" t="s">
        <v>14</v>
      </c>
      <c r="H652" t="s">
        <v>14</v>
      </c>
      <c r="I652" s="4" t="s">
        <v>14</v>
      </c>
      <c r="J652" s="4" t="s">
        <v>14</v>
      </c>
      <c r="K652">
        <v>0</v>
      </c>
    </row>
    <row r="653" spans="1:11" x14ac:dyDescent="0.25">
      <c r="A653" s="1" t="s">
        <v>1109</v>
      </c>
      <c r="B653" s="1" t="s">
        <v>252</v>
      </c>
      <c r="C653" s="1" t="s">
        <v>489</v>
      </c>
      <c r="D653" s="4" t="s">
        <v>14</v>
      </c>
      <c r="E653" s="4" t="s">
        <v>1698</v>
      </c>
      <c r="F653" s="4" t="s">
        <v>1557</v>
      </c>
      <c r="G653" s="4" t="s">
        <v>1491</v>
      </c>
      <c r="H653" t="s">
        <v>1491</v>
      </c>
      <c r="I653" s="4" t="s">
        <v>1545</v>
      </c>
      <c r="J653" s="4" t="s">
        <v>1473</v>
      </c>
      <c r="K653">
        <v>209</v>
      </c>
    </row>
    <row r="654" spans="1:11" x14ac:dyDescent="0.25">
      <c r="A654" s="1" t="s">
        <v>1111</v>
      </c>
      <c r="B654" s="1" t="s">
        <v>16</v>
      </c>
      <c r="C654" s="1" t="s">
        <v>1112</v>
      </c>
      <c r="D654" s="4" t="s">
        <v>14</v>
      </c>
      <c r="E654" s="4" t="s">
        <v>1579</v>
      </c>
      <c r="F654" s="4" t="s">
        <v>1579</v>
      </c>
      <c r="G654" s="4" t="s">
        <v>14</v>
      </c>
      <c r="H654" t="s">
        <v>14</v>
      </c>
      <c r="I654" s="4" t="s">
        <v>14</v>
      </c>
      <c r="J654" s="4" t="s">
        <v>14</v>
      </c>
      <c r="K654">
        <v>121</v>
      </c>
    </row>
    <row r="655" spans="1:11" x14ac:dyDescent="0.25">
      <c r="A655" s="1" t="s">
        <v>1113</v>
      </c>
      <c r="B655" s="1" t="s">
        <v>196</v>
      </c>
      <c r="C655" s="1" t="s">
        <v>1114</v>
      </c>
      <c r="D655" s="4" t="s">
        <v>14</v>
      </c>
      <c r="E655" s="4" t="s">
        <v>1700</v>
      </c>
      <c r="F655" s="4" t="s">
        <v>1700</v>
      </c>
      <c r="G655" s="4" t="s">
        <v>1482</v>
      </c>
      <c r="H655" t="s">
        <v>1513</v>
      </c>
      <c r="I655" s="4" t="s">
        <v>1544</v>
      </c>
      <c r="J655" s="4" t="s">
        <v>1482</v>
      </c>
      <c r="K655">
        <v>298</v>
      </c>
    </row>
    <row r="656" spans="1:11" x14ac:dyDescent="0.25">
      <c r="A656" s="1" t="s">
        <v>1116</v>
      </c>
      <c r="B656" s="1" t="s">
        <v>26</v>
      </c>
      <c r="C656" s="1" t="s">
        <v>219</v>
      </c>
      <c r="D656" s="4" t="s">
        <v>14</v>
      </c>
      <c r="E656" s="4" t="s">
        <v>1479</v>
      </c>
      <c r="F656" s="4" t="s">
        <v>1476</v>
      </c>
      <c r="G656" s="4" t="s">
        <v>14</v>
      </c>
      <c r="H656" t="s">
        <v>14</v>
      </c>
      <c r="I656" s="4" t="s">
        <v>14</v>
      </c>
      <c r="J656" s="4" t="s">
        <v>14</v>
      </c>
      <c r="K656">
        <v>0</v>
      </c>
    </row>
    <row r="657" spans="1:11" x14ac:dyDescent="0.25">
      <c r="A657" s="1" t="s">
        <v>1117</v>
      </c>
      <c r="B657" s="1" t="s">
        <v>26</v>
      </c>
      <c r="C657" s="1" t="s">
        <v>1118</v>
      </c>
      <c r="D657" s="4" t="s">
        <v>14</v>
      </c>
      <c r="E657" s="4" t="s">
        <v>1495</v>
      </c>
      <c r="F657" s="4" t="s">
        <v>1468</v>
      </c>
      <c r="G657" s="4" t="s">
        <v>1476</v>
      </c>
      <c r="H657" t="s">
        <v>1466</v>
      </c>
      <c r="I657" s="4" t="s">
        <v>1483</v>
      </c>
      <c r="J657" s="4" t="s">
        <v>14</v>
      </c>
      <c r="K657">
        <v>61</v>
      </c>
    </row>
    <row r="658" spans="1:11" x14ac:dyDescent="0.25">
      <c r="A658" s="1" t="s">
        <v>1119</v>
      </c>
      <c r="B658" s="1" t="s">
        <v>16</v>
      </c>
      <c r="C658" s="1" t="s">
        <v>139</v>
      </c>
      <c r="D658" s="4" t="s">
        <v>14</v>
      </c>
      <c r="E658" s="4" t="s">
        <v>1476</v>
      </c>
      <c r="F658" s="4" t="s">
        <v>1476</v>
      </c>
      <c r="G658" s="4" t="s">
        <v>14</v>
      </c>
      <c r="H658" t="s">
        <v>14</v>
      </c>
      <c r="I658" s="4" t="s">
        <v>14</v>
      </c>
      <c r="J658" s="4" t="s">
        <v>14</v>
      </c>
      <c r="K658">
        <v>0</v>
      </c>
    </row>
    <row r="659" spans="1:11" x14ac:dyDescent="0.25">
      <c r="A659" s="1" t="s">
        <v>1120</v>
      </c>
      <c r="B659" s="1" t="s">
        <v>130</v>
      </c>
      <c r="C659" s="1" t="s">
        <v>1121</v>
      </c>
      <c r="D659" s="4" t="s">
        <v>14</v>
      </c>
      <c r="E659" s="4" t="s">
        <v>1528</v>
      </c>
      <c r="F659" s="4" t="s">
        <v>1481</v>
      </c>
      <c r="G659" s="4" t="s">
        <v>14</v>
      </c>
      <c r="H659" t="s">
        <v>14</v>
      </c>
      <c r="I659" s="4" t="s">
        <v>14</v>
      </c>
      <c r="J659" s="4" t="s">
        <v>14</v>
      </c>
      <c r="K659">
        <v>0</v>
      </c>
    </row>
    <row r="660" spans="1:11" x14ac:dyDescent="0.25">
      <c r="A660" s="1" t="s">
        <v>1122</v>
      </c>
      <c r="B660" s="1" t="s">
        <v>238</v>
      </c>
      <c r="C660" s="1" t="s">
        <v>1034</v>
      </c>
      <c r="D660" s="4" t="s">
        <v>14</v>
      </c>
      <c r="E660" s="4" t="s">
        <v>1467</v>
      </c>
      <c r="F660" s="4" t="s">
        <v>1681</v>
      </c>
      <c r="G660" s="4" t="s">
        <v>1477</v>
      </c>
      <c r="H660" t="s">
        <v>1483</v>
      </c>
      <c r="I660" s="4" t="s">
        <v>1495</v>
      </c>
      <c r="J660" s="4" t="s">
        <v>1524</v>
      </c>
      <c r="K660">
        <v>1329</v>
      </c>
    </row>
    <row r="661" spans="1:11" x14ac:dyDescent="0.25">
      <c r="A661" s="1" t="s">
        <v>1123</v>
      </c>
      <c r="B661" s="1" t="s">
        <v>16</v>
      </c>
      <c r="C661" s="1" t="s">
        <v>508</v>
      </c>
      <c r="D661" s="4" t="s">
        <v>14</v>
      </c>
      <c r="E661" s="4" t="s">
        <v>1476</v>
      </c>
      <c r="F661" s="4" t="s">
        <v>14</v>
      </c>
      <c r="G661" s="4" t="s">
        <v>14</v>
      </c>
      <c r="H661" t="s">
        <v>14</v>
      </c>
      <c r="I661" s="4" t="s">
        <v>14</v>
      </c>
      <c r="J661" s="4" t="s">
        <v>14</v>
      </c>
      <c r="K661">
        <v>0</v>
      </c>
    </row>
    <row r="662" spans="1:11" x14ac:dyDescent="0.25">
      <c r="A662" s="1" t="s">
        <v>1124</v>
      </c>
      <c r="B662" s="1" t="s">
        <v>29</v>
      </c>
      <c r="C662" s="1" t="s">
        <v>104</v>
      </c>
      <c r="D662" s="4" t="s">
        <v>14</v>
      </c>
      <c r="E662" s="4" t="s">
        <v>1476</v>
      </c>
      <c r="F662" s="4" t="s">
        <v>1476</v>
      </c>
      <c r="G662" s="4" t="s">
        <v>14</v>
      </c>
      <c r="H662" t="s">
        <v>14</v>
      </c>
      <c r="I662" s="4" t="s">
        <v>14</v>
      </c>
      <c r="J662" s="4" t="s">
        <v>14</v>
      </c>
      <c r="K662">
        <v>0</v>
      </c>
    </row>
    <row r="663" spans="1:11" x14ac:dyDescent="0.25">
      <c r="A663" s="1" t="s">
        <v>1125</v>
      </c>
      <c r="B663" s="1" t="s">
        <v>26</v>
      </c>
      <c r="C663" s="1" t="s">
        <v>104</v>
      </c>
      <c r="D663" s="4" t="s">
        <v>14</v>
      </c>
      <c r="E663" s="4" t="s">
        <v>1466</v>
      </c>
      <c r="F663" s="4" t="s">
        <v>1476</v>
      </c>
      <c r="G663" s="4" t="s">
        <v>14</v>
      </c>
      <c r="H663" t="s">
        <v>14</v>
      </c>
      <c r="I663" s="4" t="s">
        <v>14</v>
      </c>
      <c r="J663" s="4" t="s">
        <v>14</v>
      </c>
      <c r="K663">
        <v>0</v>
      </c>
    </row>
    <row r="664" spans="1:11" x14ac:dyDescent="0.25">
      <c r="A664" s="1" t="s">
        <v>1126</v>
      </c>
      <c r="B664" s="1" t="s">
        <v>173</v>
      </c>
      <c r="C664" s="1" t="s">
        <v>1127</v>
      </c>
      <c r="D664" s="4" t="s">
        <v>1702</v>
      </c>
      <c r="E664" s="4" t="s">
        <v>1587</v>
      </c>
      <c r="F664" s="4" t="s">
        <v>1690</v>
      </c>
      <c r="G664" s="4" t="s">
        <v>1481</v>
      </c>
      <c r="H664" t="s">
        <v>1482</v>
      </c>
      <c r="I664" s="4" t="s">
        <v>1480</v>
      </c>
      <c r="J664" s="4" t="s">
        <v>1477</v>
      </c>
      <c r="K664">
        <v>107</v>
      </c>
    </row>
    <row r="665" spans="1:11" x14ac:dyDescent="0.25">
      <c r="A665" s="1" t="s">
        <v>1129</v>
      </c>
      <c r="B665" s="1" t="s">
        <v>16</v>
      </c>
      <c r="C665" s="1" t="s">
        <v>88</v>
      </c>
      <c r="D665" s="4" t="s">
        <v>14</v>
      </c>
      <c r="E665" s="4" t="s">
        <v>1476</v>
      </c>
      <c r="F665" s="4" t="s">
        <v>1476</v>
      </c>
      <c r="G665" s="4" t="s">
        <v>14</v>
      </c>
      <c r="H665" t="s">
        <v>14</v>
      </c>
      <c r="I665" s="4" t="s">
        <v>14</v>
      </c>
      <c r="J665" s="4" t="s">
        <v>14</v>
      </c>
      <c r="K665">
        <v>0</v>
      </c>
    </row>
    <row r="666" spans="1:11" x14ac:dyDescent="0.25">
      <c r="A666" s="1" t="s">
        <v>1130</v>
      </c>
      <c r="B666" s="1" t="s">
        <v>12</v>
      </c>
      <c r="C666" s="1" t="s">
        <v>88</v>
      </c>
      <c r="D666" s="4" t="s">
        <v>14</v>
      </c>
      <c r="E666" s="4" t="s">
        <v>1476</v>
      </c>
      <c r="F666" s="4" t="s">
        <v>14</v>
      </c>
      <c r="G666" s="4" t="s">
        <v>14</v>
      </c>
      <c r="H666" t="s">
        <v>14</v>
      </c>
      <c r="I666" s="4" t="s">
        <v>14</v>
      </c>
      <c r="J666" s="4" t="s">
        <v>14</v>
      </c>
      <c r="K666">
        <v>0</v>
      </c>
    </row>
    <row r="667" spans="1:11" x14ac:dyDescent="0.25">
      <c r="A667" s="1" t="s">
        <v>1131</v>
      </c>
      <c r="B667" s="1" t="s">
        <v>16</v>
      </c>
      <c r="C667" s="1" t="s">
        <v>415</v>
      </c>
      <c r="D667" s="4" t="s">
        <v>14</v>
      </c>
      <c r="E667" s="4" t="s">
        <v>1479</v>
      </c>
      <c r="F667" s="4" t="s">
        <v>1477</v>
      </c>
      <c r="G667" s="4" t="s">
        <v>14</v>
      </c>
      <c r="H667" t="s">
        <v>14</v>
      </c>
      <c r="I667" s="4" t="s">
        <v>14</v>
      </c>
      <c r="J667" s="4" t="s">
        <v>14</v>
      </c>
      <c r="K667">
        <v>0</v>
      </c>
    </row>
    <row r="668" spans="1:11" x14ac:dyDescent="0.25">
      <c r="A668" s="1" t="s">
        <v>1132</v>
      </c>
      <c r="B668" s="1" t="s">
        <v>621</v>
      </c>
      <c r="C668" s="1" t="s">
        <v>1133</v>
      </c>
      <c r="D668" s="4" t="s">
        <v>14</v>
      </c>
      <c r="E668" s="4" t="s">
        <v>1615</v>
      </c>
      <c r="F668" s="4" t="s">
        <v>1615</v>
      </c>
      <c r="G668" s="4" t="s">
        <v>14</v>
      </c>
      <c r="H668" t="s">
        <v>1466</v>
      </c>
      <c r="I668" s="4" t="s">
        <v>1472</v>
      </c>
      <c r="J668" s="4" t="s">
        <v>1476</v>
      </c>
      <c r="K668">
        <v>71</v>
      </c>
    </row>
    <row r="669" spans="1:11" x14ac:dyDescent="0.25">
      <c r="A669" s="1" t="s">
        <v>1134</v>
      </c>
      <c r="B669" s="1" t="s">
        <v>621</v>
      </c>
      <c r="C669" s="1" t="s">
        <v>102</v>
      </c>
      <c r="D669" s="4" t="s">
        <v>14</v>
      </c>
      <c r="E669" s="4" t="s">
        <v>1482</v>
      </c>
      <c r="F669" s="4" t="s">
        <v>1491</v>
      </c>
      <c r="G669" s="4" t="s">
        <v>14</v>
      </c>
      <c r="H669" t="s">
        <v>14</v>
      </c>
      <c r="I669" s="4" t="s">
        <v>14</v>
      </c>
      <c r="J669" s="4" t="s">
        <v>14</v>
      </c>
      <c r="K669">
        <v>4</v>
      </c>
    </row>
    <row r="670" spans="1:11" x14ac:dyDescent="0.25">
      <c r="A670" s="1" t="s">
        <v>1135</v>
      </c>
      <c r="B670" s="1" t="s">
        <v>196</v>
      </c>
      <c r="C670" s="1" t="s">
        <v>219</v>
      </c>
      <c r="D670" s="4" t="s">
        <v>14</v>
      </c>
      <c r="E670" s="4" t="s">
        <v>1476</v>
      </c>
      <c r="F670" s="4" t="s">
        <v>1476</v>
      </c>
      <c r="G670" s="4" t="s">
        <v>14</v>
      </c>
      <c r="H670" t="s">
        <v>14</v>
      </c>
      <c r="I670" s="4" t="s">
        <v>14</v>
      </c>
      <c r="J670" s="4" t="s">
        <v>14</v>
      </c>
      <c r="K670">
        <v>0</v>
      </c>
    </row>
    <row r="671" spans="1:11" x14ac:dyDescent="0.25">
      <c r="A671" s="1" t="s">
        <v>1136</v>
      </c>
      <c r="B671" s="1" t="s">
        <v>12</v>
      </c>
      <c r="C671" s="1" t="s">
        <v>121</v>
      </c>
      <c r="D671" s="4" t="s">
        <v>14</v>
      </c>
      <c r="E671" s="4" t="s">
        <v>1491</v>
      </c>
      <c r="F671" s="4" t="s">
        <v>1491</v>
      </c>
      <c r="G671" s="4" t="s">
        <v>14</v>
      </c>
      <c r="H671" t="s">
        <v>14</v>
      </c>
      <c r="I671" s="4" t="s">
        <v>14</v>
      </c>
      <c r="J671" s="4" t="s">
        <v>14</v>
      </c>
      <c r="K671">
        <v>0</v>
      </c>
    </row>
    <row r="672" spans="1:11" x14ac:dyDescent="0.25">
      <c r="A672" s="1" t="s">
        <v>1137</v>
      </c>
      <c r="B672" s="1" t="s">
        <v>16</v>
      </c>
      <c r="C672" s="1" t="s">
        <v>139</v>
      </c>
      <c r="D672" s="4" t="s">
        <v>14</v>
      </c>
      <c r="E672" s="4" t="s">
        <v>1476</v>
      </c>
      <c r="F672" s="4" t="s">
        <v>14</v>
      </c>
      <c r="G672" s="4" t="s">
        <v>14</v>
      </c>
      <c r="H672" t="s">
        <v>14</v>
      </c>
      <c r="I672" s="4" t="s">
        <v>14</v>
      </c>
      <c r="J672" s="4" t="s">
        <v>14</v>
      </c>
      <c r="K672">
        <v>0</v>
      </c>
    </row>
    <row r="673" spans="1:11" x14ac:dyDescent="0.25">
      <c r="A673" s="1" t="s">
        <v>1138</v>
      </c>
      <c r="B673" s="1" t="s">
        <v>16</v>
      </c>
      <c r="C673" s="1" t="s">
        <v>1139</v>
      </c>
      <c r="D673" s="4" t="s">
        <v>14</v>
      </c>
      <c r="E673" s="4" t="s">
        <v>1477</v>
      </c>
      <c r="F673" s="4" t="s">
        <v>1477</v>
      </c>
      <c r="G673" s="4" t="s">
        <v>14</v>
      </c>
      <c r="H673" t="s">
        <v>14</v>
      </c>
      <c r="I673" s="4" t="s">
        <v>14</v>
      </c>
      <c r="J673" s="4" t="s">
        <v>14</v>
      </c>
      <c r="K673">
        <v>0</v>
      </c>
    </row>
    <row r="674" spans="1:11" x14ac:dyDescent="0.25">
      <c r="A674" s="1" t="s">
        <v>1140</v>
      </c>
      <c r="B674" s="1" t="s">
        <v>70</v>
      </c>
      <c r="C674" s="1" t="s">
        <v>415</v>
      </c>
      <c r="D674" s="4" t="s">
        <v>14</v>
      </c>
      <c r="E674" s="4" t="s">
        <v>1476</v>
      </c>
      <c r="F674" s="4" t="s">
        <v>1476</v>
      </c>
      <c r="G674" s="4" t="s">
        <v>14</v>
      </c>
      <c r="H674" t="s">
        <v>14</v>
      </c>
      <c r="I674" s="4" t="s">
        <v>14</v>
      </c>
      <c r="J674" s="4" t="s">
        <v>14</v>
      </c>
      <c r="K674">
        <v>0</v>
      </c>
    </row>
    <row r="675" spans="1:11" x14ac:dyDescent="0.25">
      <c r="A675" s="1" t="s">
        <v>1141</v>
      </c>
      <c r="B675" s="1" t="s">
        <v>50</v>
      </c>
      <c r="C675" s="1" t="s">
        <v>1142</v>
      </c>
      <c r="D675" s="4" t="s">
        <v>14</v>
      </c>
      <c r="E675" s="4" t="s">
        <v>1703</v>
      </c>
      <c r="F675" s="4" t="s">
        <v>1550</v>
      </c>
      <c r="G675" s="4" t="s">
        <v>14</v>
      </c>
      <c r="H675" t="s">
        <v>14</v>
      </c>
      <c r="I675" s="4" t="s">
        <v>1476</v>
      </c>
      <c r="J675" s="4" t="s">
        <v>1476</v>
      </c>
      <c r="K675">
        <v>35</v>
      </c>
    </row>
    <row r="676" spans="1:11" x14ac:dyDescent="0.25">
      <c r="A676" s="1" t="s">
        <v>1143</v>
      </c>
      <c r="B676" s="1" t="s">
        <v>227</v>
      </c>
      <c r="C676" s="1" t="s">
        <v>1144</v>
      </c>
      <c r="D676" s="4" t="s">
        <v>1704</v>
      </c>
      <c r="E676" s="4" t="s">
        <v>1471</v>
      </c>
      <c r="F676" s="4" t="s">
        <v>1644</v>
      </c>
      <c r="G676" s="4" t="s">
        <v>1491</v>
      </c>
      <c r="H676" t="s">
        <v>1491</v>
      </c>
      <c r="I676" s="4" t="s">
        <v>1524</v>
      </c>
      <c r="J676" s="4" t="s">
        <v>1477</v>
      </c>
      <c r="K676">
        <v>159.5</v>
      </c>
    </row>
    <row r="677" spans="1:11" x14ac:dyDescent="0.25">
      <c r="A677" s="1" t="s">
        <v>1146</v>
      </c>
      <c r="B677" s="1" t="s">
        <v>133</v>
      </c>
      <c r="C677" s="1" t="s">
        <v>1147</v>
      </c>
      <c r="D677" s="4" t="s">
        <v>1705</v>
      </c>
      <c r="E677" s="4" t="s">
        <v>1686</v>
      </c>
      <c r="F677" s="4" t="s">
        <v>1686</v>
      </c>
      <c r="G677" s="4" t="s">
        <v>1468</v>
      </c>
      <c r="H677" t="s">
        <v>1492</v>
      </c>
      <c r="I677" s="4" t="s">
        <v>1671</v>
      </c>
      <c r="J677" s="4" t="s">
        <v>1528</v>
      </c>
      <c r="K677">
        <v>1594.5</v>
      </c>
    </row>
    <row r="678" spans="1:11" x14ac:dyDescent="0.25">
      <c r="A678" s="1" t="s">
        <v>1149</v>
      </c>
      <c r="B678" s="1" t="s">
        <v>26</v>
      </c>
      <c r="C678" s="1" t="s">
        <v>253</v>
      </c>
      <c r="D678" s="4" t="s">
        <v>14</v>
      </c>
      <c r="E678" s="4" t="s">
        <v>1466</v>
      </c>
      <c r="F678" s="4" t="s">
        <v>1466</v>
      </c>
      <c r="G678" s="4" t="s">
        <v>14</v>
      </c>
      <c r="H678" t="s">
        <v>14</v>
      </c>
      <c r="I678" s="4" t="s">
        <v>1476</v>
      </c>
      <c r="J678" s="4" t="s">
        <v>14</v>
      </c>
      <c r="K678">
        <v>4</v>
      </c>
    </row>
    <row r="679" spans="1:11" x14ac:dyDescent="0.25">
      <c r="A679" s="1" t="s">
        <v>1150</v>
      </c>
      <c r="B679" s="1" t="s">
        <v>47</v>
      </c>
      <c r="C679" s="1" t="s">
        <v>883</v>
      </c>
      <c r="D679" s="4" t="s">
        <v>14</v>
      </c>
      <c r="E679" s="4" t="s">
        <v>1564</v>
      </c>
      <c r="F679" s="4" t="s">
        <v>1564</v>
      </c>
      <c r="G679" s="4" t="s">
        <v>14</v>
      </c>
      <c r="H679" t="s">
        <v>14</v>
      </c>
      <c r="I679" s="4" t="s">
        <v>1466</v>
      </c>
      <c r="J679" s="4" t="s">
        <v>14</v>
      </c>
      <c r="K679">
        <v>18</v>
      </c>
    </row>
    <row r="680" spans="1:11" x14ac:dyDescent="0.25">
      <c r="A680" s="1" t="s">
        <v>1151</v>
      </c>
      <c r="B680" s="1" t="s">
        <v>130</v>
      </c>
      <c r="C680" s="1" t="s">
        <v>1152</v>
      </c>
      <c r="D680" s="4" t="s">
        <v>14</v>
      </c>
      <c r="E680" s="4" t="s">
        <v>1522</v>
      </c>
      <c r="F680" s="4" t="s">
        <v>1505</v>
      </c>
      <c r="G680" s="4" t="s">
        <v>14</v>
      </c>
      <c r="H680" t="s">
        <v>14</v>
      </c>
      <c r="I680" s="4" t="s">
        <v>14</v>
      </c>
      <c r="J680" s="4" t="s">
        <v>14</v>
      </c>
      <c r="K680">
        <v>0</v>
      </c>
    </row>
    <row r="681" spans="1:11" x14ac:dyDescent="0.25">
      <c r="A681" s="1" t="s">
        <v>1153</v>
      </c>
      <c r="B681" s="1" t="s">
        <v>26</v>
      </c>
      <c r="C681" s="1" t="s">
        <v>924</v>
      </c>
      <c r="D681" s="4" t="s">
        <v>14</v>
      </c>
      <c r="E681" s="4" t="s">
        <v>1472</v>
      </c>
      <c r="F681" s="4" t="s">
        <v>1491</v>
      </c>
      <c r="G681" s="4" t="s">
        <v>14</v>
      </c>
      <c r="H681" t="s">
        <v>14</v>
      </c>
      <c r="I681" s="4" t="s">
        <v>14</v>
      </c>
      <c r="J681" s="4" t="s">
        <v>14</v>
      </c>
      <c r="K681">
        <v>0</v>
      </c>
    </row>
    <row r="682" spans="1:11" x14ac:dyDescent="0.25">
      <c r="A682" s="1" t="s">
        <v>1154</v>
      </c>
      <c r="B682" s="1" t="s">
        <v>38</v>
      </c>
      <c r="C682" s="1" t="s">
        <v>1155</v>
      </c>
      <c r="D682" s="4" t="s">
        <v>14</v>
      </c>
      <c r="E682" s="4" t="s">
        <v>1468</v>
      </c>
      <c r="F682" s="4" t="s">
        <v>1510</v>
      </c>
      <c r="G682" s="4" t="s">
        <v>14</v>
      </c>
      <c r="H682" t="s">
        <v>14</v>
      </c>
      <c r="I682" s="4" t="s">
        <v>14</v>
      </c>
      <c r="J682" s="4" t="s">
        <v>14</v>
      </c>
      <c r="K682">
        <v>0</v>
      </c>
    </row>
    <row r="683" spans="1:11" x14ac:dyDescent="0.25">
      <c r="A683" s="1" t="s">
        <v>1156</v>
      </c>
      <c r="B683" s="1" t="s">
        <v>203</v>
      </c>
      <c r="C683" s="1" t="s">
        <v>1157</v>
      </c>
      <c r="D683" s="4" t="s">
        <v>14</v>
      </c>
      <c r="E683" s="4" t="s">
        <v>1466</v>
      </c>
      <c r="F683" s="4" t="s">
        <v>1466</v>
      </c>
      <c r="G683" s="4" t="s">
        <v>14</v>
      </c>
      <c r="H683" t="s">
        <v>14</v>
      </c>
      <c r="I683" s="4" t="s">
        <v>14</v>
      </c>
      <c r="J683" s="4" t="s">
        <v>14</v>
      </c>
      <c r="K683">
        <v>0</v>
      </c>
    </row>
    <row r="684" spans="1:11" x14ac:dyDescent="0.25">
      <c r="A684" s="1" t="s">
        <v>1158</v>
      </c>
      <c r="B684" s="1" t="s">
        <v>26</v>
      </c>
      <c r="C684" s="1" t="s">
        <v>1159</v>
      </c>
      <c r="D684" s="4" t="s">
        <v>14</v>
      </c>
      <c r="E684" s="4" t="s">
        <v>1466</v>
      </c>
      <c r="F684" s="4" t="s">
        <v>1466</v>
      </c>
      <c r="G684" s="4" t="s">
        <v>14</v>
      </c>
      <c r="H684" t="s">
        <v>14</v>
      </c>
      <c r="I684" s="4" t="s">
        <v>14</v>
      </c>
      <c r="J684" s="4" t="s">
        <v>14</v>
      </c>
      <c r="K684">
        <v>0</v>
      </c>
    </row>
    <row r="685" spans="1:11" x14ac:dyDescent="0.25">
      <c r="A685" s="1" t="s">
        <v>1160</v>
      </c>
      <c r="B685" s="1" t="s">
        <v>252</v>
      </c>
      <c r="C685" s="1" t="s">
        <v>1161</v>
      </c>
      <c r="D685" s="4" t="s">
        <v>14</v>
      </c>
      <c r="E685" s="4" t="s">
        <v>1476</v>
      </c>
      <c r="F685" s="4" t="s">
        <v>14</v>
      </c>
      <c r="G685" s="4" t="s">
        <v>14</v>
      </c>
      <c r="H685" t="s">
        <v>14</v>
      </c>
      <c r="I685" s="4" t="s">
        <v>14</v>
      </c>
      <c r="J685" s="4" t="s">
        <v>14</v>
      </c>
      <c r="K685">
        <v>0</v>
      </c>
    </row>
    <row r="686" spans="1:11" x14ac:dyDescent="0.25">
      <c r="A686" s="1" t="s">
        <v>1162</v>
      </c>
      <c r="B686" s="1" t="s">
        <v>16</v>
      </c>
      <c r="C686" s="1" t="s">
        <v>991</v>
      </c>
      <c r="D686" s="4" t="s">
        <v>14</v>
      </c>
      <c r="E686" s="4" t="s">
        <v>1740</v>
      </c>
      <c r="F686" s="4" t="s">
        <v>1740</v>
      </c>
      <c r="G686" s="4" t="s">
        <v>1482</v>
      </c>
      <c r="H686" t="s">
        <v>1479</v>
      </c>
      <c r="I686" s="4" t="s">
        <v>1528</v>
      </c>
      <c r="J686" s="4" t="s">
        <v>1470</v>
      </c>
      <c r="K686">
        <v>850</v>
      </c>
    </row>
    <row r="687" spans="1:11" x14ac:dyDescent="0.25">
      <c r="A687" s="1" t="s">
        <v>1163</v>
      </c>
      <c r="B687" s="1" t="s">
        <v>26</v>
      </c>
      <c r="C687" s="1" t="s">
        <v>1164</v>
      </c>
      <c r="D687" s="4" t="s">
        <v>14</v>
      </c>
      <c r="E687" s="4" t="s">
        <v>1472</v>
      </c>
      <c r="F687" s="4" t="s">
        <v>1479</v>
      </c>
      <c r="G687" s="4" t="s">
        <v>14</v>
      </c>
      <c r="H687" t="s">
        <v>14</v>
      </c>
      <c r="I687" s="4" t="s">
        <v>14</v>
      </c>
      <c r="J687" s="4" t="s">
        <v>14</v>
      </c>
      <c r="K687">
        <v>0</v>
      </c>
    </row>
    <row r="688" spans="1:11" x14ac:dyDescent="0.25">
      <c r="A688" s="1" t="s">
        <v>1165</v>
      </c>
      <c r="B688" s="1" t="s">
        <v>26</v>
      </c>
      <c r="C688" s="1" t="s">
        <v>182</v>
      </c>
      <c r="D688" s="4" t="s">
        <v>14</v>
      </c>
      <c r="E688" s="4" t="s">
        <v>1469</v>
      </c>
      <c r="F688" s="4" t="s">
        <v>1483</v>
      </c>
      <c r="G688" s="4" t="s">
        <v>14</v>
      </c>
      <c r="H688" t="s">
        <v>14</v>
      </c>
      <c r="I688" s="4" t="s">
        <v>1476</v>
      </c>
      <c r="J688" s="4" t="s">
        <v>1476</v>
      </c>
      <c r="K688">
        <v>8.5</v>
      </c>
    </row>
    <row r="689" spans="1:11" x14ac:dyDescent="0.25">
      <c r="A689" s="1" t="s">
        <v>1166</v>
      </c>
      <c r="B689" s="1" t="s">
        <v>26</v>
      </c>
      <c r="C689" s="1" t="s">
        <v>1167</v>
      </c>
      <c r="D689" s="4" t="s">
        <v>14</v>
      </c>
      <c r="E689" s="4" t="s">
        <v>1513</v>
      </c>
      <c r="F689" s="4" t="s">
        <v>1483</v>
      </c>
      <c r="G689" s="4" t="s">
        <v>14</v>
      </c>
      <c r="H689" t="s">
        <v>1476</v>
      </c>
      <c r="I689" s="4" t="s">
        <v>1476</v>
      </c>
      <c r="J689" s="4" t="s">
        <v>14</v>
      </c>
      <c r="K689">
        <v>9.5</v>
      </c>
    </row>
    <row r="690" spans="1:11" x14ac:dyDescent="0.25">
      <c r="A690" s="1" t="s">
        <v>1168</v>
      </c>
      <c r="B690" s="1" t="s">
        <v>168</v>
      </c>
      <c r="C690" s="1" t="s">
        <v>211</v>
      </c>
      <c r="D690" s="4" t="s">
        <v>14</v>
      </c>
      <c r="E690" s="4" t="s">
        <v>1476</v>
      </c>
      <c r="F690" s="4" t="s">
        <v>1476</v>
      </c>
      <c r="G690" s="4" t="s">
        <v>14</v>
      </c>
      <c r="H690" t="s">
        <v>14</v>
      </c>
      <c r="I690" s="4" t="s">
        <v>14</v>
      </c>
      <c r="J690" s="4" t="s">
        <v>14</v>
      </c>
      <c r="K690">
        <v>0</v>
      </c>
    </row>
    <row r="691" spans="1:11" x14ac:dyDescent="0.25">
      <c r="A691" s="1" t="s">
        <v>1169</v>
      </c>
      <c r="B691" s="1" t="s">
        <v>26</v>
      </c>
      <c r="C691" s="1" t="s">
        <v>1170</v>
      </c>
      <c r="D691" s="4" t="s">
        <v>14</v>
      </c>
      <c r="E691" s="4" t="s">
        <v>1472</v>
      </c>
      <c r="F691" s="4" t="s">
        <v>1479</v>
      </c>
      <c r="G691" s="4" t="s">
        <v>1476</v>
      </c>
      <c r="H691" t="s">
        <v>14</v>
      </c>
      <c r="I691" s="4" t="s">
        <v>14</v>
      </c>
      <c r="J691" s="4" t="s">
        <v>14</v>
      </c>
      <c r="K691">
        <v>0</v>
      </c>
    </row>
    <row r="692" spans="1:11" x14ac:dyDescent="0.25">
      <c r="A692" s="1" t="s">
        <v>1171</v>
      </c>
      <c r="B692" s="1" t="s">
        <v>26</v>
      </c>
      <c r="C692" s="1" t="s">
        <v>90</v>
      </c>
      <c r="D692" s="4" t="s">
        <v>14</v>
      </c>
      <c r="E692" s="4" t="s">
        <v>1476</v>
      </c>
      <c r="F692" s="4" t="s">
        <v>1476</v>
      </c>
      <c r="G692" s="4" t="s">
        <v>14</v>
      </c>
      <c r="H692" t="s">
        <v>14</v>
      </c>
      <c r="I692" s="4" t="s">
        <v>14</v>
      </c>
      <c r="J692" s="4" t="s">
        <v>14</v>
      </c>
      <c r="K692">
        <v>0</v>
      </c>
    </row>
    <row r="693" spans="1:11" x14ac:dyDescent="0.25">
      <c r="A693" s="1" t="s">
        <v>1172</v>
      </c>
      <c r="B693" s="1" t="s">
        <v>50</v>
      </c>
      <c r="C693" s="1" t="s">
        <v>1173</v>
      </c>
      <c r="D693" s="4" t="s">
        <v>14</v>
      </c>
      <c r="E693" s="4" t="s">
        <v>1744</v>
      </c>
      <c r="F693" s="4" t="s">
        <v>1745</v>
      </c>
      <c r="G693" s="4" t="s">
        <v>1482</v>
      </c>
      <c r="H693" t="s">
        <v>1479</v>
      </c>
      <c r="I693" s="4" t="s">
        <v>1537</v>
      </c>
      <c r="J693" s="4" t="s">
        <v>1479</v>
      </c>
      <c r="K693">
        <v>1285.5</v>
      </c>
    </row>
    <row r="694" spans="1:11" x14ac:dyDescent="0.25">
      <c r="A694" s="1" t="s">
        <v>1174</v>
      </c>
      <c r="B694" s="1" t="s">
        <v>1175</v>
      </c>
      <c r="C694" s="1" t="s">
        <v>1176</v>
      </c>
      <c r="D694" s="4" t="s">
        <v>14</v>
      </c>
      <c r="E694" s="4" t="s">
        <v>1631</v>
      </c>
      <c r="F694" s="4" t="s">
        <v>1558</v>
      </c>
      <c r="G694" s="4" t="s">
        <v>14</v>
      </c>
      <c r="H694" t="s">
        <v>14</v>
      </c>
      <c r="I694" s="4" t="s">
        <v>14</v>
      </c>
      <c r="J694" s="4" t="s">
        <v>14</v>
      </c>
      <c r="K694">
        <v>3</v>
      </c>
    </row>
    <row r="695" spans="1:11" x14ac:dyDescent="0.25">
      <c r="A695" s="1" t="s">
        <v>1177</v>
      </c>
      <c r="B695" s="1" t="s">
        <v>227</v>
      </c>
      <c r="C695" s="1" t="s">
        <v>1178</v>
      </c>
      <c r="D695" s="4" t="s">
        <v>14</v>
      </c>
      <c r="E695" s="4" t="s">
        <v>1612</v>
      </c>
      <c r="F695" s="4" t="s">
        <v>1499</v>
      </c>
      <c r="G695" s="4" t="s">
        <v>14</v>
      </c>
      <c r="H695" t="s">
        <v>14</v>
      </c>
      <c r="I695" s="4" t="s">
        <v>1466</v>
      </c>
      <c r="J695" s="4" t="s">
        <v>14</v>
      </c>
      <c r="K695">
        <v>33</v>
      </c>
    </row>
    <row r="696" spans="1:11" x14ac:dyDescent="0.25">
      <c r="A696" s="1" t="s">
        <v>1179</v>
      </c>
      <c r="B696" s="1" t="s">
        <v>16</v>
      </c>
      <c r="C696" s="1" t="s">
        <v>1180</v>
      </c>
      <c r="D696" s="4" t="s">
        <v>14</v>
      </c>
      <c r="E696" s="4" t="s">
        <v>1526</v>
      </c>
      <c r="F696" s="4" t="s">
        <v>1543</v>
      </c>
      <c r="G696" s="4" t="s">
        <v>14</v>
      </c>
      <c r="H696" t="s">
        <v>14</v>
      </c>
      <c r="I696" s="4" t="s">
        <v>1466</v>
      </c>
      <c r="J696" s="4" t="s">
        <v>14</v>
      </c>
      <c r="K696">
        <v>19</v>
      </c>
    </row>
    <row r="697" spans="1:11" x14ac:dyDescent="0.25">
      <c r="A697" s="1" t="s">
        <v>1181</v>
      </c>
      <c r="B697" s="1" t="s">
        <v>12</v>
      </c>
      <c r="C697" s="1" t="s">
        <v>253</v>
      </c>
      <c r="D697" s="4" t="s">
        <v>14</v>
      </c>
      <c r="E697" s="4" t="s">
        <v>1491</v>
      </c>
      <c r="F697" s="4" t="s">
        <v>1491</v>
      </c>
      <c r="G697" s="4" t="s">
        <v>14</v>
      </c>
      <c r="H697" t="s">
        <v>14</v>
      </c>
      <c r="I697" s="4" t="s">
        <v>14</v>
      </c>
      <c r="J697" s="4" t="s">
        <v>14</v>
      </c>
      <c r="K697">
        <v>3</v>
      </c>
    </row>
    <row r="698" spans="1:11" x14ac:dyDescent="0.25">
      <c r="A698" s="1" t="s">
        <v>1182</v>
      </c>
      <c r="B698" s="1" t="s">
        <v>47</v>
      </c>
      <c r="C698" s="1" t="s">
        <v>1183</v>
      </c>
      <c r="D698" s="4" t="s">
        <v>14</v>
      </c>
      <c r="E698" s="4" t="s">
        <v>1476</v>
      </c>
      <c r="F698" s="4" t="s">
        <v>1476</v>
      </c>
      <c r="G698" s="4" t="s">
        <v>14</v>
      </c>
      <c r="H698" t="s">
        <v>14</v>
      </c>
      <c r="I698" s="4" t="s">
        <v>14</v>
      </c>
      <c r="J698" s="4" t="s">
        <v>14</v>
      </c>
      <c r="K698">
        <v>0</v>
      </c>
    </row>
    <row r="699" spans="1:11" x14ac:dyDescent="0.25">
      <c r="A699" s="1" t="s">
        <v>1184</v>
      </c>
      <c r="B699" s="1" t="s">
        <v>26</v>
      </c>
      <c r="C699" s="1" t="s">
        <v>1185</v>
      </c>
      <c r="D699" s="4" t="s">
        <v>14</v>
      </c>
      <c r="E699" s="4" t="s">
        <v>1631</v>
      </c>
      <c r="F699" s="4" t="s">
        <v>1478</v>
      </c>
      <c r="G699" s="4" t="s">
        <v>14</v>
      </c>
      <c r="H699" t="s">
        <v>14</v>
      </c>
      <c r="I699" s="4" t="s">
        <v>14</v>
      </c>
      <c r="J699" s="4" t="s">
        <v>14</v>
      </c>
      <c r="K699">
        <v>1</v>
      </c>
    </row>
    <row r="700" spans="1:11" x14ac:dyDescent="0.25">
      <c r="A700" s="1" t="s">
        <v>1186</v>
      </c>
      <c r="B700" s="1" t="s">
        <v>525</v>
      </c>
      <c r="C700" s="1" t="s">
        <v>1187</v>
      </c>
      <c r="D700" s="4" t="s">
        <v>14</v>
      </c>
      <c r="E700" s="4" t="s">
        <v>1642</v>
      </c>
      <c r="F700" s="4" t="s">
        <v>1707</v>
      </c>
      <c r="G700" s="4" t="s">
        <v>14</v>
      </c>
      <c r="H700" t="s">
        <v>14</v>
      </c>
      <c r="I700" s="4" t="s">
        <v>1476</v>
      </c>
      <c r="J700" s="4" t="s">
        <v>14</v>
      </c>
      <c r="K700">
        <v>44</v>
      </c>
    </row>
    <row r="701" spans="1:11" x14ac:dyDescent="0.25">
      <c r="A701" s="1" t="s">
        <v>1188</v>
      </c>
      <c r="B701" s="1" t="s">
        <v>26</v>
      </c>
      <c r="C701" s="1" t="s">
        <v>1189</v>
      </c>
      <c r="D701" s="4" t="s">
        <v>14</v>
      </c>
      <c r="E701" s="4" t="s">
        <v>1466</v>
      </c>
      <c r="F701" s="4" t="s">
        <v>1466</v>
      </c>
      <c r="G701" s="4" t="s">
        <v>14</v>
      </c>
      <c r="H701" t="s">
        <v>14</v>
      </c>
      <c r="I701" s="4" t="s">
        <v>14</v>
      </c>
      <c r="J701" s="4" t="s">
        <v>14</v>
      </c>
      <c r="K701">
        <v>0</v>
      </c>
    </row>
    <row r="702" spans="1:11" x14ac:dyDescent="0.25">
      <c r="A702" s="1" t="s">
        <v>1190</v>
      </c>
      <c r="B702" s="1" t="s">
        <v>12</v>
      </c>
      <c r="C702" s="1" t="s">
        <v>1191</v>
      </c>
      <c r="D702" s="4" t="s">
        <v>14</v>
      </c>
      <c r="E702" s="4" t="s">
        <v>1513</v>
      </c>
      <c r="F702" s="4" t="s">
        <v>1481</v>
      </c>
      <c r="G702" s="4" t="s">
        <v>14</v>
      </c>
      <c r="H702" t="s">
        <v>1476</v>
      </c>
      <c r="I702" s="4" t="s">
        <v>1476</v>
      </c>
      <c r="J702" s="4" t="s">
        <v>1476</v>
      </c>
      <c r="K702">
        <v>17</v>
      </c>
    </row>
    <row r="703" spans="1:11" x14ac:dyDescent="0.25">
      <c r="A703" s="1" t="s">
        <v>1192</v>
      </c>
      <c r="B703" s="1" t="s">
        <v>12</v>
      </c>
      <c r="C703" s="1" t="s">
        <v>266</v>
      </c>
      <c r="D703" s="4" t="s">
        <v>14</v>
      </c>
      <c r="E703" s="4" t="s">
        <v>1473</v>
      </c>
      <c r="F703" s="4" t="s">
        <v>1513</v>
      </c>
      <c r="G703" s="4" t="s">
        <v>14</v>
      </c>
      <c r="H703" t="s">
        <v>14</v>
      </c>
      <c r="I703" s="4" t="s">
        <v>14</v>
      </c>
      <c r="J703" s="4" t="s">
        <v>14</v>
      </c>
      <c r="K703">
        <v>1</v>
      </c>
    </row>
    <row r="704" spans="1:11" x14ac:dyDescent="0.25">
      <c r="A704" s="1" t="s">
        <v>1193</v>
      </c>
      <c r="B704" s="1" t="s">
        <v>203</v>
      </c>
      <c r="C704" s="1" t="s">
        <v>100</v>
      </c>
      <c r="D704" s="4" t="s">
        <v>14</v>
      </c>
      <c r="E704" s="4" t="s">
        <v>1528</v>
      </c>
      <c r="F704" s="4" t="s">
        <v>1500</v>
      </c>
      <c r="G704" s="4" t="s">
        <v>14</v>
      </c>
      <c r="H704" t="s">
        <v>14</v>
      </c>
      <c r="I704" s="4" t="s">
        <v>14</v>
      </c>
      <c r="J704" s="4" t="s">
        <v>14</v>
      </c>
      <c r="K704">
        <v>0</v>
      </c>
    </row>
    <row r="705" spans="1:11" x14ac:dyDescent="0.25">
      <c r="A705" s="1" t="s">
        <v>1194</v>
      </c>
      <c r="B705" s="1" t="s">
        <v>203</v>
      </c>
      <c r="C705" s="1" t="s">
        <v>1195</v>
      </c>
      <c r="D705" s="4" t="s">
        <v>1708</v>
      </c>
      <c r="E705" s="4" t="s">
        <v>1487</v>
      </c>
      <c r="F705" s="4" t="s">
        <v>1639</v>
      </c>
      <c r="G705" s="4" t="s">
        <v>1477</v>
      </c>
      <c r="H705" t="s">
        <v>1481</v>
      </c>
      <c r="I705" s="4" t="s">
        <v>1522</v>
      </c>
      <c r="J705" s="4" t="s">
        <v>1491</v>
      </c>
      <c r="K705">
        <v>246</v>
      </c>
    </row>
    <row r="706" spans="1:11" x14ac:dyDescent="0.25">
      <c r="A706" s="1" t="s">
        <v>1197</v>
      </c>
      <c r="B706" s="1" t="s">
        <v>26</v>
      </c>
      <c r="C706" s="1" t="s">
        <v>182</v>
      </c>
      <c r="D706" s="4" t="s">
        <v>14</v>
      </c>
      <c r="E706" s="4" t="s">
        <v>1671</v>
      </c>
      <c r="F706" s="4" t="s">
        <v>1573</v>
      </c>
      <c r="G706" s="4" t="s">
        <v>14</v>
      </c>
      <c r="H706" t="s">
        <v>14</v>
      </c>
      <c r="I706" s="4" t="s">
        <v>1466</v>
      </c>
      <c r="J706" s="4" t="s">
        <v>14</v>
      </c>
      <c r="K706">
        <v>32</v>
      </c>
    </row>
    <row r="707" spans="1:11" x14ac:dyDescent="0.25">
      <c r="A707" s="1" t="s">
        <v>1198</v>
      </c>
      <c r="B707" s="1" t="s">
        <v>238</v>
      </c>
      <c r="C707" s="1" t="s">
        <v>559</v>
      </c>
      <c r="D707" s="4" t="s">
        <v>14</v>
      </c>
      <c r="E707" s="4" t="s">
        <v>1478</v>
      </c>
      <c r="F707" s="4" t="s">
        <v>1546</v>
      </c>
      <c r="G707" s="4" t="s">
        <v>14</v>
      </c>
      <c r="H707" t="s">
        <v>14</v>
      </c>
      <c r="I707" s="4" t="s">
        <v>1476</v>
      </c>
      <c r="J707" s="4" t="s">
        <v>14</v>
      </c>
      <c r="K707">
        <v>7</v>
      </c>
    </row>
    <row r="708" spans="1:11" x14ac:dyDescent="0.25">
      <c r="A708" s="1" t="s">
        <v>1199</v>
      </c>
      <c r="B708" s="1" t="s">
        <v>252</v>
      </c>
      <c r="C708" s="1" t="s">
        <v>30</v>
      </c>
      <c r="D708" s="4" t="s">
        <v>14</v>
      </c>
      <c r="E708" s="4" t="s">
        <v>1476</v>
      </c>
      <c r="F708" s="4" t="s">
        <v>1476</v>
      </c>
      <c r="G708" s="4" t="s">
        <v>14</v>
      </c>
      <c r="H708" t="s">
        <v>14</v>
      </c>
      <c r="I708" s="4" t="s">
        <v>14</v>
      </c>
      <c r="J708" s="4" t="s">
        <v>14</v>
      </c>
      <c r="K708">
        <v>0</v>
      </c>
    </row>
    <row r="709" spans="1:11" x14ac:dyDescent="0.25">
      <c r="A709" s="1" t="s">
        <v>1200</v>
      </c>
      <c r="B709" s="1" t="s">
        <v>12</v>
      </c>
      <c r="C709" s="1" t="s">
        <v>405</v>
      </c>
      <c r="D709" s="4" t="s">
        <v>14</v>
      </c>
      <c r="E709" s="4" t="s">
        <v>1472</v>
      </c>
      <c r="F709" s="4" t="s">
        <v>1482</v>
      </c>
      <c r="G709" s="4" t="s">
        <v>14</v>
      </c>
      <c r="H709" t="s">
        <v>14</v>
      </c>
      <c r="I709" s="4" t="s">
        <v>14</v>
      </c>
      <c r="J709" s="4" t="s">
        <v>14</v>
      </c>
      <c r="K709">
        <v>0</v>
      </c>
    </row>
    <row r="710" spans="1:11" x14ac:dyDescent="0.25">
      <c r="A710" s="1" t="s">
        <v>1201</v>
      </c>
      <c r="B710" s="1" t="s">
        <v>252</v>
      </c>
      <c r="C710" s="1" t="s">
        <v>328</v>
      </c>
      <c r="D710" s="4" t="s">
        <v>14</v>
      </c>
      <c r="E710" s="4" t="s">
        <v>1476</v>
      </c>
      <c r="F710" s="4" t="s">
        <v>1476</v>
      </c>
      <c r="G710" s="4" t="s">
        <v>14</v>
      </c>
      <c r="H710" t="s">
        <v>14</v>
      </c>
      <c r="I710" s="4" t="s">
        <v>14</v>
      </c>
      <c r="J710" s="4" t="s">
        <v>14</v>
      </c>
      <c r="K710">
        <v>0</v>
      </c>
    </row>
    <row r="711" spans="1:11" x14ac:dyDescent="0.25">
      <c r="A711" s="1" t="s">
        <v>1202</v>
      </c>
      <c r="B711" s="1" t="s">
        <v>26</v>
      </c>
      <c r="C711" s="1" t="s">
        <v>121</v>
      </c>
      <c r="D711" s="4" t="s">
        <v>14</v>
      </c>
      <c r="E711" s="4" t="s">
        <v>1477</v>
      </c>
      <c r="F711" s="4" t="s">
        <v>1477</v>
      </c>
      <c r="G711" s="4" t="s">
        <v>14</v>
      </c>
      <c r="H711" t="s">
        <v>14</v>
      </c>
      <c r="I711" s="4" t="s">
        <v>14</v>
      </c>
      <c r="J711" s="4" t="s">
        <v>14</v>
      </c>
      <c r="K711">
        <v>0</v>
      </c>
    </row>
    <row r="712" spans="1:11" x14ac:dyDescent="0.25">
      <c r="A712" s="1" t="s">
        <v>1203</v>
      </c>
      <c r="B712" s="1" t="s">
        <v>47</v>
      </c>
      <c r="C712" s="1" t="s">
        <v>1204</v>
      </c>
      <c r="D712" s="4" t="s">
        <v>14</v>
      </c>
      <c r="E712" s="4" t="s">
        <v>1466</v>
      </c>
      <c r="F712" s="4" t="s">
        <v>1476</v>
      </c>
      <c r="G712" s="4" t="s">
        <v>14</v>
      </c>
      <c r="H712" t="s">
        <v>14</v>
      </c>
      <c r="I712" s="4" t="s">
        <v>14</v>
      </c>
      <c r="J712" s="4" t="s">
        <v>14</v>
      </c>
      <c r="K712">
        <v>0</v>
      </c>
    </row>
    <row r="713" spans="1:11" x14ac:dyDescent="0.25">
      <c r="A713" s="1" t="s">
        <v>1205</v>
      </c>
      <c r="B713" s="1" t="s">
        <v>47</v>
      </c>
      <c r="C713" s="1" t="s">
        <v>1206</v>
      </c>
      <c r="D713" s="4" t="s">
        <v>14</v>
      </c>
      <c r="E713" s="4" t="s">
        <v>1477</v>
      </c>
      <c r="F713" s="4" t="s">
        <v>1477</v>
      </c>
      <c r="G713" s="4" t="s">
        <v>14</v>
      </c>
      <c r="H713" t="s">
        <v>14</v>
      </c>
      <c r="I713" s="4" t="s">
        <v>14</v>
      </c>
      <c r="J713" s="4" t="s">
        <v>14</v>
      </c>
      <c r="K713">
        <v>0</v>
      </c>
    </row>
    <row r="714" spans="1:11" x14ac:dyDescent="0.25">
      <c r="A714" s="1" t="s">
        <v>1207</v>
      </c>
      <c r="B714" s="1" t="s">
        <v>29</v>
      </c>
      <c r="C714" s="1" t="s">
        <v>1208</v>
      </c>
      <c r="D714" s="4" t="s">
        <v>14</v>
      </c>
      <c r="E714" s="4" t="s">
        <v>1546</v>
      </c>
      <c r="F714" s="4" t="s">
        <v>1470</v>
      </c>
      <c r="G714" s="4" t="s">
        <v>14</v>
      </c>
      <c r="H714" t="s">
        <v>14</v>
      </c>
      <c r="I714" s="4" t="s">
        <v>14</v>
      </c>
      <c r="J714" s="4" t="s">
        <v>14</v>
      </c>
      <c r="K714">
        <v>0</v>
      </c>
    </row>
    <row r="715" spans="1:11" x14ac:dyDescent="0.25">
      <c r="A715" s="1" t="s">
        <v>1209</v>
      </c>
      <c r="B715" s="1" t="s">
        <v>252</v>
      </c>
      <c r="C715" s="1" t="s">
        <v>104</v>
      </c>
      <c r="D715" s="4" t="s">
        <v>14</v>
      </c>
      <c r="E715" s="4" t="s">
        <v>1476</v>
      </c>
      <c r="F715" s="4" t="s">
        <v>1476</v>
      </c>
      <c r="G715" s="4" t="s">
        <v>14</v>
      </c>
      <c r="H715" t="s">
        <v>14</v>
      </c>
      <c r="I715" s="4" t="s">
        <v>14</v>
      </c>
      <c r="J715" s="4" t="s">
        <v>14</v>
      </c>
      <c r="K715">
        <v>0</v>
      </c>
    </row>
    <row r="716" spans="1:11" x14ac:dyDescent="0.25">
      <c r="A716" s="1" t="s">
        <v>1210</v>
      </c>
      <c r="B716" s="1" t="s">
        <v>26</v>
      </c>
      <c r="C716" s="1" t="s">
        <v>328</v>
      </c>
      <c r="D716" s="4" t="s">
        <v>14</v>
      </c>
      <c r="E716" s="4" t="s">
        <v>1476</v>
      </c>
      <c r="F716" s="4" t="s">
        <v>1476</v>
      </c>
      <c r="G716" s="4" t="s">
        <v>14</v>
      </c>
      <c r="H716" t="s">
        <v>14</v>
      </c>
      <c r="I716" s="4" t="s">
        <v>14</v>
      </c>
      <c r="J716" s="4" t="s">
        <v>14</v>
      </c>
      <c r="K716">
        <v>0</v>
      </c>
    </row>
    <row r="717" spans="1:11" x14ac:dyDescent="0.25">
      <c r="A717" s="1" t="s">
        <v>1211</v>
      </c>
      <c r="B717" s="1" t="s">
        <v>133</v>
      </c>
      <c r="C717" s="1" t="s">
        <v>1212</v>
      </c>
      <c r="D717" s="4" t="s">
        <v>1709</v>
      </c>
      <c r="E717" s="4" t="s">
        <v>1710</v>
      </c>
      <c r="F717" s="4" t="s">
        <v>1571</v>
      </c>
      <c r="G717" s="4" t="s">
        <v>1533</v>
      </c>
      <c r="H717" t="s">
        <v>1616</v>
      </c>
      <c r="I717" s="4" t="s">
        <v>1711</v>
      </c>
      <c r="J717" s="4" t="s">
        <v>1540</v>
      </c>
      <c r="K717">
        <v>1566</v>
      </c>
    </row>
    <row r="718" spans="1:11" x14ac:dyDescent="0.25">
      <c r="A718" s="1" t="s">
        <v>1213</v>
      </c>
      <c r="B718" s="1" t="s">
        <v>133</v>
      </c>
      <c r="C718" s="1" t="s">
        <v>1214</v>
      </c>
      <c r="D718" s="4" t="s">
        <v>14</v>
      </c>
      <c r="E718" s="4" t="s">
        <v>1676</v>
      </c>
      <c r="F718" s="4" t="s">
        <v>1601</v>
      </c>
      <c r="G718" s="4" t="s">
        <v>14</v>
      </c>
      <c r="H718" t="s">
        <v>14</v>
      </c>
      <c r="I718" s="4" t="s">
        <v>14</v>
      </c>
      <c r="J718" s="4" t="s">
        <v>14</v>
      </c>
      <c r="K718">
        <v>12</v>
      </c>
    </row>
    <row r="719" spans="1:11" x14ac:dyDescent="0.25">
      <c r="A719" s="1" t="s">
        <v>1215</v>
      </c>
      <c r="B719" s="1" t="s">
        <v>133</v>
      </c>
      <c r="C719" s="1" t="s">
        <v>1216</v>
      </c>
      <c r="D719" s="4" t="s">
        <v>14</v>
      </c>
      <c r="E719" s="4" t="s">
        <v>1520</v>
      </c>
      <c r="F719" s="4" t="s">
        <v>1515</v>
      </c>
      <c r="G719" s="4" t="s">
        <v>1482</v>
      </c>
      <c r="H719" t="s">
        <v>1482</v>
      </c>
      <c r="I719" s="4" t="s">
        <v>1537</v>
      </c>
      <c r="J719" s="4" t="s">
        <v>1483</v>
      </c>
      <c r="K719">
        <v>329</v>
      </c>
    </row>
    <row r="720" spans="1:11" x14ac:dyDescent="0.25">
      <c r="A720" s="1" t="s">
        <v>1217</v>
      </c>
      <c r="B720" s="1" t="s">
        <v>238</v>
      </c>
      <c r="C720" s="1" t="s">
        <v>1218</v>
      </c>
      <c r="D720" s="4" t="s">
        <v>14</v>
      </c>
      <c r="E720" s="4" t="s">
        <v>1480</v>
      </c>
      <c r="F720" s="4" t="s">
        <v>1470</v>
      </c>
      <c r="G720" s="4" t="s">
        <v>14</v>
      </c>
      <c r="H720" t="s">
        <v>14</v>
      </c>
      <c r="I720" s="4" t="s">
        <v>14</v>
      </c>
      <c r="J720" s="4" t="s">
        <v>14</v>
      </c>
      <c r="K720">
        <v>0</v>
      </c>
    </row>
    <row r="721" spans="1:11" x14ac:dyDescent="0.25">
      <c r="A721" s="1" t="s">
        <v>1219</v>
      </c>
      <c r="B721" s="1" t="s">
        <v>196</v>
      </c>
      <c r="C721" s="1" t="s">
        <v>30</v>
      </c>
      <c r="D721" s="4" t="s">
        <v>14</v>
      </c>
      <c r="E721" s="4" t="s">
        <v>1476</v>
      </c>
      <c r="F721" s="4" t="s">
        <v>1476</v>
      </c>
      <c r="G721" s="4" t="s">
        <v>14</v>
      </c>
      <c r="H721" t="s">
        <v>14</v>
      </c>
      <c r="I721" s="4" t="s">
        <v>14</v>
      </c>
      <c r="J721" s="4" t="s">
        <v>14</v>
      </c>
      <c r="K721">
        <v>0</v>
      </c>
    </row>
    <row r="722" spans="1:11" x14ac:dyDescent="0.25">
      <c r="A722" s="1" t="s">
        <v>1220</v>
      </c>
      <c r="B722" s="1" t="s">
        <v>26</v>
      </c>
      <c r="C722" s="1" t="s">
        <v>268</v>
      </c>
      <c r="D722" s="4" t="s">
        <v>14</v>
      </c>
      <c r="E722" s="4" t="s">
        <v>1477</v>
      </c>
      <c r="F722" s="4" t="s">
        <v>1477</v>
      </c>
      <c r="G722" s="4" t="s">
        <v>14</v>
      </c>
      <c r="H722" t="s">
        <v>14</v>
      </c>
      <c r="I722" s="4" t="s">
        <v>14</v>
      </c>
      <c r="J722" s="4" t="s">
        <v>14</v>
      </c>
      <c r="K722">
        <v>0</v>
      </c>
    </row>
    <row r="723" spans="1:11" x14ac:dyDescent="0.25">
      <c r="A723" s="1" t="s">
        <v>1221</v>
      </c>
      <c r="B723" s="1" t="s">
        <v>16</v>
      </c>
      <c r="C723" s="1" t="s">
        <v>334</v>
      </c>
      <c r="D723" s="4" t="s">
        <v>14</v>
      </c>
      <c r="E723" s="4" t="s">
        <v>1476</v>
      </c>
      <c r="F723" s="4" t="s">
        <v>1476</v>
      </c>
      <c r="G723" s="4" t="s">
        <v>14</v>
      </c>
      <c r="H723" t="s">
        <v>14</v>
      </c>
      <c r="I723" s="4" t="s">
        <v>14</v>
      </c>
      <c r="J723" s="4" t="s">
        <v>14</v>
      </c>
      <c r="K723">
        <v>0</v>
      </c>
    </row>
    <row r="724" spans="1:11" x14ac:dyDescent="0.25">
      <c r="A724" s="1" t="s">
        <v>1222</v>
      </c>
      <c r="B724" s="1" t="s">
        <v>12</v>
      </c>
      <c r="C724" s="1" t="s">
        <v>334</v>
      </c>
      <c r="D724" s="4" t="s">
        <v>14</v>
      </c>
      <c r="E724" s="4" t="s">
        <v>1476</v>
      </c>
      <c r="F724" s="4" t="s">
        <v>1476</v>
      </c>
      <c r="G724" s="4" t="s">
        <v>14</v>
      </c>
      <c r="H724" t="s">
        <v>14</v>
      </c>
      <c r="I724" s="4" t="s">
        <v>14</v>
      </c>
      <c r="J724" s="4" t="s">
        <v>14</v>
      </c>
      <c r="K724">
        <v>0</v>
      </c>
    </row>
    <row r="725" spans="1:11" x14ac:dyDescent="0.25">
      <c r="A725" s="1" t="s">
        <v>1223</v>
      </c>
      <c r="B725" s="1" t="s">
        <v>29</v>
      </c>
      <c r="C725" s="1" t="s">
        <v>1224</v>
      </c>
      <c r="D725" s="4" t="s">
        <v>14</v>
      </c>
      <c r="E725" s="4" t="s">
        <v>1513</v>
      </c>
      <c r="F725" s="4" t="s">
        <v>1481</v>
      </c>
      <c r="G725" s="4" t="s">
        <v>14</v>
      </c>
      <c r="H725" t="s">
        <v>14</v>
      </c>
      <c r="I725" s="4" t="s">
        <v>14</v>
      </c>
      <c r="J725" s="4" t="s">
        <v>14</v>
      </c>
      <c r="K725">
        <v>0</v>
      </c>
    </row>
    <row r="726" spans="1:11" x14ac:dyDescent="0.25">
      <c r="A726" s="1" t="s">
        <v>1225</v>
      </c>
      <c r="B726" s="1" t="s">
        <v>29</v>
      </c>
      <c r="C726" s="1" t="s">
        <v>328</v>
      </c>
      <c r="D726" s="4" t="s">
        <v>14</v>
      </c>
      <c r="E726" s="4" t="s">
        <v>1476</v>
      </c>
      <c r="F726" s="4" t="s">
        <v>14</v>
      </c>
      <c r="G726" s="4" t="s">
        <v>14</v>
      </c>
      <c r="H726" t="s">
        <v>14</v>
      </c>
      <c r="I726" s="4" t="s">
        <v>14</v>
      </c>
      <c r="J726" s="4" t="s">
        <v>14</v>
      </c>
      <c r="K726">
        <v>0</v>
      </c>
    </row>
    <row r="727" spans="1:11" x14ac:dyDescent="0.25">
      <c r="A727" s="1" t="s">
        <v>1226</v>
      </c>
      <c r="B727" s="1" t="s">
        <v>130</v>
      </c>
      <c r="C727" s="1" t="s">
        <v>1227</v>
      </c>
      <c r="D727" s="4" t="s">
        <v>1714</v>
      </c>
      <c r="E727" s="4" t="s">
        <v>1610</v>
      </c>
      <c r="F727" s="4" t="s">
        <v>1623</v>
      </c>
      <c r="G727" s="4" t="s">
        <v>1678</v>
      </c>
      <c r="H727" t="s">
        <v>1529</v>
      </c>
      <c r="I727" s="4" t="s">
        <v>1619</v>
      </c>
      <c r="J727" s="4" t="s">
        <v>1514</v>
      </c>
      <c r="K727">
        <v>610</v>
      </c>
    </row>
    <row r="728" spans="1:11" x14ac:dyDescent="0.25">
      <c r="A728" s="1" t="s">
        <v>1229</v>
      </c>
      <c r="B728" s="1" t="s">
        <v>130</v>
      </c>
      <c r="C728" s="1" t="s">
        <v>1044</v>
      </c>
      <c r="D728" s="4" t="s">
        <v>14</v>
      </c>
      <c r="E728" s="4" t="s">
        <v>1485</v>
      </c>
      <c r="F728" s="4" t="s">
        <v>1485</v>
      </c>
      <c r="G728" s="4" t="s">
        <v>14</v>
      </c>
      <c r="H728" t="s">
        <v>14</v>
      </c>
      <c r="I728" s="4" t="s">
        <v>14</v>
      </c>
      <c r="J728" s="4" t="s">
        <v>1476</v>
      </c>
      <c r="K728">
        <v>33</v>
      </c>
    </row>
    <row r="729" spans="1:11" x14ac:dyDescent="0.25">
      <c r="A729" s="1" t="s">
        <v>1230</v>
      </c>
      <c r="B729" s="1" t="s">
        <v>12</v>
      </c>
      <c r="C729" s="1" t="s">
        <v>27</v>
      </c>
      <c r="D729" s="4" t="s">
        <v>14</v>
      </c>
      <c r="E729" s="4" t="s">
        <v>1476</v>
      </c>
      <c r="F729" s="4" t="s">
        <v>1476</v>
      </c>
      <c r="G729" s="4" t="s">
        <v>14</v>
      </c>
      <c r="H729" t="s">
        <v>14</v>
      </c>
      <c r="I729" s="4" t="s">
        <v>1476</v>
      </c>
      <c r="J729" s="4" t="s">
        <v>14</v>
      </c>
      <c r="K729">
        <v>3</v>
      </c>
    </row>
    <row r="730" spans="1:11" x14ac:dyDescent="0.25">
      <c r="A730" s="1" t="s">
        <v>1231</v>
      </c>
      <c r="B730" s="1" t="s">
        <v>130</v>
      </c>
      <c r="C730" s="1" t="s">
        <v>1176</v>
      </c>
      <c r="D730" s="4" t="s">
        <v>14</v>
      </c>
      <c r="E730" s="4" t="s">
        <v>1522</v>
      </c>
      <c r="F730" s="4" t="s">
        <v>1500</v>
      </c>
      <c r="G730" s="4" t="s">
        <v>14</v>
      </c>
      <c r="H730" t="s">
        <v>14</v>
      </c>
      <c r="I730" s="4" t="s">
        <v>14</v>
      </c>
      <c r="J730" s="4" t="s">
        <v>14</v>
      </c>
      <c r="K730">
        <v>1</v>
      </c>
    </row>
    <row r="731" spans="1:11" x14ac:dyDescent="0.25">
      <c r="A731" s="1" t="s">
        <v>1232</v>
      </c>
      <c r="B731" s="1" t="s">
        <v>203</v>
      </c>
      <c r="C731" s="1" t="s">
        <v>1051</v>
      </c>
      <c r="D731" s="4" t="s">
        <v>14</v>
      </c>
      <c r="E731" s="4" t="s">
        <v>1477</v>
      </c>
      <c r="F731" s="4" t="s">
        <v>1466</v>
      </c>
      <c r="G731" s="4" t="s">
        <v>14</v>
      </c>
      <c r="H731" t="s">
        <v>14</v>
      </c>
      <c r="I731" s="4" t="s">
        <v>14</v>
      </c>
      <c r="J731" s="4" t="s">
        <v>14</v>
      </c>
      <c r="K731">
        <v>0</v>
      </c>
    </row>
    <row r="732" spans="1:11" x14ac:dyDescent="0.25">
      <c r="A732" s="1" t="s">
        <v>1233</v>
      </c>
      <c r="B732" s="1" t="s">
        <v>47</v>
      </c>
      <c r="C732" s="1" t="s">
        <v>375</v>
      </c>
      <c r="D732" s="4" t="s">
        <v>14</v>
      </c>
      <c r="E732" s="4" t="s">
        <v>1480</v>
      </c>
      <c r="F732" s="4" t="s">
        <v>1513</v>
      </c>
      <c r="G732" s="4" t="s">
        <v>14</v>
      </c>
      <c r="H732" t="s">
        <v>14</v>
      </c>
      <c r="I732" s="4" t="s">
        <v>1476</v>
      </c>
      <c r="J732" s="4" t="s">
        <v>14</v>
      </c>
      <c r="K732">
        <v>9</v>
      </c>
    </row>
    <row r="733" spans="1:11" x14ac:dyDescent="0.25">
      <c r="A733" s="1" t="s">
        <v>1234</v>
      </c>
      <c r="B733" s="1" t="s">
        <v>26</v>
      </c>
      <c r="C733" s="1" t="s">
        <v>13</v>
      </c>
      <c r="D733" s="4" t="s">
        <v>14</v>
      </c>
      <c r="E733" s="4" t="s">
        <v>1472</v>
      </c>
      <c r="F733" s="4" t="s">
        <v>1482</v>
      </c>
      <c r="G733" s="4" t="s">
        <v>14</v>
      </c>
      <c r="H733" t="s">
        <v>14</v>
      </c>
      <c r="I733" s="4" t="s">
        <v>14</v>
      </c>
      <c r="J733" s="4" t="s">
        <v>14</v>
      </c>
      <c r="K733">
        <v>0</v>
      </c>
    </row>
    <row r="734" spans="1:11" x14ac:dyDescent="0.25">
      <c r="A734" s="1" t="s">
        <v>1235</v>
      </c>
      <c r="B734" s="1" t="s">
        <v>26</v>
      </c>
      <c r="C734" s="1" t="s">
        <v>361</v>
      </c>
      <c r="D734" s="4" t="s">
        <v>14</v>
      </c>
      <c r="E734" s="4" t="s">
        <v>1482</v>
      </c>
      <c r="F734" s="4" t="s">
        <v>1482</v>
      </c>
      <c r="G734" s="4" t="s">
        <v>14</v>
      </c>
      <c r="H734" t="s">
        <v>14</v>
      </c>
      <c r="I734" s="4" t="s">
        <v>14</v>
      </c>
      <c r="J734" s="4" t="s">
        <v>14</v>
      </c>
      <c r="K734">
        <v>0</v>
      </c>
    </row>
    <row r="735" spans="1:11" x14ac:dyDescent="0.25">
      <c r="A735" s="1" t="s">
        <v>1236</v>
      </c>
      <c r="B735" s="1" t="s">
        <v>16</v>
      </c>
      <c r="C735" s="1" t="s">
        <v>253</v>
      </c>
      <c r="D735" s="4" t="s">
        <v>14</v>
      </c>
      <c r="E735" s="4" t="s">
        <v>1477</v>
      </c>
      <c r="F735" s="4" t="s">
        <v>1466</v>
      </c>
      <c r="G735" s="4" t="s">
        <v>14</v>
      </c>
      <c r="H735" t="s">
        <v>14</v>
      </c>
      <c r="I735" s="4" t="s">
        <v>14</v>
      </c>
      <c r="J735" s="4" t="s">
        <v>14</v>
      </c>
      <c r="K735">
        <v>0</v>
      </c>
    </row>
    <row r="736" spans="1:11" x14ac:dyDescent="0.25">
      <c r="A736" s="1" t="s">
        <v>1237</v>
      </c>
      <c r="B736" s="1" t="s">
        <v>26</v>
      </c>
      <c r="C736" s="1" t="s">
        <v>477</v>
      </c>
      <c r="D736" s="4" t="s">
        <v>14</v>
      </c>
      <c r="E736" s="4" t="s">
        <v>1483</v>
      </c>
      <c r="F736" s="4" t="s">
        <v>1483</v>
      </c>
      <c r="G736" s="4" t="s">
        <v>14</v>
      </c>
      <c r="H736" t="s">
        <v>14</v>
      </c>
      <c r="I736" s="4" t="s">
        <v>14</v>
      </c>
      <c r="J736" s="4" t="s">
        <v>14</v>
      </c>
      <c r="K736">
        <v>0</v>
      </c>
    </row>
    <row r="737" spans="1:11" x14ac:dyDescent="0.25">
      <c r="A737" s="1" t="s">
        <v>1238</v>
      </c>
      <c r="B737" s="1" t="s">
        <v>65</v>
      </c>
      <c r="C737" s="1" t="s">
        <v>328</v>
      </c>
      <c r="D737" s="4" t="s">
        <v>14</v>
      </c>
      <c r="E737" s="4" t="s">
        <v>1477</v>
      </c>
      <c r="F737" s="4" t="s">
        <v>1476</v>
      </c>
      <c r="G737" s="4" t="s">
        <v>14</v>
      </c>
      <c r="H737" t="s">
        <v>14</v>
      </c>
      <c r="I737" s="4" t="s">
        <v>14</v>
      </c>
      <c r="J737" s="4" t="s">
        <v>14</v>
      </c>
      <c r="K737">
        <v>0</v>
      </c>
    </row>
    <row r="738" spans="1:11" x14ac:dyDescent="0.25">
      <c r="A738" s="1" t="s">
        <v>1239</v>
      </c>
      <c r="B738" s="1" t="s">
        <v>252</v>
      </c>
      <c r="C738" s="1" t="s">
        <v>1240</v>
      </c>
      <c r="D738" s="4" t="s">
        <v>14</v>
      </c>
      <c r="E738" s="4" t="s">
        <v>1669</v>
      </c>
      <c r="F738" s="4" t="s">
        <v>1507</v>
      </c>
      <c r="G738" s="4" t="s">
        <v>1466</v>
      </c>
      <c r="H738" t="s">
        <v>1466</v>
      </c>
      <c r="I738" s="4" t="s">
        <v>1482</v>
      </c>
      <c r="J738" s="4" t="s">
        <v>1479</v>
      </c>
      <c r="K738">
        <v>68</v>
      </c>
    </row>
    <row r="739" spans="1:11" x14ac:dyDescent="0.25">
      <c r="A739" s="1" t="s">
        <v>1241</v>
      </c>
      <c r="B739" s="1" t="s">
        <v>47</v>
      </c>
      <c r="C739" s="1" t="s">
        <v>1242</v>
      </c>
      <c r="D739" s="4" t="s">
        <v>14</v>
      </c>
      <c r="E739" s="4" t="s">
        <v>1513</v>
      </c>
      <c r="F739" s="4" t="s">
        <v>1469</v>
      </c>
      <c r="G739" s="4" t="s">
        <v>14</v>
      </c>
      <c r="H739" t="s">
        <v>14</v>
      </c>
      <c r="I739" s="4" t="s">
        <v>14</v>
      </c>
      <c r="J739" s="4" t="s">
        <v>14</v>
      </c>
      <c r="K739">
        <v>0</v>
      </c>
    </row>
    <row r="740" spans="1:11" x14ac:dyDescent="0.25">
      <c r="A740" s="1" t="s">
        <v>1243</v>
      </c>
      <c r="B740" s="1" t="s">
        <v>777</v>
      </c>
      <c r="C740" s="1" t="s">
        <v>1244</v>
      </c>
      <c r="D740" s="4" t="s">
        <v>14</v>
      </c>
      <c r="E740" s="4" t="s">
        <v>1527</v>
      </c>
      <c r="F740" s="4" t="s">
        <v>1527</v>
      </c>
      <c r="G740" s="4" t="s">
        <v>14</v>
      </c>
      <c r="H740" t="s">
        <v>14</v>
      </c>
      <c r="I740" s="4" t="s">
        <v>14</v>
      </c>
      <c r="J740" s="4" t="s">
        <v>14</v>
      </c>
      <c r="K740">
        <v>1</v>
      </c>
    </row>
    <row r="741" spans="1:11" x14ac:dyDescent="0.25">
      <c r="A741" s="1" t="s">
        <v>1245</v>
      </c>
      <c r="B741" s="1" t="s">
        <v>38</v>
      </c>
      <c r="C741" s="1" t="s">
        <v>328</v>
      </c>
      <c r="D741" s="4" t="s">
        <v>14</v>
      </c>
      <c r="E741" s="4" t="s">
        <v>1476</v>
      </c>
      <c r="F741" s="4" t="s">
        <v>14</v>
      </c>
      <c r="G741" s="4" t="s">
        <v>14</v>
      </c>
      <c r="H741" t="s">
        <v>14</v>
      </c>
      <c r="I741" s="4" t="s">
        <v>14</v>
      </c>
      <c r="J741" s="4" t="s">
        <v>14</v>
      </c>
      <c r="K741">
        <v>0</v>
      </c>
    </row>
    <row r="742" spans="1:11" x14ac:dyDescent="0.25">
      <c r="A742" s="1" t="s">
        <v>1246</v>
      </c>
      <c r="B742" s="1" t="s">
        <v>621</v>
      </c>
      <c r="C742" s="1" t="s">
        <v>1191</v>
      </c>
      <c r="D742" s="4" t="s">
        <v>14</v>
      </c>
      <c r="E742" s="4" t="s">
        <v>1483</v>
      </c>
      <c r="F742" s="4" t="s">
        <v>1483</v>
      </c>
      <c r="G742" s="4" t="s">
        <v>14</v>
      </c>
      <c r="H742" t="s">
        <v>14</v>
      </c>
      <c r="I742" s="4" t="s">
        <v>14</v>
      </c>
      <c r="J742" s="4" t="s">
        <v>14</v>
      </c>
      <c r="K742">
        <v>0</v>
      </c>
    </row>
    <row r="743" spans="1:11" x14ac:dyDescent="0.25">
      <c r="A743" s="1" t="s">
        <v>1247</v>
      </c>
      <c r="B743" s="1" t="s">
        <v>50</v>
      </c>
      <c r="C743" s="1" t="s">
        <v>1248</v>
      </c>
      <c r="D743" s="4" t="s">
        <v>14</v>
      </c>
      <c r="E743" s="4" t="s">
        <v>1481</v>
      </c>
      <c r="F743" s="4" t="s">
        <v>1482</v>
      </c>
      <c r="G743" s="4" t="s">
        <v>14</v>
      </c>
      <c r="H743" t="s">
        <v>14</v>
      </c>
      <c r="I743" s="4" t="s">
        <v>14</v>
      </c>
      <c r="J743" s="4" t="s">
        <v>14</v>
      </c>
      <c r="K743">
        <v>0</v>
      </c>
    </row>
    <row r="744" spans="1:11" x14ac:dyDescent="0.25">
      <c r="A744" s="1" t="s">
        <v>1249</v>
      </c>
      <c r="B744" s="1" t="s">
        <v>47</v>
      </c>
      <c r="C744" s="1" t="s">
        <v>27</v>
      </c>
      <c r="D744" s="4" t="s">
        <v>14</v>
      </c>
      <c r="E744" s="4" t="s">
        <v>1491</v>
      </c>
      <c r="F744" s="4" t="s">
        <v>1491</v>
      </c>
      <c r="G744" s="4" t="s">
        <v>14</v>
      </c>
      <c r="H744" t="s">
        <v>14</v>
      </c>
      <c r="I744" s="4" t="s">
        <v>14</v>
      </c>
      <c r="J744" s="4" t="s">
        <v>14</v>
      </c>
      <c r="K744">
        <v>3</v>
      </c>
    </row>
    <row r="745" spans="1:11" x14ac:dyDescent="0.25">
      <c r="A745" s="1" t="s">
        <v>1250</v>
      </c>
      <c r="B745" s="1" t="s">
        <v>12</v>
      </c>
      <c r="C745" s="1" t="s">
        <v>505</v>
      </c>
      <c r="D745" s="4" t="s">
        <v>14</v>
      </c>
      <c r="E745" s="4" t="s">
        <v>1476</v>
      </c>
      <c r="F745" s="4" t="s">
        <v>14</v>
      </c>
      <c r="G745" s="4" t="s">
        <v>14</v>
      </c>
      <c r="H745" t="s">
        <v>14</v>
      </c>
      <c r="I745" s="4" t="s">
        <v>14</v>
      </c>
      <c r="J745" s="4" t="s">
        <v>14</v>
      </c>
      <c r="K745">
        <v>0</v>
      </c>
    </row>
    <row r="746" spans="1:11" x14ac:dyDescent="0.25">
      <c r="A746" s="1" t="s">
        <v>1251</v>
      </c>
      <c r="B746" s="1" t="s">
        <v>16</v>
      </c>
      <c r="C746" s="1" t="s">
        <v>750</v>
      </c>
      <c r="D746" s="4" t="s">
        <v>14</v>
      </c>
      <c r="E746" s="4" t="s">
        <v>1476</v>
      </c>
      <c r="F746" s="4" t="s">
        <v>14</v>
      </c>
      <c r="G746" s="4" t="s">
        <v>14</v>
      </c>
      <c r="H746" t="s">
        <v>14</v>
      </c>
      <c r="I746" s="4" t="s">
        <v>14</v>
      </c>
      <c r="J746" s="4" t="s">
        <v>14</v>
      </c>
      <c r="K746">
        <v>0</v>
      </c>
    </row>
    <row r="747" spans="1:11" x14ac:dyDescent="0.25">
      <c r="A747" s="1" t="s">
        <v>1252</v>
      </c>
      <c r="B747" s="1" t="s">
        <v>47</v>
      </c>
      <c r="C747" s="1" t="s">
        <v>709</v>
      </c>
      <c r="D747" s="4" t="s">
        <v>14</v>
      </c>
      <c r="E747" s="4" t="s">
        <v>1476</v>
      </c>
      <c r="F747" s="4" t="s">
        <v>1476</v>
      </c>
      <c r="G747" s="4" t="s">
        <v>14</v>
      </c>
      <c r="H747" t="s">
        <v>14</v>
      </c>
      <c r="I747" s="4" t="s">
        <v>14</v>
      </c>
      <c r="J747" s="4" t="s">
        <v>14</v>
      </c>
      <c r="K747">
        <v>0</v>
      </c>
    </row>
    <row r="748" spans="1:11" x14ac:dyDescent="0.25">
      <c r="A748" s="1" t="s">
        <v>1253</v>
      </c>
      <c r="B748" s="1" t="s">
        <v>26</v>
      </c>
      <c r="C748" s="1" t="s">
        <v>1254</v>
      </c>
      <c r="D748" s="4" t="s">
        <v>14</v>
      </c>
      <c r="E748" s="4" t="s">
        <v>1545</v>
      </c>
      <c r="F748" s="4" t="s">
        <v>1545</v>
      </c>
      <c r="G748" s="4" t="s">
        <v>14</v>
      </c>
      <c r="H748" t="s">
        <v>14</v>
      </c>
      <c r="I748" s="4" t="s">
        <v>14</v>
      </c>
      <c r="J748" s="4" t="s">
        <v>14</v>
      </c>
      <c r="K748">
        <v>0</v>
      </c>
    </row>
    <row r="749" spans="1:11" x14ac:dyDescent="0.25">
      <c r="A749" s="1" t="s">
        <v>1255</v>
      </c>
      <c r="B749" s="1" t="s">
        <v>16</v>
      </c>
      <c r="C749" s="1" t="s">
        <v>1191</v>
      </c>
      <c r="D749" s="4" t="s">
        <v>14</v>
      </c>
      <c r="E749" s="4" t="s">
        <v>1631</v>
      </c>
      <c r="F749" s="4" t="s">
        <v>1478</v>
      </c>
      <c r="G749" s="4" t="s">
        <v>14</v>
      </c>
      <c r="H749" t="s">
        <v>14</v>
      </c>
      <c r="I749" s="4" t="s">
        <v>1476</v>
      </c>
      <c r="J749" s="4" t="s">
        <v>14</v>
      </c>
      <c r="K749">
        <v>27</v>
      </c>
    </row>
    <row r="750" spans="1:11" x14ac:dyDescent="0.25">
      <c r="A750" s="1" t="s">
        <v>1256</v>
      </c>
      <c r="B750" s="1" t="s">
        <v>16</v>
      </c>
      <c r="C750" s="1" t="s">
        <v>300</v>
      </c>
      <c r="D750" s="4" t="s">
        <v>14</v>
      </c>
      <c r="E750" s="4" t="s">
        <v>1472</v>
      </c>
      <c r="F750" s="4" t="s">
        <v>1472</v>
      </c>
      <c r="G750" s="4" t="s">
        <v>14</v>
      </c>
      <c r="H750" t="s">
        <v>14</v>
      </c>
      <c r="I750" s="4" t="s">
        <v>14</v>
      </c>
      <c r="J750" s="4" t="s">
        <v>14</v>
      </c>
      <c r="K750">
        <v>0</v>
      </c>
    </row>
    <row r="751" spans="1:11" x14ac:dyDescent="0.25">
      <c r="A751" s="1" t="s">
        <v>1257</v>
      </c>
      <c r="B751" s="1" t="s">
        <v>12</v>
      </c>
      <c r="C751" s="1" t="s">
        <v>211</v>
      </c>
      <c r="D751" s="4" t="s">
        <v>14</v>
      </c>
      <c r="E751" s="4" t="s">
        <v>1476</v>
      </c>
      <c r="F751" s="4" t="s">
        <v>1476</v>
      </c>
      <c r="G751" s="4" t="s">
        <v>14</v>
      </c>
      <c r="H751" t="s">
        <v>14</v>
      </c>
      <c r="I751" s="4" t="s">
        <v>14</v>
      </c>
      <c r="J751" s="4" t="s">
        <v>14</v>
      </c>
      <c r="K751">
        <v>0</v>
      </c>
    </row>
    <row r="752" spans="1:11" x14ac:dyDescent="0.25">
      <c r="A752" s="1" t="s">
        <v>1258</v>
      </c>
      <c r="B752" s="1" t="s">
        <v>16</v>
      </c>
      <c r="C752" s="1" t="s">
        <v>1259</v>
      </c>
      <c r="D752" s="4" t="s">
        <v>14</v>
      </c>
      <c r="E752" s="4" t="s">
        <v>1528</v>
      </c>
      <c r="F752" s="4" t="s">
        <v>1500</v>
      </c>
      <c r="G752" s="4" t="s">
        <v>14</v>
      </c>
      <c r="H752" t="s">
        <v>14</v>
      </c>
      <c r="I752" s="4" t="s">
        <v>14</v>
      </c>
      <c r="J752" s="4" t="s">
        <v>14</v>
      </c>
      <c r="K752">
        <v>0</v>
      </c>
    </row>
    <row r="753" spans="1:11" x14ac:dyDescent="0.25">
      <c r="A753" s="1" t="s">
        <v>1260</v>
      </c>
      <c r="B753" s="1" t="s">
        <v>26</v>
      </c>
      <c r="C753" s="1" t="s">
        <v>1261</v>
      </c>
      <c r="D753" s="4" t="s">
        <v>14</v>
      </c>
      <c r="E753" s="4" t="s">
        <v>1491</v>
      </c>
      <c r="F753" s="4" t="s">
        <v>1491</v>
      </c>
      <c r="G753" s="4" t="s">
        <v>14</v>
      </c>
      <c r="H753" t="s">
        <v>14</v>
      </c>
      <c r="I753" s="4" t="s">
        <v>14</v>
      </c>
      <c r="J753" s="4" t="s">
        <v>14</v>
      </c>
      <c r="K753">
        <v>0</v>
      </c>
    </row>
    <row r="754" spans="1:11" x14ac:dyDescent="0.25">
      <c r="A754" s="1" t="s">
        <v>1262</v>
      </c>
      <c r="B754" s="1" t="s">
        <v>16</v>
      </c>
      <c r="C754" s="1" t="s">
        <v>30</v>
      </c>
      <c r="D754" s="4" t="s">
        <v>14</v>
      </c>
      <c r="E754" s="4" t="s">
        <v>1476</v>
      </c>
      <c r="F754" s="4" t="s">
        <v>1476</v>
      </c>
      <c r="G754" s="4" t="s">
        <v>14</v>
      </c>
      <c r="H754" t="s">
        <v>14</v>
      </c>
      <c r="I754" s="4" t="s">
        <v>14</v>
      </c>
      <c r="J754" s="4" t="s">
        <v>14</v>
      </c>
      <c r="K754">
        <v>0</v>
      </c>
    </row>
    <row r="755" spans="1:11" x14ac:dyDescent="0.25">
      <c r="A755" s="1" t="s">
        <v>1263</v>
      </c>
      <c r="B755" s="1" t="s">
        <v>16</v>
      </c>
      <c r="C755" s="1" t="s">
        <v>1264</v>
      </c>
      <c r="D755" s="4" t="s">
        <v>1715</v>
      </c>
      <c r="E755" s="4" t="s">
        <v>1669</v>
      </c>
      <c r="F755" s="4" t="s">
        <v>1592</v>
      </c>
      <c r="G755" s="4" t="s">
        <v>1524</v>
      </c>
      <c r="H755" t="s">
        <v>1537</v>
      </c>
      <c r="I755" s="4" t="s">
        <v>1601</v>
      </c>
      <c r="J755" s="4" t="s">
        <v>1473</v>
      </c>
      <c r="K755">
        <v>359</v>
      </c>
    </row>
    <row r="756" spans="1:11" x14ac:dyDescent="0.25">
      <c r="A756" s="1" t="s">
        <v>1266</v>
      </c>
      <c r="B756" s="1" t="s">
        <v>16</v>
      </c>
      <c r="C756" s="1" t="s">
        <v>30</v>
      </c>
      <c r="D756" s="4" t="s">
        <v>14</v>
      </c>
      <c r="E756" s="4" t="s">
        <v>1476</v>
      </c>
      <c r="F756" s="4" t="s">
        <v>1476</v>
      </c>
      <c r="G756" s="4" t="s">
        <v>14</v>
      </c>
      <c r="H756" t="s">
        <v>14</v>
      </c>
      <c r="I756" s="4" t="s">
        <v>14</v>
      </c>
      <c r="J756" s="4" t="s">
        <v>14</v>
      </c>
      <c r="K756">
        <v>0</v>
      </c>
    </row>
    <row r="757" spans="1:11" x14ac:dyDescent="0.25">
      <c r="A757" s="1" t="s">
        <v>1267</v>
      </c>
      <c r="B757" s="1" t="s">
        <v>12</v>
      </c>
      <c r="C757" s="1" t="s">
        <v>613</v>
      </c>
      <c r="D757" s="4" t="s">
        <v>14</v>
      </c>
      <c r="E757" s="4" t="s">
        <v>1480</v>
      </c>
      <c r="F757" s="4" t="s">
        <v>1470</v>
      </c>
      <c r="G757" s="4" t="s">
        <v>14</v>
      </c>
      <c r="H757" t="s">
        <v>14</v>
      </c>
      <c r="I757" s="4" t="s">
        <v>14</v>
      </c>
      <c r="J757" s="4" t="s">
        <v>14</v>
      </c>
      <c r="K757">
        <v>0</v>
      </c>
    </row>
    <row r="758" spans="1:11" x14ac:dyDescent="0.25">
      <c r="A758" s="1" t="s">
        <v>1268</v>
      </c>
      <c r="B758" s="1" t="s">
        <v>29</v>
      </c>
      <c r="C758" s="1" t="s">
        <v>1269</v>
      </c>
      <c r="D758" s="4" t="s">
        <v>14</v>
      </c>
      <c r="E758" s="4" t="s">
        <v>1547</v>
      </c>
      <c r="F758" s="4" t="s">
        <v>1615</v>
      </c>
      <c r="G758" s="4" t="s">
        <v>14</v>
      </c>
      <c r="H758" t="s">
        <v>14</v>
      </c>
      <c r="I758" s="4" t="s">
        <v>1476</v>
      </c>
      <c r="J758" s="4" t="s">
        <v>14</v>
      </c>
      <c r="K758">
        <v>14</v>
      </c>
    </row>
    <row r="759" spans="1:11" x14ac:dyDescent="0.25">
      <c r="A759" s="1" t="s">
        <v>1270</v>
      </c>
      <c r="B759" s="1" t="s">
        <v>47</v>
      </c>
      <c r="C759" s="1" t="s">
        <v>1271</v>
      </c>
      <c r="D759" s="4" t="s">
        <v>14</v>
      </c>
      <c r="E759" s="4" t="s">
        <v>1615</v>
      </c>
      <c r="F759" s="4" t="s">
        <v>1535</v>
      </c>
      <c r="G759" s="4" t="s">
        <v>14</v>
      </c>
      <c r="H759" t="s">
        <v>14</v>
      </c>
      <c r="I759" s="4" t="s">
        <v>1476</v>
      </c>
      <c r="J759" s="4" t="s">
        <v>14</v>
      </c>
      <c r="K759">
        <v>11</v>
      </c>
    </row>
    <row r="760" spans="1:11" x14ac:dyDescent="0.25">
      <c r="A760" s="1" t="s">
        <v>1272</v>
      </c>
      <c r="B760" s="1" t="s">
        <v>168</v>
      </c>
      <c r="C760" s="1" t="s">
        <v>547</v>
      </c>
      <c r="D760" s="4" t="s">
        <v>14</v>
      </c>
      <c r="E760" s="4" t="s">
        <v>1617</v>
      </c>
      <c r="F760" s="4" t="s">
        <v>1747</v>
      </c>
      <c r="G760" s="4" t="s">
        <v>1476</v>
      </c>
      <c r="H760" t="s">
        <v>14</v>
      </c>
      <c r="I760" s="4" t="s">
        <v>1477</v>
      </c>
      <c r="J760" s="4" t="s">
        <v>14</v>
      </c>
      <c r="K760">
        <v>306</v>
      </c>
    </row>
    <row r="761" spans="1:11" x14ac:dyDescent="0.25">
      <c r="A761" s="1" t="s">
        <v>1273</v>
      </c>
      <c r="B761" s="1" t="s">
        <v>29</v>
      </c>
      <c r="C761" s="1" t="s">
        <v>635</v>
      </c>
      <c r="D761" s="4" t="s">
        <v>14</v>
      </c>
      <c r="E761" s="4" t="s">
        <v>1491</v>
      </c>
      <c r="F761" s="4" t="s">
        <v>1477</v>
      </c>
      <c r="G761" s="4" t="s">
        <v>14</v>
      </c>
      <c r="H761" t="s">
        <v>14</v>
      </c>
      <c r="I761" s="4" t="s">
        <v>14</v>
      </c>
      <c r="J761" s="4" t="s">
        <v>14</v>
      </c>
      <c r="K761">
        <v>0</v>
      </c>
    </row>
    <row r="762" spans="1:11" x14ac:dyDescent="0.25">
      <c r="A762" s="1" t="s">
        <v>1274</v>
      </c>
      <c r="B762" s="1" t="s">
        <v>29</v>
      </c>
      <c r="C762" s="1" t="s">
        <v>1275</v>
      </c>
      <c r="D762" s="4" t="s">
        <v>14</v>
      </c>
      <c r="E762" s="4" t="s">
        <v>1660</v>
      </c>
      <c r="F762" s="4" t="s">
        <v>1562</v>
      </c>
      <c r="G762" s="4" t="s">
        <v>14</v>
      </c>
      <c r="H762" t="s">
        <v>14</v>
      </c>
      <c r="I762" s="4" t="s">
        <v>1466</v>
      </c>
      <c r="J762" s="4" t="s">
        <v>14</v>
      </c>
      <c r="K762">
        <v>29</v>
      </c>
    </row>
    <row r="763" spans="1:11" x14ac:dyDescent="0.25">
      <c r="A763" s="1" t="s">
        <v>1276</v>
      </c>
      <c r="B763" s="1" t="s">
        <v>173</v>
      </c>
      <c r="C763" s="1" t="s">
        <v>271</v>
      </c>
      <c r="D763" s="4" t="s">
        <v>14</v>
      </c>
      <c r="E763" s="4" t="s">
        <v>1477</v>
      </c>
      <c r="F763" s="4" t="s">
        <v>14</v>
      </c>
      <c r="G763" s="4" t="s">
        <v>14</v>
      </c>
      <c r="H763" t="s">
        <v>14</v>
      </c>
      <c r="I763" s="4" t="s">
        <v>14</v>
      </c>
      <c r="J763" s="4" t="s">
        <v>14</v>
      </c>
      <c r="K763">
        <v>0</v>
      </c>
    </row>
    <row r="764" spans="1:11" x14ac:dyDescent="0.25">
      <c r="A764" s="1" t="s">
        <v>1277</v>
      </c>
      <c r="B764" s="1" t="s">
        <v>26</v>
      </c>
      <c r="C764" s="1" t="s">
        <v>1278</v>
      </c>
      <c r="D764" s="4" t="s">
        <v>14</v>
      </c>
      <c r="E764" s="4" t="s">
        <v>1473</v>
      </c>
      <c r="F764" s="4" t="s">
        <v>1473</v>
      </c>
      <c r="G764" s="4" t="s">
        <v>14</v>
      </c>
      <c r="H764" t="s">
        <v>14</v>
      </c>
      <c r="I764" s="4" t="s">
        <v>14</v>
      </c>
      <c r="J764" s="4" t="s">
        <v>14</v>
      </c>
      <c r="K764">
        <v>2</v>
      </c>
    </row>
    <row r="765" spans="1:11" x14ac:dyDescent="0.25">
      <c r="A765" s="1" t="s">
        <v>1279</v>
      </c>
      <c r="B765" s="1" t="s">
        <v>252</v>
      </c>
      <c r="C765" s="1" t="s">
        <v>80</v>
      </c>
      <c r="D765" s="4" t="s">
        <v>14</v>
      </c>
      <c r="E765" s="4" t="s">
        <v>1538</v>
      </c>
      <c r="F765" s="4" t="s">
        <v>1613</v>
      </c>
      <c r="G765" s="4" t="s">
        <v>14</v>
      </c>
      <c r="H765" t="s">
        <v>14</v>
      </c>
      <c r="I765" s="4" t="s">
        <v>14</v>
      </c>
      <c r="J765" s="4" t="s">
        <v>1476</v>
      </c>
      <c r="K765">
        <v>17</v>
      </c>
    </row>
    <row r="766" spans="1:11" x14ac:dyDescent="0.25">
      <c r="A766" s="1" t="s">
        <v>1280</v>
      </c>
      <c r="B766" s="1" t="s">
        <v>16</v>
      </c>
      <c r="C766" s="1" t="s">
        <v>1281</v>
      </c>
      <c r="D766" s="4" t="s">
        <v>1716</v>
      </c>
      <c r="E766" s="4" t="s">
        <v>1487</v>
      </c>
      <c r="F766" s="4" t="s">
        <v>1612</v>
      </c>
      <c r="G766" s="4" t="s">
        <v>1483</v>
      </c>
      <c r="H766" t="s">
        <v>1482</v>
      </c>
      <c r="I766" s="4" t="s">
        <v>1558</v>
      </c>
      <c r="J766" s="4" t="s">
        <v>1481</v>
      </c>
      <c r="K766">
        <v>180</v>
      </c>
    </row>
    <row r="767" spans="1:11" x14ac:dyDescent="0.25">
      <c r="A767" s="1" t="s">
        <v>1282</v>
      </c>
      <c r="B767" s="1" t="s">
        <v>16</v>
      </c>
      <c r="C767" s="1" t="s">
        <v>673</v>
      </c>
      <c r="D767" s="4" t="s">
        <v>14</v>
      </c>
      <c r="E767" s="4" t="s">
        <v>1476</v>
      </c>
      <c r="F767" s="4" t="s">
        <v>14</v>
      </c>
      <c r="G767" s="4" t="s">
        <v>14</v>
      </c>
      <c r="H767" t="s">
        <v>14</v>
      </c>
      <c r="I767" s="4" t="s">
        <v>14</v>
      </c>
      <c r="J767" s="4" t="s">
        <v>14</v>
      </c>
      <c r="K767">
        <v>0</v>
      </c>
    </row>
    <row r="768" spans="1:11" x14ac:dyDescent="0.25">
      <c r="A768" s="1" t="s">
        <v>1283</v>
      </c>
      <c r="B768" s="1" t="s">
        <v>133</v>
      </c>
      <c r="C768" s="1" t="s">
        <v>1284</v>
      </c>
      <c r="D768" s="4" t="s">
        <v>14</v>
      </c>
      <c r="E768" s="4" t="s">
        <v>1471</v>
      </c>
      <c r="F768" s="4" t="s">
        <v>1471</v>
      </c>
      <c r="G768" s="4" t="s">
        <v>14</v>
      </c>
      <c r="H768" t="s">
        <v>14</v>
      </c>
      <c r="I768" s="4" t="s">
        <v>14</v>
      </c>
      <c r="J768" s="4" t="s">
        <v>1476</v>
      </c>
      <c r="K768">
        <v>124</v>
      </c>
    </row>
    <row r="769" spans="1:11" x14ac:dyDescent="0.25">
      <c r="A769" s="1" t="s">
        <v>1285</v>
      </c>
      <c r="B769" s="1" t="s">
        <v>26</v>
      </c>
      <c r="C769" s="1" t="s">
        <v>300</v>
      </c>
      <c r="D769" s="4" t="s">
        <v>14</v>
      </c>
      <c r="E769" s="4" t="s">
        <v>1479</v>
      </c>
      <c r="F769" s="4" t="s">
        <v>1477</v>
      </c>
      <c r="G769" s="4" t="s">
        <v>14</v>
      </c>
      <c r="H769" t="s">
        <v>14</v>
      </c>
      <c r="I769" s="4" t="s">
        <v>14</v>
      </c>
      <c r="J769" s="4" t="s">
        <v>14</v>
      </c>
      <c r="K769">
        <v>0</v>
      </c>
    </row>
    <row r="770" spans="1:11" x14ac:dyDescent="0.25">
      <c r="A770" s="1" t="s">
        <v>1286</v>
      </c>
      <c r="B770" s="1" t="s">
        <v>525</v>
      </c>
      <c r="C770" s="1" t="s">
        <v>1287</v>
      </c>
      <c r="D770" s="4" t="s">
        <v>14</v>
      </c>
      <c r="E770" s="4" t="s">
        <v>1538</v>
      </c>
      <c r="F770" s="4" t="s">
        <v>1678</v>
      </c>
      <c r="G770" s="4" t="s">
        <v>14</v>
      </c>
      <c r="H770" t="s">
        <v>14</v>
      </c>
      <c r="I770" s="4" t="s">
        <v>1476</v>
      </c>
      <c r="J770" s="4" t="s">
        <v>14</v>
      </c>
      <c r="K770">
        <v>8</v>
      </c>
    </row>
    <row r="771" spans="1:11" x14ac:dyDescent="0.25">
      <c r="A771" s="1" t="s">
        <v>1288</v>
      </c>
      <c r="B771" s="1" t="s">
        <v>525</v>
      </c>
      <c r="C771" s="1" t="s">
        <v>76</v>
      </c>
      <c r="D771" s="4" t="s">
        <v>14</v>
      </c>
      <c r="E771" s="4" t="s">
        <v>1466</v>
      </c>
      <c r="F771" s="4" t="s">
        <v>1466</v>
      </c>
      <c r="G771" s="4" t="s">
        <v>14</v>
      </c>
      <c r="H771" t="s">
        <v>14</v>
      </c>
      <c r="I771" s="4" t="s">
        <v>14</v>
      </c>
      <c r="J771" s="4" t="s">
        <v>14</v>
      </c>
      <c r="K771">
        <v>0</v>
      </c>
    </row>
    <row r="772" spans="1:11" x14ac:dyDescent="0.25">
      <c r="A772" s="1" t="s">
        <v>1289</v>
      </c>
      <c r="B772" s="1" t="s">
        <v>23</v>
      </c>
      <c r="C772" s="1" t="s">
        <v>885</v>
      </c>
      <c r="D772" s="4" t="s">
        <v>14</v>
      </c>
      <c r="E772" s="4" t="s">
        <v>1483</v>
      </c>
      <c r="F772" s="4" t="s">
        <v>1472</v>
      </c>
      <c r="G772" s="4" t="s">
        <v>14</v>
      </c>
      <c r="H772" t="s">
        <v>14</v>
      </c>
      <c r="I772" s="4" t="s">
        <v>14</v>
      </c>
      <c r="J772" s="4" t="s">
        <v>14</v>
      </c>
      <c r="K772">
        <v>0</v>
      </c>
    </row>
    <row r="773" spans="1:11" x14ac:dyDescent="0.25">
      <c r="A773" s="1" t="s">
        <v>1290</v>
      </c>
      <c r="B773" s="1" t="s">
        <v>26</v>
      </c>
      <c r="C773" s="1" t="s">
        <v>145</v>
      </c>
      <c r="D773" s="4" t="s">
        <v>14</v>
      </c>
      <c r="E773" s="4" t="s">
        <v>1472</v>
      </c>
      <c r="F773" s="4" t="s">
        <v>1491</v>
      </c>
      <c r="G773" s="4" t="s">
        <v>14</v>
      </c>
      <c r="H773" t="s">
        <v>1476</v>
      </c>
      <c r="I773" s="4" t="s">
        <v>1476</v>
      </c>
      <c r="J773" s="4" t="s">
        <v>14</v>
      </c>
      <c r="K773">
        <v>8</v>
      </c>
    </row>
    <row r="774" spans="1:11" x14ac:dyDescent="0.25">
      <c r="A774" s="1" t="s">
        <v>1291</v>
      </c>
      <c r="B774" s="1" t="s">
        <v>525</v>
      </c>
      <c r="C774" s="1" t="s">
        <v>1292</v>
      </c>
      <c r="D774" s="4" t="s">
        <v>14</v>
      </c>
      <c r="E774" s="4" t="s">
        <v>1495</v>
      </c>
      <c r="F774" s="4" t="s">
        <v>1495</v>
      </c>
      <c r="G774" s="4" t="s">
        <v>14</v>
      </c>
      <c r="H774" t="s">
        <v>14</v>
      </c>
      <c r="I774" s="4" t="s">
        <v>14</v>
      </c>
      <c r="J774" s="4" t="s">
        <v>14</v>
      </c>
      <c r="K774">
        <v>0</v>
      </c>
    </row>
    <row r="775" spans="1:11" x14ac:dyDescent="0.25">
      <c r="A775" s="1" t="s">
        <v>1293</v>
      </c>
      <c r="B775" s="1" t="s">
        <v>525</v>
      </c>
      <c r="C775" s="1" t="s">
        <v>71</v>
      </c>
      <c r="D775" s="4" t="s">
        <v>14</v>
      </c>
      <c r="E775" s="4" t="s">
        <v>1466</v>
      </c>
      <c r="F775" s="4" t="s">
        <v>1466</v>
      </c>
      <c r="G775" s="4" t="s">
        <v>14</v>
      </c>
      <c r="H775" t="s">
        <v>14</v>
      </c>
      <c r="I775" s="4" t="s">
        <v>14</v>
      </c>
      <c r="J775" s="4" t="s">
        <v>14</v>
      </c>
      <c r="K775">
        <v>0</v>
      </c>
    </row>
    <row r="776" spans="1:11" x14ac:dyDescent="0.25">
      <c r="A776" s="1" t="s">
        <v>1294</v>
      </c>
      <c r="B776" s="1" t="s">
        <v>525</v>
      </c>
      <c r="C776" s="1" t="s">
        <v>673</v>
      </c>
      <c r="D776" s="4" t="s">
        <v>14</v>
      </c>
      <c r="E776" s="4" t="s">
        <v>1476</v>
      </c>
      <c r="F776" s="4" t="s">
        <v>1476</v>
      </c>
      <c r="G776" s="4" t="s">
        <v>14</v>
      </c>
      <c r="H776" t="s">
        <v>14</v>
      </c>
      <c r="I776" s="4" t="s">
        <v>14</v>
      </c>
      <c r="J776" s="4" t="s">
        <v>14</v>
      </c>
      <c r="K776">
        <v>0</v>
      </c>
    </row>
    <row r="777" spans="1:11" x14ac:dyDescent="0.25">
      <c r="A777" s="1" t="s">
        <v>1295</v>
      </c>
      <c r="B777" s="1" t="s">
        <v>47</v>
      </c>
      <c r="C777" s="1" t="s">
        <v>1296</v>
      </c>
      <c r="D777" s="4" t="s">
        <v>14</v>
      </c>
      <c r="E777" s="4" t="s">
        <v>1685</v>
      </c>
      <c r="F777" s="4" t="s">
        <v>1644</v>
      </c>
      <c r="G777" s="4" t="s">
        <v>1491</v>
      </c>
      <c r="H777" t="s">
        <v>1466</v>
      </c>
      <c r="I777" s="4" t="s">
        <v>1469</v>
      </c>
      <c r="J777" s="4" t="s">
        <v>1466</v>
      </c>
      <c r="K777">
        <v>103</v>
      </c>
    </row>
    <row r="778" spans="1:11" x14ac:dyDescent="0.25">
      <c r="A778" s="1" t="s">
        <v>1297</v>
      </c>
      <c r="B778" s="1" t="s">
        <v>12</v>
      </c>
      <c r="C778" s="1" t="s">
        <v>61</v>
      </c>
      <c r="D778" s="4" t="s">
        <v>14</v>
      </c>
      <c r="E778" s="4" t="s">
        <v>1476</v>
      </c>
      <c r="F778" s="4" t="s">
        <v>14</v>
      </c>
      <c r="G778" s="4" t="s">
        <v>14</v>
      </c>
      <c r="H778" t="s">
        <v>14</v>
      </c>
      <c r="I778" s="4" t="s">
        <v>14</v>
      </c>
      <c r="J778" s="4" t="s">
        <v>14</v>
      </c>
      <c r="K778">
        <v>0</v>
      </c>
    </row>
    <row r="779" spans="1:11" x14ac:dyDescent="0.25">
      <c r="A779" s="1" t="s">
        <v>1298</v>
      </c>
      <c r="B779" s="1" t="s">
        <v>12</v>
      </c>
      <c r="C779" s="1" t="s">
        <v>1299</v>
      </c>
      <c r="D779" s="4" t="s">
        <v>14</v>
      </c>
      <c r="E779" s="4" t="s">
        <v>1561</v>
      </c>
      <c r="F779" s="4" t="s">
        <v>1564</v>
      </c>
      <c r="G779" s="4" t="s">
        <v>14</v>
      </c>
      <c r="H779" t="s">
        <v>14</v>
      </c>
      <c r="I779" s="4" t="s">
        <v>14</v>
      </c>
      <c r="J779" s="4" t="s">
        <v>14</v>
      </c>
      <c r="K779">
        <v>1</v>
      </c>
    </row>
    <row r="780" spans="1:11" x14ac:dyDescent="0.25">
      <c r="A780" s="1" t="s">
        <v>1300</v>
      </c>
      <c r="B780" s="1" t="s">
        <v>12</v>
      </c>
      <c r="C780" s="1" t="s">
        <v>1301</v>
      </c>
      <c r="D780" s="4" t="s">
        <v>14</v>
      </c>
      <c r="E780" s="4" t="s">
        <v>1514</v>
      </c>
      <c r="F780" s="4" t="s">
        <v>1500</v>
      </c>
      <c r="G780" s="4" t="s">
        <v>14</v>
      </c>
      <c r="H780" t="s">
        <v>1476</v>
      </c>
      <c r="I780" s="4" t="s">
        <v>1491</v>
      </c>
      <c r="J780" s="4" t="s">
        <v>1476</v>
      </c>
      <c r="K780">
        <v>41</v>
      </c>
    </row>
    <row r="781" spans="1:11" x14ac:dyDescent="0.25">
      <c r="A781" s="1" t="s">
        <v>1302</v>
      </c>
      <c r="B781" s="1" t="s">
        <v>16</v>
      </c>
      <c r="C781" s="1" t="s">
        <v>90</v>
      </c>
      <c r="D781" s="4" t="s">
        <v>14</v>
      </c>
      <c r="E781" s="4" t="s">
        <v>1476</v>
      </c>
      <c r="F781" s="4" t="s">
        <v>14</v>
      </c>
      <c r="G781" s="4" t="s">
        <v>14</v>
      </c>
      <c r="H781" t="s">
        <v>14</v>
      </c>
      <c r="I781" s="4" t="s">
        <v>14</v>
      </c>
      <c r="J781" s="4" t="s">
        <v>14</v>
      </c>
      <c r="K781">
        <v>0</v>
      </c>
    </row>
    <row r="782" spans="1:11" x14ac:dyDescent="0.25">
      <c r="A782" s="1" t="s">
        <v>1303</v>
      </c>
      <c r="B782" s="1" t="s">
        <v>16</v>
      </c>
      <c r="C782" s="1" t="s">
        <v>1304</v>
      </c>
      <c r="D782" s="4" t="s">
        <v>14</v>
      </c>
      <c r="E782" s="4" t="s">
        <v>1469</v>
      </c>
      <c r="F782" s="4" t="s">
        <v>1483</v>
      </c>
      <c r="G782" s="4" t="s">
        <v>14</v>
      </c>
      <c r="H782" t="s">
        <v>14</v>
      </c>
      <c r="I782" s="4" t="s">
        <v>14</v>
      </c>
      <c r="J782" s="4" t="s">
        <v>14</v>
      </c>
      <c r="K782">
        <v>3</v>
      </c>
    </row>
    <row r="783" spans="1:11" x14ac:dyDescent="0.25">
      <c r="A783" s="1" t="s">
        <v>1305</v>
      </c>
      <c r="B783" s="1" t="s">
        <v>16</v>
      </c>
      <c r="C783" s="1" t="s">
        <v>1306</v>
      </c>
      <c r="D783" s="4" t="s">
        <v>14</v>
      </c>
      <c r="E783" s="4" t="s">
        <v>1491</v>
      </c>
      <c r="F783" s="4" t="s">
        <v>1491</v>
      </c>
      <c r="G783" s="4" t="s">
        <v>14</v>
      </c>
      <c r="H783" t="s">
        <v>14</v>
      </c>
      <c r="I783" s="4" t="s">
        <v>14</v>
      </c>
      <c r="J783" s="4" t="s">
        <v>14</v>
      </c>
      <c r="K783">
        <v>1</v>
      </c>
    </row>
    <row r="784" spans="1:11" x14ac:dyDescent="0.25">
      <c r="A784" s="1" t="s">
        <v>1307</v>
      </c>
      <c r="B784" s="1" t="s">
        <v>16</v>
      </c>
      <c r="C784" s="1" t="s">
        <v>63</v>
      </c>
      <c r="D784" s="4" t="s">
        <v>14</v>
      </c>
      <c r="E784" s="4" t="s">
        <v>1466</v>
      </c>
      <c r="F784" s="4" t="s">
        <v>1476</v>
      </c>
      <c r="G784" s="4" t="s">
        <v>14</v>
      </c>
      <c r="H784" t="s">
        <v>14</v>
      </c>
      <c r="I784" s="4" t="s">
        <v>14</v>
      </c>
      <c r="J784" s="4" t="s">
        <v>14</v>
      </c>
      <c r="K784">
        <v>0</v>
      </c>
    </row>
    <row r="785" spans="1:11" x14ac:dyDescent="0.25">
      <c r="A785" s="1" t="s">
        <v>1308</v>
      </c>
      <c r="B785" s="1" t="s">
        <v>16</v>
      </c>
      <c r="C785" s="1" t="s">
        <v>1309</v>
      </c>
      <c r="D785" s="4" t="s">
        <v>14</v>
      </c>
      <c r="E785" s="4" t="s">
        <v>1509</v>
      </c>
      <c r="F785" s="4" t="s">
        <v>1537</v>
      </c>
      <c r="G785" s="4" t="s">
        <v>14</v>
      </c>
      <c r="H785" t="s">
        <v>14</v>
      </c>
      <c r="I785" s="4" t="s">
        <v>1476</v>
      </c>
      <c r="J785" s="4" t="s">
        <v>14</v>
      </c>
      <c r="K785">
        <v>8</v>
      </c>
    </row>
    <row r="786" spans="1:11" x14ac:dyDescent="0.25">
      <c r="A786" s="1" t="s">
        <v>1310</v>
      </c>
      <c r="B786" s="1" t="s">
        <v>26</v>
      </c>
      <c r="C786" s="1" t="s">
        <v>1311</v>
      </c>
      <c r="D786" s="4" t="s">
        <v>14</v>
      </c>
      <c r="E786" s="4" t="s">
        <v>1491</v>
      </c>
      <c r="F786" s="4" t="s">
        <v>1477</v>
      </c>
      <c r="G786" s="4" t="s">
        <v>14</v>
      </c>
      <c r="H786" t="s">
        <v>14</v>
      </c>
      <c r="I786" s="4" t="s">
        <v>14</v>
      </c>
      <c r="J786" s="4" t="s">
        <v>14</v>
      </c>
      <c r="K786">
        <v>0</v>
      </c>
    </row>
    <row r="787" spans="1:11" x14ac:dyDescent="0.25">
      <c r="A787" s="1" t="s">
        <v>1312</v>
      </c>
      <c r="B787" s="1" t="s">
        <v>26</v>
      </c>
      <c r="C787" s="1" t="s">
        <v>1313</v>
      </c>
      <c r="D787" s="4" t="s">
        <v>14</v>
      </c>
      <c r="E787" s="4" t="s">
        <v>1491</v>
      </c>
      <c r="F787" s="4" t="s">
        <v>1477</v>
      </c>
      <c r="G787" s="4" t="s">
        <v>14</v>
      </c>
      <c r="H787" t="s">
        <v>14</v>
      </c>
      <c r="I787" s="4" t="s">
        <v>14</v>
      </c>
      <c r="J787" s="4" t="s">
        <v>14</v>
      </c>
      <c r="K787">
        <v>0</v>
      </c>
    </row>
    <row r="788" spans="1:11" x14ac:dyDescent="0.25">
      <c r="A788" s="1" t="s">
        <v>1314</v>
      </c>
      <c r="B788" s="1" t="s">
        <v>252</v>
      </c>
      <c r="C788" s="1" t="s">
        <v>150</v>
      </c>
      <c r="D788" s="4" t="s">
        <v>14</v>
      </c>
      <c r="E788" s="4" t="s">
        <v>1466</v>
      </c>
      <c r="F788" s="4" t="s">
        <v>1466</v>
      </c>
      <c r="G788" s="4" t="s">
        <v>14</v>
      </c>
      <c r="H788" t="s">
        <v>14</v>
      </c>
      <c r="I788" s="4" t="s">
        <v>14</v>
      </c>
      <c r="J788" s="4" t="s">
        <v>14</v>
      </c>
      <c r="K788">
        <v>0</v>
      </c>
    </row>
    <row r="789" spans="1:11" x14ac:dyDescent="0.25">
      <c r="A789" s="1" t="s">
        <v>1315</v>
      </c>
      <c r="B789" s="1" t="s">
        <v>166</v>
      </c>
      <c r="C789" s="1" t="s">
        <v>477</v>
      </c>
      <c r="D789" s="4" t="s">
        <v>14</v>
      </c>
      <c r="E789" s="4" t="s">
        <v>1466</v>
      </c>
      <c r="F789" s="4" t="s">
        <v>14</v>
      </c>
      <c r="G789" s="4" t="s">
        <v>14</v>
      </c>
      <c r="H789" t="s">
        <v>14</v>
      </c>
      <c r="I789" s="4" t="s">
        <v>14</v>
      </c>
      <c r="J789" s="4" t="s">
        <v>14</v>
      </c>
      <c r="K789">
        <v>0</v>
      </c>
    </row>
    <row r="790" spans="1:11" x14ac:dyDescent="0.25">
      <c r="A790" s="1" t="s">
        <v>1316</v>
      </c>
      <c r="B790" s="1" t="s">
        <v>65</v>
      </c>
      <c r="C790" s="1" t="s">
        <v>1317</v>
      </c>
      <c r="D790" s="4" t="s">
        <v>14</v>
      </c>
      <c r="E790" s="4" t="s">
        <v>1491</v>
      </c>
      <c r="F790" s="4" t="s">
        <v>1466</v>
      </c>
      <c r="G790" s="4" t="s">
        <v>14</v>
      </c>
      <c r="H790" t="s">
        <v>14</v>
      </c>
      <c r="I790" s="4" t="s">
        <v>14</v>
      </c>
      <c r="J790" s="4" t="s">
        <v>14</v>
      </c>
      <c r="K790">
        <v>0</v>
      </c>
    </row>
    <row r="791" spans="1:11" x14ac:dyDescent="0.25">
      <c r="A791" s="1" t="s">
        <v>1318</v>
      </c>
      <c r="B791" s="1" t="s">
        <v>26</v>
      </c>
      <c r="C791" s="1" t="s">
        <v>219</v>
      </c>
      <c r="D791" s="4" t="s">
        <v>14</v>
      </c>
      <c r="E791" s="4" t="s">
        <v>1476</v>
      </c>
      <c r="F791" s="4" t="s">
        <v>1476</v>
      </c>
      <c r="G791" s="4" t="s">
        <v>14</v>
      </c>
      <c r="H791" t="s">
        <v>14</v>
      </c>
      <c r="I791" s="4" t="s">
        <v>14</v>
      </c>
      <c r="J791" s="4" t="s">
        <v>14</v>
      </c>
      <c r="K791">
        <v>0</v>
      </c>
    </row>
    <row r="792" spans="1:11" x14ac:dyDescent="0.25">
      <c r="A792" s="1" t="s">
        <v>1319</v>
      </c>
      <c r="B792" s="1" t="s">
        <v>16</v>
      </c>
      <c r="C792" s="1" t="s">
        <v>104</v>
      </c>
      <c r="D792" s="4" t="s">
        <v>14</v>
      </c>
      <c r="E792" s="4" t="s">
        <v>1476</v>
      </c>
      <c r="F792" s="4" t="s">
        <v>1476</v>
      </c>
      <c r="G792" s="4" t="s">
        <v>14</v>
      </c>
      <c r="H792" t="s">
        <v>14</v>
      </c>
      <c r="I792" s="4" t="s">
        <v>14</v>
      </c>
      <c r="J792" s="4" t="s">
        <v>14</v>
      </c>
      <c r="K792">
        <v>2</v>
      </c>
    </row>
    <row r="793" spans="1:11" x14ac:dyDescent="0.25">
      <c r="A793" s="1" t="s">
        <v>1320</v>
      </c>
      <c r="B793" s="1" t="s">
        <v>26</v>
      </c>
      <c r="C793" s="1" t="s">
        <v>517</v>
      </c>
      <c r="D793" s="4" t="s">
        <v>14</v>
      </c>
      <c r="E793" s="4" t="s">
        <v>1483</v>
      </c>
      <c r="F793" s="4" t="s">
        <v>1483</v>
      </c>
      <c r="G793" s="4" t="s">
        <v>1476</v>
      </c>
      <c r="H793" t="s">
        <v>14</v>
      </c>
      <c r="I793" s="4" t="s">
        <v>1476</v>
      </c>
      <c r="J793" s="4" t="s">
        <v>1476</v>
      </c>
      <c r="K793">
        <v>10</v>
      </c>
    </row>
    <row r="794" spans="1:11" x14ac:dyDescent="0.25">
      <c r="A794" s="1" t="s">
        <v>1321</v>
      </c>
      <c r="B794" s="1" t="s">
        <v>16</v>
      </c>
      <c r="C794" s="1" t="s">
        <v>88</v>
      </c>
      <c r="D794" s="4" t="s">
        <v>14</v>
      </c>
      <c r="E794" s="4" t="s">
        <v>1476</v>
      </c>
      <c r="F794" s="4" t="s">
        <v>1476</v>
      </c>
      <c r="G794" s="4" t="s">
        <v>14</v>
      </c>
      <c r="H794" t="s">
        <v>14</v>
      </c>
      <c r="I794" s="4" t="s">
        <v>14</v>
      </c>
      <c r="J794" s="4" t="s">
        <v>14</v>
      </c>
      <c r="K794">
        <v>0</v>
      </c>
    </row>
    <row r="795" spans="1:11" x14ac:dyDescent="0.25">
      <c r="A795" s="1" t="s">
        <v>1322</v>
      </c>
      <c r="B795" s="1" t="s">
        <v>26</v>
      </c>
      <c r="C795" s="1" t="s">
        <v>219</v>
      </c>
      <c r="D795" s="4" t="s">
        <v>14</v>
      </c>
      <c r="E795" s="4" t="s">
        <v>1476</v>
      </c>
      <c r="F795" s="4" t="s">
        <v>1476</v>
      </c>
      <c r="G795" s="4" t="s">
        <v>14</v>
      </c>
      <c r="H795" t="s">
        <v>14</v>
      </c>
      <c r="I795" s="4" t="s">
        <v>14</v>
      </c>
      <c r="J795" s="4" t="s">
        <v>14</v>
      </c>
      <c r="K795">
        <v>0</v>
      </c>
    </row>
    <row r="796" spans="1:11" x14ac:dyDescent="0.25">
      <c r="A796" s="1" t="s">
        <v>1323</v>
      </c>
      <c r="B796" s="1" t="s">
        <v>846</v>
      </c>
      <c r="C796" s="1" t="s">
        <v>1324</v>
      </c>
      <c r="D796" s="4" t="s">
        <v>14</v>
      </c>
      <c r="E796" s="4" t="s">
        <v>1491</v>
      </c>
      <c r="F796" s="4" t="s">
        <v>1491</v>
      </c>
      <c r="G796" s="4" t="s">
        <v>14</v>
      </c>
      <c r="H796" t="s">
        <v>14</v>
      </c>
      <c r="I796" s="4" t="s">
        <v>14</v>
      </c>
      <c r="J796" s="4" t="s">
        <v>14</v>
      </c>
      <c r="K796">
        <v>0</v>
      </c>
    </row>
    <row r="797" spans="1:11" x14ac:dyDescent="0.25">
      <c r="A797" s="1" t="s">
        <v>1325</v>
      </c>
      <c r="B797" s="1" t="s">
        <v>16</v>
      </c>
      <c r="C797" s="1" t="s">
        <v>334</v>
      </c>
      <c r="D797" s="4" t="s">
        <v>14</v>
      </c>
      <c r="E797" s="4" t="s">
        <v>1476</v>
      </c>
      <c r="F797" s="4" t="s">
        <v>1476</v>
      </c>
      <c r="G797" s="4" t="s">
        <v>14</v>
      </c>
      <c r="H797" t="s">
        <v>14</v>
      </c>
      <c r="I797" s="4" t="s">
        <v>14</v>
      </c>
      <c r="J797" s="4" t="s">
        <v>14</v>
      </c>
      <c r="K797">
        <v>0</v>
      </c>
    </row>
    <row r="798" spans="1:11" x14ac:dyDescent="0.25">
      <c r="A798" s="1" t="s">
        <v>1326</v>
      </c>
      <c r="B798" s="1" t="s">
        <v>26</v>
      </c>
      <c r="C798" s="1" t="s">
        <v>1327</v>
      </c>
      <c r="D798" s="4" t="s">
        <v>14</v>
      </c>
      <c r="E798" s="4" t="s">
        <v>1472</v>
      </c>
      <c r="F798" s="4" t="s">
        <v>1477</v>
      </c>
      <c r="G798" s="4" t="s">
        <v>14</v>
      </c>
      <c r="H798" t="s">
        <v>14</v>
      </c>
      <c r="I798" s="4" t="s">
        <v>14</v>
      </c>
      <c r="J798" s="4" t="s">
        <v>14</v>
      </c>
      <c r="K798">
        <v>0</v>
      </c>
    </row>
    <row r="799" spans="1:11" x14ac:dyDescent="0.25">
      <c r="A799" s="1" t="s">
        <v>1328</v>
      </c>
      <c r="B799" s="1" t="s">
        <v>196</v>
      </c>
      <c r="C799" s="1" t="s">
        <v>1329</v>
      </c>
      <c r="D799" s="4" t="s">
        <v>14</v>
      </c>
      <c r="E799" s="4" t="s">
        <v>1466</v>
      </c>
      <c r="F799" s="4" t="s">
        <v>1466</v>
      </c>
      <c r="G799" s="4" t="s">
        <v>14</v>
      </c>
      <c r="H799" t="s">
        <v>14</v>
      </c>
      <c r="I799" s="4" t="s">
        <v>14</v>
      </c>
      <c r="J799" s="4" t="s">
        <v>14</v>
      </c>
      <c r="K799">
        <v>0</v>
      </c>
    </row>
    <row r="800" spans="1:11" x14ac:dyDescent="0.25">
      <c r="A800" s="1" t="s">
        <v>1330</v>
      </c>
      <c r="B800" s="1" t="s">
        <v>23</v>
      </c>
      <c r="C800" s="1" t="s">
        <v>150</v>
      </c>
      <c r="D800" s="4" t="s">
        <v>14</v>
      </c>
      <c r="E800" s="4" t="s">
        <v>1479</v>
      </c>
      <c r="F800" s="4" t="s">
        <v>1466</v>
      </c>
      <c r="G800" s="4" t="s">
        <v>14</v>
      </c>
      <c r="H800" t="s">
        <v>14</v>
      </c>
      <c r="I800" s="4" t="s">
        <v>14</v>
      </c>
      <c r="J800" s="4" t="s">
        <v>14</v>
      </c>
      <c r="K800">
        <v>0</v>
      </c>
    </row>
    <row r="801" spans="1:13" x14ac:dyDescent="0.25">
      <c r="A801" s="1" t="s">
        <v>1331</v>
      </c>
      <c r="B801" s="1" t="s">
        <v>16</v>
      </c>
      <c r="C801" s="1" t="s">
        <v>855</v>
      </c>
      <c r="D801" s="4" t="s">
        <v>14</v>
      </c>
      <c r="E801" s="4" t="s">
        <v>1482</v>
      </c>
      <c r="F801" s="4" t="s">
        <v>14</v>
      </c>
      <c r="G801" s="4" t="s">
        <v>14</v>
      </c>
      <c r="H801" t="s">
        <v>14</v>
      </c>
      <c r="I801" s="4" t="s">
        <v>14</v>
      </c>
      <c r="J801" s="4" t="s">
        <v>14</v>
      </c>
      <c r="K801">
        <v>0</v>
      </c>
    </row>
    <row r="802" spans="1:13" x14ac:dyDescent="0.25">
      <c r="A802" s="1" t="s">
        <v>1332</v>
      </c>
      <c r="B802" s="1" t="s">
        <v>47</v>
      </c>
      <c r="C802" s="1" t="s">
        <v>1333</v>
      </c>
      <c r="D802" s="4" t="s">
        <v>14</v>
      </c>
      <c r="E802" s="4" t="s">
        <v>1609</v>
      </c>
      <c r="F802" s="4" t="s">
        <v>1613</v>
      </c>
      <c r="G802" s="4" t="s">
        <v>14</v>
      </c>
      <c r="H802" t="s">
        <v>1466</v>
      </c>
      <c r="I802" s="4" t="s">
        <v>1481</v>
      </c>
      <c r="J802" s="4" t="s">
        <v>1476</v>
      </c>
      <c r="K802">
        <v>72</v>
      </c>
    </row>
    <row r="803" spans="1:13" x14ac:dyDescent="0.25">
      <c r="A803" s="1" t="s">
        <v>1335</v>
      </c>
      <c r="B803" s="1" t="s">
        <v>29</v>
      </c>
      <c r="C803" s="1" t="s">
        <v>266</v>
      </c>
      <c r="D803" s="4" t="s">
        <v>14</v>
      </c>
      <c r="E803" s="4" t="s">
        <v>1509</v>
      </c>
      <c r="F803" s="4" t="s">
        <v>1537</v>
      </c>
      <c r="G803" s="4" t="s">
        <v>1476</v>
      </c>
      <c r="H803" t="s">
        <v>1466</v>
      </c>
      <c r="I803" s="4" t="s">
        <v>1482</v>
      </c>
      <c r="J803" s="4" t="s">
        <v>14</v>
      </c>
      <c r="K803">
        <v>56</v>
      </c>
    </row>
    <row r="804" spans="1:13" x14ac:dyDescent="0.25">
      <c r="A804" s="1" t="s">
        <v>1336</v>
      </c>
      <c r="B804" s="1" t="s">
        <v>12</v>
      </c>
      <c r="C804" s="1" t="s">
        <v>1337</v>
      </c>
      <c r="D804" s="4" t="s">
        <v>14</v>
      </c>
      <c r="E804" s="4" t="s">
        <v>1682</v>
      </c>
      <c r="F804" s="4" t="s">
        <v>1717</v>
      </c>
      <c r="G804" s="4" t="s">
        <v>1479</v>
      </c>
      <c r="H804" t="s">
        <v>1476</v>
      </c>
      <c r="I804" s="4" t="s">
        <v>1469</v>
      </c>
      <c r="J804" s="4" t="s">
        <v>1476</v>
      </c>
      <c r="K804">
        <v>246.5</v>
      </c>
    </row>
    <row r="805" spans="1:13" x14ac:dyDescent="0.25">
      <c r="A805" s="1" t="s">
        <v>1339</v>
      </c>
      <c r="B805" s="1" t="s">
        <v>525</v>
      </c>
      <c r="C805" s="1" t="s">
        <v>1340</v>
      </c>
      <c r="D805" s="4" t="s">
        <v>14</v>
      </c>
      <c r="E805" s="4" t="s">
        <v>1669</v>
      </c>
      <c r="F805" s="4" t="s">
        <v>1593</v>
      </c>
      <c r="G805" s="4" t="s">
        <v>14</v>
      </c>
      <c r="H805" t="s">
        <v>14</v>
      </c>
      <c r="I805" s="4" t="s">
        <v>14</v>
      </c>
      <c r="J805" s="4" t="s">
        <v>1476</v>
      </c>
      <c r="K805">
        <v>101</v>
      </c>
    </row>
    <row r="806" spans="1:13" x14ac:dyDescent="0.25">
      <c r="A806" s="1" t="s">
        <v>1341</v>
      </c>
      <c r="B806" s="1" t="s">
        <v>196</v>
      </c>
      <c r="C806" s="1" t="s">
        <v>1342</v>
      </c>
      <c r="D806" s="4" t="s">
        <v>14</v>
      </c>
      <c r="E806" s="4" t="s">
        <v>1501</v>
      </c>
      <c r="F806" s="4" t="s">
        <v>1501</v>
      </c>
      <c r="G806" s="4" t="s">
        <v>14</v>
      </c>
      <c r="H806" t="s">
        <v>14</v>
      </c>
      <c r="I806" s="4" t="s">
        <v>14</v>
      </c>
      <c r="J806" s="4" t="s">
        <v>14</v>
      </c>
      <c r="K806">
        <v>0</v>
      </c>
    </row>
    <row r="807" spans="1:13" x14ac:dyDescent="0.25">
      <c r="A807" s="1" t="s">
        <v>1343</v>
      </c>
      <c r="B807" s="1" t="s">
        <v>203</v>
      </c>
      <c r="C807" s="1" t="s">
        <v>261</v>
      </c>
      <c r="D807" s="4" t="s">
        <v>14</v>
      </c>
      <c r="E807" s="4" t="s">
        <v>1476</v>
      </c>
      <c r="F807" s="4" t="s">
        <v>1476</v>
      </c>
      <c r="G807" s="4" t="s">
        <v>14</v>
      </c>
      <c r="H807" t="s">
        <v>14</v>
      </c>
      <c r="I807" s="4" t="s">
        <v>14</v>
      </c>
      <c r="J807" s="4" t="s">
        <v>14</v>
      </c>
      <c r="K807">
        <v>0</v>
      </c>
    </row>
    <row r="808" spans="1:13" x14ac:dyDescent="0.25">
      <c r="A808" s="1" t="s">
        <v>1344</v>
      </c>
      <c r="B808" s="1" t="s">
        <v>26</v>
      </c>
      <c r="C808" s="1" t="s">
        <v>1345</v>
      </c>
      <c r="D808" s="4" t="s">
        <v>14</v>
      </c>
      <c r="E808" s="4" t="s">
        <v>1491</v>
      </c>
      <c r="F808" s="4" t="s">
        <v>1479</v>
      </c>
      <c r="G808" s="4" t="s">
        <v>14</v>
      </c>
      <c r="H808" t="s">
        <v>14</v>
      </c>
      <c r="I808" s="4" t="s">
        <v>14</v>
      </c>
      <c r="J808" s="4" t="s">
        <v>14</v>
      </c>
      <c r="K808">
        <v>0</v>
      </c>
    </row>
    <row r="809" spans="1:13" x14ac:dyDescent="0.25">
      <c r="A809" s="1" t="s">
        <v>1346</v>
      </c>
      <c r="B809" s="1" t="s">
        <v>29</v>
      </c>
      <c r="C809" s="1" t="s">
        <v>104</v>
      </c>
      <c r="D809" s="4" t="s">
        <v>14</v>
      </c>
      <c r="E809" s="4" t="s">
        <v>1466</v>
      </c>
      <c r="F809" s="4" t="s">
        <v>1466</v>
      </c>
      <c r="G809" s="4" t="s">
        <v>14</v>
      </c>
      <c r="H809" t="s">
        <v>14</v>
      </c>
      <c r="I809" s="4" t="s">
        <v>14</v>
      </c>
      <c r="J809" s="4" t="s">
        <v>14</v>
      </c>
      <c r="K809">
        <v>0</v>
      </c>
    </row>
    <row r="810" spans="1:13" x14ac:dyDescent="0.25">
      <c r="A810" s="1" t="s">
        <v>1347</v>
      </c>
      <c r="B810" s="1" t="s">
        <v>26</v>
      </c>
      <c r="C810" s="1" t="s">
        <v>1206</v>
      </c>
      <c r="D810" s="4" t="s">
        <v>14</v>
      </c>
      <c r="E810" s="4" t="s">
        <v>1466</v>
      </c>
      <c r="F810" s="4" t="s">
        <v>1476</v>
      </c>
      <c r="G810" s="4" t="s">
        <v>14</v>
      </c>
      <c r="H810" t="s">
        <v>14</v>
      </c>
      <c r="I810" s="4" t="s">
        <v>14</v>
      </c>
      <c r="J810" s="4" t="s">
        <v>14</v>
      </c>
      <c r="K810">
        <v>0</v>
      </c>
    </row>
    <row r="811" spans="1:13" x14ac:dyDescent="0.25">
      <c r="A811" s="1" t="s">
        <v>1348</v>
      </c>
      <c r="B811" s="1" t="s">
        <v>26</v>
      </c>
      <c r="C811" s="1" t="s">
        <v>61</v>
      </c>
      <c r="D811" s="4" t="s">
        <v>14</v>
      </c>
      <c r="E811" s="4" t="s">
        <v>1476</v>
      </c>
      <c r="F811" s="4" t="s">
        <v>1476</v>
      </c>
      <c r="G811" s="4" t="s">
        <v>14</v>
      </c>
      <c r="H811" t="s">
        <v>14</v>
      </c>
      <c r="I811" s="4" t="s">
        <v>14</v>
      </c>
      <c r="J811" s="4" t="s">
        <v>14</v>
      </c>
      <c r="K811">
        <v>0</v>
      </c>
    </row>
    <row r="812" spans="1:13" x14ac:dyDescent="0.25">
      <c r="A812" s="1" t="s">
        <v>1349</v>
      </c>
      <c r="B812" s="1" t="s">
        <v>310</v>
      </c>
      <c r="C812" s="1" t="s">
        <v>78</v>
      </c>
      <c r="D812" s="4" t="s">
        <v>14</v>
      </c>
      <c r="E812" s="4" t="s">
        <v>1466</v>
      </c>
      <c r="F812" s="4" t="s">
        <v>1466</v>
      </c>
      <c r="G812" s="4" t="s">
        <v>14</v>
      </c>
      <c r="H812" t="s">
        <v>14</v>
      </c>
      <c r="I812" s="4" t="s">
        <v>14</v>
      </c>
      <c r="J812" s="4" t="s">
        <v>14</v>
      </c>
      <c r="K812">
        <v>0</v>
      </c>
    </row>
    <row r="813" spans="1:13" x14ac:dyDescent="0.25">
      <c r="A813" s="1" t="s">
        <v>1350</v>
      </c>
      <c r="B813" s="1" t="s">
        <v>12</v>
      </c>
      <c r="C813" s="1" t="s">
        <v>1351</v>
      </c>
      <c r="D813" s="4" t="s">
        <v>14</v>
      </c>
      <c r="E813" s="4" t="s">
        <v>1491</v>
      </c>
      <c r="F813" s="4" t="s">
        <v>1479</v>
      </c>
      <c r="G813" s="4" t="s">
        <v>14</v>
      </c>
      <c r="H813" t="s">
        <v>14</v>
      </c>
      <c r="I813" s="4" t="s">
        <v>14</v>
      </c>
      <c r="J813" s="4" t="s">
        <v>14</v>
      </c>
      <c r="K813">
        <v>0</v>
      </c>
    </row>
    <row r="814" spans="1:13" ht="15.75" x14ac:dyDescent="0.25">
      <c r="A814" s="1" t="s">
        <v>1352</v>
      </c>
      <c r="B814" s="1" t="s">
        <v>23</v>
      </c>
      <c r="C814" s="1" t="s">
        <v>1353</v>
      </c>
      <c r="D814" s="4" t="s">
        <v>14</v>
      </c>
      <c r="E814" s="4" t="s">
        <v>1530</v>
      </c>
      <c r="F814" s="4" t="s">
        <v>1529</v>
      </c>
      <c r="G814" s="4" t="s">
        <v>14</v>
      </c>
      <c r="H814" t="s">
        <v>14</v>
      </c>
      <c r="I814" s="4" t="s">
        <v>14</v>
      </c>
      <c r="J814" s="4" t="s">
        <v>14</v>
      </c>
      <c r="K814">
        <v>26</v>
      </c>
      <c r="M814" s="8"/>
    </row>
    <row r="815" spans="1:13" x14ac:dyDescent="0.25">
      <c r="A815" s="1" t="s">
        <v>1354</v>
      </c>
      <c r="B815" s="1" t="s">
        <v>26</v>
      </c>
      <c r="C815" s="1" t="s">
        <v>348</v>
      </c>
      <c r="D815" s="4" t="s">
        <v>14</v>
      </c>
      <c r="E815" s="4" t="s">
        <v>1491</v>
      </c>
      <c r="F815" s="4" t="s">
        <v>1491</v>
      </c>
      <c r="G815" s="4" t="s">
        <v>14</v>
      </c>
      <c r="H815" t="s">
        <v>14</v>
      </c>
      <c r="I815" s="4" t="s">
        <v>14</v>
      </c>
      <c r="J815" s="4" t="s">
        <v>14</v>
      </c>
      <c r="K815">
        <v>0</v>
      </c>
    </row>
    <row r="816" spans="1:13" x14ac:dyDescent="0.25">
      <c r="A816" s="1" t="s">
        <v>1355</v>
      </c>
      <c r="B816" s="1" t="s">
        <v>47</v>
      </c>
      <c r="C816" s="1" t="s">
        <v>1356</v>
      </c>
      <c r="D816" s="4" t="s">
        <v>14</v>
      </c>
      <c r="E816" s="4" t="s">
        <v>1525</v>
      </c>
      <c r="F816" s="4" t="s">
        <v>1525</v>
      </c>
      <c r="G816" s="4" t="s">
        <v>14</v>
      </c>
      <c r="H816" t="s">
        <v>14</v>
      </c>
      <c r="I816" s="4" t="s">
        <v>14</v>
      </c>
      <c r="J816" s="4" t="s">
        <v>14</v>
      </c>
      <c r="K816">
        <v>51</v>
      </c>
    </row>
    <row r="817" spans="1:17" ht="15.75" x14ac:dyDescent="0.25">
      <c r="A817" s="1" t="s">
        <v>1357</v>
      </c>
      <c r="B817" s="1" t="s">
        <v>38</v>
      </c>
      <c r="C817" s="1" t="s">
        <v>1358</v>
      </c>
      <c r="D817" s="4" t="s">
        <v>14</v>
      </c>
      <c r="E817" s="4" t="s">
        <v>1703</v>
      </c>
      <c r="F817" s="4" t="s">
        <v>1504</v>
      </c>
      <c r="G817" s="4" t="s">
        <v>14</v>
      </c>
      <c r="H817" t="s">
        <v>14</v>
      </c>
      <c r="I817" s="4" t="s">
        <v>1466</v>
      </c>
      <c r="J817" s="4" t="s">
        <v>14</v>
      </c>
      <c r="K817">
        <v>17</v>
      </c>
      <c r="O817" s="9"/>
    </row>
    <row r="818" spans="1:17" x14ac:dyDescent="0.25">
      <c r="A818" s="1" t="s">
        <v>1359</v>
      </c>
      <c r="B818" s="1" t="s">
        <v>38</v>
      </c>
      <c r="C818" s="1" t="s">
        <v>1173</v>
      </c>
      <c r="D818" s="4" t="s">
        <v>1718</v>
      </c>
      <c r="E818" s="4" t="s">
        <v>1744</v>
      </c>
      <c r="F818" s="4" t="s">
        <v>1744</v>
      </c>
      <c r="G818" s="4" t="s">
        <v>1601</v>
      </c>
      <c r="H818" t="s">
        <v>1678</v>
      </c>
      <c r="I818" s="4" t="s">
        <v>1465</v>
      </c>
      <c r="J818" s="4" t="s">
        <v>1546</v>
      </c>
      <c r="K818">
        <v>3178</v>
      </c>
    </row>
    <row r="819" spans="1:17" x14ac:dyDescent="0.25">
      <c r="A819" s="1" t="s">
        <v>1360</v>
      </c>
      <c r="B819" s="1" t="s">
        <v>133</v>
      </c>
      <c r="C819" s="1" t="s">
        <v>1361</v>
      </c>
      <c r="D819" s="4" t="s">
        <v>1719</v>
      </c>
      <c r="E819" s="4" t="s">
        <v>1720</v>
      </c>
      <c r="F819" s="4" t="s">
        <v>1721</v>
      </c>
      <c r="G819" s="4" t="s">
        <v>1671</v>
      </c>
      <c r="H819" t="s">
        <v>1535</v>
      </c>
      <c r="I819" s="4" t="s">
        <v>1516</v>
      </c>
      <c r="J819" s="4" t="s">
        <v>1564</v>
      </c>
      <c r="K819">
        <v>3098</v>
      </c>
    </row>
    <row r="820" spans="1:17" x14ac:dyDescent="0.25">
      <c r="A820" s="1" t="s">
        <v>1362</v>
      </c>
      <c r="B820" s="1" t="s">
        <v>168</v>
      </c>
      <c r="C820" s="1" t="s">
        <v>1363</v>
      </c>
      <c r="D820" s="4" t="s">
        <v>14</v>
      </c>
      <c r="E820" s="4" t="s">
        <v>1533</v>
      </c>
      <c r="F820" s="4" t="s">
        <v>1554</v>
      </c>
      <c r="G820" s="4" t="s">
        <v>1466</v>
      </c>
      <c r="H820" t="s">
        <v>1482</v>
      </c>
      <c r="I820" s="4" t="s">
        <v>1480</v>
      </c>
      <c r="J820" s="4" t="s">
        <v>1483</v>
      </c>
      <c r="K820">
        <v>101</v>
      </c>
    </row>
    <row r="821" spans="1:17" ht="15.75" x14ac:dyDescent="0.25">
      <c r="A821" s="1" t="s">
        <v>1365</v>
      </c>
      <c r="B821" s="1" t="s">
        <v>168</v>
      </c>
      <c r="C821" s="1" t="s">
        <v>1366</v>
      </c>
      <c r="D821" s="4" t="s">
        <v>1723</v>
      </c>
      <c r="E821" s="4" t="s">
        <v>1566</v>
      </c>
      <c r="F821" s="4" t="s">
        <v>1556</v>
      </c>
      <c r="G821" s="4" t="s">
        <v>1480</v>
      </c>
      <c r="H821" t="s">
        <v>1469</v>
      </c>
      <c r="I821" s="4" t="s">
        <v>1492</v>
      </c>
      <c r="J821" s="4" t="s">
        <v>1470</v>
      </c>
      <c r="K821">
        <v>235</v>
      </c>
      <c r="Q821" s="9"/>
    </row>
    <row r="822" spans="1:17" x14ac:dyDescent="0.25">
      <c r="A822" s="1" t="s">
        <v>1367</v>
      </c>
      <c r="B822" s="1" t="s">
        <v>168</v>
      </c>
      <c r="C822" s="1" t="s">
        <v>1368</v>
      </c>
      <c r="D822" s="4" t="s">
        <v>14</v>
      </c>
      <c r="E822" s="4" t="s">
        <v>1477</v>
      </c>
      <c r="F822" s="4" t="s">
        <v>14</v>
      </c>
      <c r="G822" s="4" t="s">
        <v>14</v>
      </c>
      <c r="H822" t="s">
        <v>14</v>
      </c>
      <c r="I822" s="4" t="s">
        <v>14</v>
      </c>
      <c r="J822" s="4" t="s">
        <v>14</v>
      </c>
      <c r="K822">
        <v>0</v>
      </c>
      <c r="M822" s="7"/>
    </row>
    <row r="823" spans="1:17" x14ac:dyDescent="0.25">
      <c r="A823" s="1" t="s">
        <v>1369</v>
      </c>
      <c r="B823" s="1" t="s">
        <v>12</v>
      </c>
      <c r="C823" s="1" t="s">
        <v>883</v>
      </c>
      <c r="D823" s="4" t="s">
        <v>14</v>
      </c>
      <c r="E823" s="4" t="s">
        <v>1546</v>
      </c>
      <c r="F823" s="4" t="s">
        <v>1497</v>
      </c>
      <c r="G823" s="4" t="s">
        <v>14</v>
      </c>
      <c r="H823" t="s">
        <v>14</v>
      </c>
      <c r="I823" s="4" t="s">
        <v>1483</v>
      </c>
      <c r="J823" s="4" t="s">
        <v>1476</v>
      </c>
      <c r="K823">
        <v>46</v>
      </c>
    </row>
    <row r="824" spans="1:17" x14ac:dyDescent="0.25">
      <c r="A824" s="1" t="s">
        <v>1371</v>
      </c>
      <c r="B824" s="1" t="s">
        <v>50</v>
      </c>
      <c r="C824" s="1" t="s">
        <v>1372</v>
      </c>
      <c r="D824" s="4" t="s">
        <v>14</v>
      </c>
      <c r="E824" s="4" t="s">
        <v>1473</v>
      </c>
      <c r="F824" s="4" t="s">
        <v>1466</v>
      </c>
      <c r="G824" s="4" t="s">
        <v>14</v>
      </c>
      <c r="H824" t="s">
        <v>14</v>
      </c>
      <c r="I824" s="4" t="s">
        <v>14</v>
      </c>
      <c r="J824" s="4" t="s">
        <v>14</v>
      </c>
      <c r="K824">
        <v>0</v>
      </c>
      <c r="O824" s="7"/>
    </row>
    <row r="825" spans="1:17" x14ac:dyDescent="0.25">
      <c r="A825" s="1" t="s">
        <v>1373</v>
      </c>
      <c r="B825" s="1" t="s">
        <v>252</v>
      </c>
      <c r="C825" s="1" t="s">
        <v>1374</v>
      </c>
      <c r="D825" s="4" t="s">
        <v>14</v>
      </c>
      <c r="E825" s="4" t="s">
        <v>1477</v>
      </c>
      <c r="F825" s="4" t="s">
        <v>1477</v>
      </c>
      <c r="G825" s="4" t="s">
        <v>14</v>
      </c>
      <c r="H825" t="s">
        <v>14</v>
      </c>
      <c r="I825" s="4" t="s">
        <v>14</v>
      </c>
      <c r="J825" s="4" t="s">
        <v>14</v>
      </c>
      <c r="K825">
        <v>0</v>
      </c>
    </row>
    <row r="826" spans="1:17" x14ac:dyDescent="0.25">
      <c r="A826" s="1" t="s">
        <v>1375</v>
      </c>
      <c r="B826" s="1" t="s">
        <v>252</v>
      </c>
      <c r="C826" s="1" t="s">
        <v>261</v>
      </c>
      <c r="D826" s="4" t="s">
        <v>14</v>
      </c>
      <c r="E826" s="4" t="s">
        <v>1476</v>
      </c>
      <c r="F826" s="4" t="s">
        <v>1476</v>
      </c>
      <c r="G826" s="4" t="s">
        <v>14</v>
      </c>
      <c r="H826" t="s">
        <v>14</v>
      </c>
      <c r="I826" s="4" t="s">
        <v>14</v>
      </c>
      <c r="J826" s="4" t="s">
        <v>14</v>
      </c>
      <c r="K826">
        <v>0</v>
      </c>
    </row>
    <row r="827" spans="1:17" x14ac:dyDescent="0.25">
      <c r="A827" s="1" t="s">
        <v>1376</v>
      </c>
      <c r="B827" s="1" t="s">
        <v>168</v>
      </c>
      <c r="C827" s="1" t="s">
        <v>264</v>
      </c>
      <c r="D827" s="4" t="s">
        <v>14</v>
      </c>
      <c r="E827" s="4" t="s">
        <v>1476</v>
      </c>
      <c r="F827" s="4" t="s">
        <v>14</v>
      </c>
      <c r="G827" s="4" t="s">
        <v>14</v>
      </c>
      <c r="H827" t="s">
        <v>14</v>
      </c>
      <c r="I827" s="4" t="s">
        <v>14</v>
      </c>
      <c r="J827" s="4" t="s">
        <v>14</v>
      </c>
      <c r="K827">
        <v>0</v>
      </c>
    </row>
    <row r="828" spans="1:17" x14ac:dyDescent="0.25">
      <c r="A828" s="1" t="s">
        <v>1377</v>
      </c>
      <c r="B828" s="1" t="s">
        <v>38</v>
      </c>
      <c r="C828" s="1" t="s">
        <v>1378</v>
      </c>
      <c r="D828" s="4" t="s">
        <v>14</v>
      </c>
      <c r="E828" s="4" t="s">
        <v>1469</v>
      </c>
      <c r="F828" s="4" t="s">
        <v>1469</v>
      </c>
      <c r="G828" s="4" t="s">
        <v>14</v>
      </c>
      <c r="H828" t="s">
        <v>14</v>
      </c>
      <c r="I828" s="4" t="s">
        <v>14</v>
      </c>
      <c r="J828" s="4" t="s">
        <v>14</v>
      </c>
      <c r="K828">
        <v>2</v>
      </c>
    </row>
    <row r="829" spans="1:17" x14ac:dyDescent="0.25">
      <c r="A829" s="1" t="s">
        <v>1379</v>
      </c>
      <c r="B829" s="1" t="s">
        <v>26</v>
      </c>
      <c r="C829" s="1" t="s">
        <v>1380</v>
      </c>
      <c r="D829" s="4" t="s">
        <v>14</v>
      </c>
      <c r="E829" s="4" t="s">
        <v>1482</v>
      </c>
      <c r="F829" s="4" t="s">
        <v>1491</v>
      </c>
      <c r="G829" s="4" t="s">
        <v>1476</v>
      </c>
      <c r="H829" t="s">
        <v>1466</v>
      </c>
      <c r="I829" s="4" t="s">
        <v>1466</v>
      </c>
      <c r="J829" s="4" t="s">
        <v>1477</v>
      </c>
      <c r="K829">
        <v>19</v>
      </c>
    </row>
    <row r="830" spans="1:17" x14ac:dyDescent="0.25">
      <c r="A830" s="1" t="s">
        <v>1381</v>
      </c>
      <c r="B830" s="1" t="s">
        <v>203</v>
      </c>
      <c r="C830" s="1" t="s">
        <v>328</v>
      </c>
      <c r="D830" s="4" t="s">
        <v>14</v>
      </c>
      <c r="E830" s="4" t="s">
        <v>1476</v>
      </c>
      <c r="F830" s="4" t="s">
        <v>14</v>
      </c>
      <c r="G830" s="4" t="s">
        <v>14</v>
      </c>
      <c r="H830" t="s">
        <v>14</v>
      </c>
      <c r="I830" s="4" t="s">
        <v>14</v>
      </c>
      <c r="J830" s="4" t="s">
        <v>14</v>
      </c>
      <c r="K830">
        <v>0</v>
      </c>
    </row>
    <row r="831" spans="1:17" x14ac:dyDescent="0.25">
      <c r="A831" s="1" t="s">
        <v>1382</v>
      </c>
      <c r="B831" s="1" t="s">
        <v>26</v>
      </c>
      <c r="C831" s="1" t="s">
        <v>171</v>
      </c>
      <c r="D831" s="4" t="s">
        <v>14</v>
      </c>
      <c r="E831" s="4" t="s">
        <v>1491</v>
      </c>
      <c r="F831" s="4" t="s">
        <v>1477</v>
      </c>
      <c r="G831" s="4" t="s">
        <v>14</v>
      </c>
      <c r="H831" t="s">
        <v>14</v>
      </c>
      <c r="I831" s="4" t="s">
        <v>14</v>
      </c>
      <c r="J831" s="4" t="s">
        <v>14</v>
      </c>
      <c r="K831">
        <v>0</v>
      </c>
    </row>
    <row r="832" spans="1:17" x14ac:dyDescent="0.25">
      <c r="A832" s="1" t="s">
        <v>1383</v>
      </c>
      <c r="B832" s="1" t="s">
        <v>238</v>
      </c>
      <c r="C832" s="1" t="s">
        <v>126</v>
      </c>
      <c r="D832" s="4" t="s">
        <v>14</v>
      </c>
      <c r="E832" s="4" t="s">
        <v>1469</v>
      </c>
      <c r="F832" s="4" t="s">
        <v>1469</v>
      </c>
      <c r="G832" s="4" t="s">
        <v>14</v>
      </c>
      <c r="H832" t="s">
        <v>14</v>
      </c>
      <c r="I832" s="4" t="s">
        <v>14</v>
      </c>
      <c r="J832" s="4" t="s">
        <v>14</v>
      </c>
      <c r="K832">
        <v>0</v>
      </c>
    </row>
    <row r="833" spans="1:11" x14ac:dyDescent="0.25">
      <c r="A833" s="1" t="s">
        <v>1384</v>
      </c>
      <c r="B833" s="1" t="s">
        <v>16</v>
      </c>
      <c r="C833" s="1" t="s">
        <v>1385</v>
      </c>
      <c r="D833" s="4" t="s">
        <v>14</v>
      </c>
      <c r="E833" s="4" t="s">
        <v>1479</v>
      </c>
      <c r="F833" s="4" t="s">
        <v>1479</v>
      </c>
      <c r="G833" s="4" t="s">
        <v>14</v>
      </c>
      <c r="H833" t="s">
        <v>14</v>
      </c>
      <c r="I833" s="4" t="s">
        <v>14</v>
      </c>
      <c r="J833" s="4" t="s">
        <v>14</v>
      </c>
      <c r="K833">
        <v>0</v>
      </c>
    </row>
    <row r="834" spans="1:11" x14ac:dyDescent="0.25">
      <c r="A834" s="1" t="s">
        <v>1386</v>
      </c>
      <c r="B834" s="1" t="s">
        <v>26</v>
      </c>
      <c r="C834" s="1" t="s">
        <v>253</v>
      </c>
      <c r="D834" s="4" t="s">
        <v>14</v>
      </c>
      <c r="E834" s="4" t="s">
        <v>1477</v>
      </c>
      <c r="F834" s="4" t="s">
        <v>1466</v>
      </c>
      <c r="G834" s="4" t="s">
        <v>14</v>
      </c>
      <c r="H834" t="s">
        <v>1476</v>
      </c>
      <c r="I834" s="4" t="s">
        <v>1476</v>
      </c>
      <c r="J834" s="4" t="s">
        <v>1476</v>
      </c>
      <c r="K834">
        <v>9</v>
      </c>
    </row>
    <row r="835" spans="1:11" x14ac:dyDescent="0.25">
      <c r="A835" s="1" t="s">
        <v>1387</v>
      </c>
      <c r="B835" s="1" t="s">
        <v>252</v>
      </c>
      <c r="C835" s="1" t="s">
        <v>328</v>
      </c>
      <c r="D835" s="4" t="s">
        <v>14</v>
      </c>
      <c r="E835" s="4" t="s">
        <v>1476</v>
      </c>
      <c r="F835" s="4" t="s">
        <v>1476</v>
      </c>
      <c r="G835" s="4" t="s">
        <v>14</v>
      </c>
      <c r="H835" t="s">
        <v>14</v>
      </c>
      <c r="I835" s="4" t="s">
        <v>14</v>
      </c>
      <c r="J835" s="4" t="s">
        <v>14</v>
      </c>
      <c r="K835">
        <v>0</v>
      </c>
    </row>
    <row r="836" spans="1:11" x14ac:dyDescent="0.25">
      <c r="A836" s="1" t="s">
        <v>1388</v>
      </c>
      <c r="B836" s="1" t="s">
        <v>26</v>
      </c>
      <c r="C836" s="1" t="s">
        <v>1389</v>
      </c>
      <c r="D836" s="4" t="s">
        <v>14</v>
      </c>
      <c r="E836" s="4" t="s">
        <v>1513</v>
      </c>
      <c r="F836" s="4" t="s">
        <v>1513</v>
      </c>
      <c r="G836" s="4" t="s">
        <v>14</v>
      </c>
      <c r="H836" t="s">
        <v>1476</v>
      </c>
      <c r="I836" s="4" t="s">
        <v>1466</v>
      </c>
      <c r="J836" s="4" t="s">
        <v>14</v>
      </c>
      <c r="K836">
        <v>14</v>
      </c>
    </row>
    <row r="837" spans="1:11" x14ac:dyDescent="0.25">
      <c r="A837" s="1" t="s">
        <v>1390</v>
      </c>
      <c r="B837" s="1" t="s">
        <v>16</v>
      </c>
      <c r="C837" s="1" t="s">
        <v>1391</v>
      </c>
      <c r="D837" s="4" t="s">
        <v>14</v>
      </c>
      <c r="E837" s="4" t="s">
        <v>1610</v>
      </c>
      <c r="F837" s="4" t="s">
        <v>1725</v>
      </c>
      <c r="G837" s="4" t="s">
        <v>14</v>
      </c>
      <c r="H837" t="s">
        <v>14</v>
      </c>
      <c r="I837" s="4" t="s">
        <v>1479</v>
      </c>
      <c r="J837" s="4" t="s">
        <v>1466</v>
      </c>
      <c r="K837">
        <v>71</v>
      </c>
    </row>
    <row r="838" spans="1:11" x14ac:dyDescent="0.25">
      <c r="A838" s="1" t="s">
        <v>1392</v>
      </c>
      <c r="B838" s="1" t="s">
        <v>16</v>
      </c>
      <c r="C838" s="1" t="s">
        <v>1393</v>
      </c>
      <c r="D838" s="4" t="s">
        <v>14</v>
      </c>
      <c r="E838" s="4" t="s">
        <v>1726</v>
      </c>
      <c r="F838" s="4" t="s">
        <v>1727</v>
      </c>
      <c r="G838" s="4" t="s">
        <v>1466</v>
      </c>
      <c r="H838" t="s">
        <v>1491</v>
      </c>
      <c r="I838" s="4" t="s">
        <v>1528</v>
      </c>
      <c r="J838" s="4" t="s">
        <v>1491</v>
      </c>
      <c r="K838">
        <v>169</v>
      </c>
    </row>
    <row r="839" spans="1:11" x14ac:dyDescent="0.25">
      <c r="A839" s="1" t="s">
        <v>1394</v>
      </c>
      <c r="B839" s="1" t="s">
        <v>26</v>
      </c>
      <c r="C839" s="1" t="s">
        <v>1395</v>
      </c>
      <c r="D839" s="4" t="s">
        <v>14</v>
      </c>
      <c r="E839" s="4" t="s">
        <v>1491</v>
      </c>
      <c r="F839" s="4" t="s">
        <v>1479</v>
      </c>
      <c r="G839" s="4" t="s">
        <v>14</v>
      </c>
      <c r="H839" t="s">
        <v>14</v>
      </c>
      <c r="I839" s="4" t="s">
        <v>14</v>
      </c>
      <c r="J839" s="4" t="s">
        <v>14</v>
      </c>
      <c r="K839">
        <v>0</v>
      </c>
    </row>
    <row r="840" spans="1:11" x14ac:dyDescent="0.25">
      <c r="A840" s="1" t="s">
        <v>1396</v>
      </c>
      <c r="B840" s="1" t="s">
        <v>238</v>
      </c>
      <c r="C840" s="1" t="s">
        <v>1397</v>
      </c>
      <c r="D840" s="4" t="s">
        <v>14</v>
      </c>
      <c r="E840" s="4" t="s">
        <v>1474</v>
      </c>
      <c r="F840" s="4" t="s">
        <v>1489</v>
      </c>
      <c r="G840" s="4" t="s">
        <v>1480</v>
      </c>
      <c r="H840" t="s">
        <v>1470</v>
      </c>
      <c r="I840" s="4" t="s">
        <v>1530</v>
      </c>
      <c r="J840" s="4" t="s">
        <v>1514</v>
      </c>
      <c r="K840">
        <v>1047.5</v>
      </c>
    </row>
    <row r="841" spans="1:11" x14ac:dyDescent="0.25">
      <c r="A841" s="1" t="s">
        <v>1399</v>
      </c>
      <c r="B841" s="1" t="s">
        <v>133</v>
      </c>
      <c r="C841" s="1" t="s">
        <v>1012</v>
      </c>
      <c r="D841" s="4" t="s">
        <v>14</v>
      </c>
      <c r="E841" s="4" t="s">
        <v>1602</v>
      </c>
      <c r="F841" s="4" t="s">
        <v>1551</v>
      </c>
      <c r="G841" s="4" t="s">
        <v>14</v>
      </c>
      <c r="H841" t="s">
        <v>14</v>
      </c>
      <c r="I841" s="4" t="s">
        <v>14</v>
      </c>
      <c r="J841" s="4" t="s">
        <v>14</v>
      </c>
      <c r="K841">
        <v>6</v>
      </c>
    </row>
    <row r="842" spans="1:11" x14ac:dyDescent="0.25">
      <c r="A842" s="1" t="s">
        <v>1400</v>
      </c>
      <c r="B842" s="1" t="s">
        <v>29</v>
      </c>
      <c r="C842" s="1" t="s">
        <v>180</v>
      </c>
      <c r="D842" s="4" t="s">
        <v>14</v>
      </c>
      <c r="E842" s="4" t="s">
        <v>1481</v>
      </c>
      <c r="F842" s="4" t="s">
        <v>14</v>
      </c>
      <c r="G842" s="4" t="s">
        <v>14</v>
      </c>
      <c r="H842" t="s">
        <v>14</v>
      </c>
      <c r="I842" s="4" t="s">
        <v>14</v>
      </c>
      <c r="J842" s="4" t="s">
        <v>14</v>
      </c>
      <c r="K842">
        <v>0</v>
      </c>
    </row>
    <row r="843" spans="1:11" x14ac:dyDescent="0.25">
      <c r="A843" s="1" t="s">
        <v>1401</v>
      </c>
      <c r="B843" s="1" t="s">
        <v>26</v>
      </c>
      <c r="C843" s="1" t="s">
        <v>219</v>
      </c>
      <c r="D843" s="4" t="s">
        <v>14</v>
      </c>
      <c r="E843" s="4" t="s">
        <v>1476</v>
      </c>
      <c r="F843" s="4" t="s">
        <v>1476</v>
      </c>
      <c r="G843" s="4" t="s">
        <v>14</v>
      </c>
      <c r="H843" t="s">
        <v>14</v>
      </c>
      <c r="I843" s="4" t="s">
        <v>14</v>
      </c>
      <c r="J843" s="4" t="s">
        <v>14</v>
      </c>
      <c r="K843">
        <v>0</v>
      </c>
    </row>
    <row r="844" spans="1:11" x14ac:dyDescent="0.25">
      <c r="A844" s="1" t="s">
        <v>1402</v>
      </c>
      <c r="B844" s="1" t="s">
        <v>173</v>
      </c>
      <c r="C844" s="1" t="s">
        <v>1403</v>
      </c>
      <c r="D844" s="4" t="s">
        <v>14</v>
      </c>
      <c r="E844" s="4" t="s">
        <v>1530</v>
      </c>
      <c r="F844" s="4" t="s">
        <v>1529</v>
      </c>
      <c r="G844" s="4" t="s">
        <v>14</v>
      </c>
      <c r="H844" t="s">
        <v>14</v>
      </c>
      <c r="I844" s="4" t="s">
        <v>14</v>
      </c>
      <c r="J844" s="4" t="s">
        <v>14</v>
      </c>
      <c r="K844">
        <v>14</v>
      </c>
    </row>
    <row r="845" spans="1:11" x14ac:dyDescent="0.25">
      <c r="A845" s="1" t="s">
        <v>1404</v>
      </c>
      <c r="B845" s="1" t="s">
        <v>16</v>
      </c>
      <c r="C845" s="1" t="s">
        <v>574</v>
      </c>
      <c r="D845" s="4" t="s">
        <v>14</v>
      </c>
      <c r="E845" s="4" t="s">
        <v>1466</v>
      </c>
      <c r="F845" s="4" t="s">
        <v>1476</v>
      </c>
      <c r="G845" s="4" t="s">
        <v>14</v>
      </c>
      <c r="H845" t="s">
        <v>14</v>
      </c>
      <c r="I845" s="4" t="s">
        <v>14</v>
      </c>
      <c r="J845" s="4" t="s">
        <v>14</v>
      </c>
      <c r="K845">
        <v>0</v>
      </c>
    </row>
    <row r="846" spans="1:11" x14ac:dyDescent="0.25">
      <c r="A846" s="1" t="s">
        <v>1405</v>
      </c>
      <c r="B846" s="1" t="s">
        <v>26</v>
      </c>
      <c r="C846" s="1" t="s">
        <v>1406</v>
      </c>
      <c r="D846" s="4" t="s">
        <v>14</v>
      </c>
      <c r="E846" s="4" t="s">
        <v>1482</v>
      </c>
      <c r="F846" s="4" t="s">
        <v>1479</v>
      </c>
      <c r="G846" s="4" t="s">
        <v>14</v>
      </c>
      <c r="H846" t="s">
        <v>14</v>
      </c>
      <c r="I846" s="4" t="s">
        <v>14</v>
      </c>
      <c r="J846" s="4" t="s">
        <v>14</v>
      </c>
      <c r="K846">
        <v>0</v>
      </c>
    </row>
    <row r="847" spans="1:11" x14ac:dyDescent="0.25">
      <c r="A847" s="1" t="s">
        <v>1407</v>
      </c>
      <c r="B847" s="1" t="s">
        <v>16</v>
      </c>
      <c r="C847" s="1" t="s">
        <v>385</v>
      </c>
      <c r="D847" s="4" t="s">
        <v>14</v>
      </c>
      <c r="E847" s="4" t="s">
        <v>1501</v>
      </c>
      <c r="F847" s="4" t="s">
        <v>1473</v>
      </c>
      <c r="G847" s="4" t="s">
        <v>14</v>
      </c>
      <c r="H847" t="s">
        <v>14</v>
      </c>
      <c r="I847" s="4" t="s">
        <v>14</v>
      </c>
      <c r="J847" s="4" t="s">
        <v>14</v>
      </c>
      <c r="K847">
        <v>3</v>
      </c>
    </row>
    <row r="848" spans="1:11" x14ac:dyDescent="0.25">
      <c r="A848" s="1" t="s">
        <v>1408</v>
      </c>
      <c r="B848" s="1" t="s">
        <v>16</v>
      </c>
      <c r="C848" s="1" t="s">
        <v>709</v>
      </c>
      <c r="D848" s="4" t="s">
        <v>14</v>
      </c>
      <c r="E848" s="4" t="s">
        <v>1476</v>
      </c>
      <c r="F848" s="4" t="s">
        <v>14</v>
      </c>
      <c r="G848" s="4" t="s">
        <v>14</v>
      </c>
      <c r="H848" t="s">
        <v>14</v>
      </c>
      <c r="I848" s="4" t="s">
        <v>14</v>
      </c>
      <c r="J848" s="4" t="s">
        <v>14</v>
      </c>
      <c r="K848">
        <v>0</v>
      </c>
    </row>
    <row r="849" spans="1:14" x14ac:dyDescent="0.25">
      <c r="A849" s="1" t="s">
        <v>1409</v>
      </c>
      <c r="B849" s="1" t="s">
        <v>16</v>
      </c>
      <c r="C849" s="1" t="s">
        <v>104</v>
      </c>
      <c r="D849" s="4" t="s">
        <v>14</v>
      </c>
      <c r="E849" s="4" t="s">
        <v>1476</v>
      </c>
      <c r="F849" s="4" t="s">
        <v>1476</v>
      </c>
      <c r="G849" s="4" t="s">
        <v>14</v>
      </c>
      <c r="H849" t="s">
        <v>14</v>
      </c>
      <c r="I849" s="4" t="s">
        <v>14</v>
      </c>
      <c r="J849" s="4" t="s">
        <v>14</v>
      </c>
      <c r="K849">
        <v>0</v>
      </c>
    </row>
    <row r="850" spans="1:14" x14ac:dyDescent="0.25">
      <c r="A850" s="1" t="s">
        <v>1410</v>
      </c>
      <c r="B850" s="1" t="s">
        <v>16</v>
      </c>
      <c r="C850" s="1" t="s">
        <v>186</v>
      </c>
      <c r="D850" s="4" t="s">
        <v>14</v>
      </c>
      <c r="E850" s="4" t="s">
        <v>1513</v>
      </c>
      <c r="F850" s="4" t="s">
        <v>1481</v>
      </c>
      <c r="G850" s="4" t="s">
        <v>14</v>
      </c>
      <c r="H850" t="s">
        <v>14</v>
      </c>
      <c r="I850" s="4" t="s">
        <v>1476</v>
      </c>
      <c r="J850" s="4" t="s">
        <v>14</v>
      </c>
      <c r="K850">
        <v>4</v>
      </c>
      <c r="N850">
        <v>1</v>
      </c>
    </row>
    <row r="851" spans="1:14" x14ac:dyDescent="0.25">
      <c r="A851" s="1" t="s">
        <v>1411</v>
      </c>
      <c r="B851" s="1" t="s">
        <v>16</v>
      </c>
      <c r="C851" s="1" t="s">
        <v>88</v>
      </c>
      <c r="D851" s="4" t="s">
        <v>14</v>
      </c>
      <c r="E851" s="4" t="s">
        <v>1476</v>
      </c>
      <c r="F851" s="4" t="s">
        <v>1476</v>
      </c>
      <c r="G851" s="4" t="s">
        <v>14</v>
      </c>
      <c r="H851" t="s">
        <v>14</v>
      </c>
      <c r="I851" s="4" t="s">
        <v>14</v>
      </c>
      <c r="J851" s="4" t="s">
        <v>14</v>
      </c>
      <c r="K851">
        <v>0</v>
      </c>
    </row>
    <row r="852" spans="1:14" x14ac:dyDescent="0.25">
      <c r="A852" s="1" t="s">
        <v>1412</v>
      </c>
      <c r="B852" s="1" t="s">
        <v>16</v>
      </c>
      <c r="C852" s="1" t="s">
        <v>1206</v>
      </c>
      <c r="D852" s="4" t="s">
        <v>14</v>
      </c>
      <c r="E852" s="4" t="s">
        <v>1476</v>
      </c>
      <c r="F852" s="4" t="s">
        <v>1476</v>
      </c>
      <c r="G852" s="4" t="s">
        <v>14</v>
      </c>
      <c r="H852" t="s">
        <v>14</v>
      </c>
      <c r="I852" s="4" t="s">
        <v>14</v>
      </c>
      <c r="J852" s="4" t="s">
        <v>14</v>
      </c>
      <c r="K852">
        <v>0</v>
      </c>
    </row>
    <row r="853" spans="1:14" x14ac:dyDescent="0.25">
      <c r="A853" s="1" t="s">
        <v>1413</v>
      </c>
      <c r="B853" s="1" t="s">
        <v>168</v>
      </c>
      <c r="C853" s="1" t="s">
        <v>1414</v>
      </c>
      <c r="D853" s="4" t="s">
        <v>14</v>
      </c>
      <c r="E853" s="4" t="s">
        <v>1466</v>
      </c>
      <c r="F853" s="4" t="s">
        <v>1466</v>
      </c>
      <c r="G853" s="4" t="s">
        <v>14</v>
      </c>
      <c r="H853" t="s">
        <v>14</v>
      </c>
      <c r="I853" s="4" t="s">
        <v>14</v>
      </c>
      <c r="J853" s="4" t="s">
        <v>14</v>
      </c>
      <c r="K853">
        <v>0</v>
      </c>
    </row>
    <row r="854" spans="1:14" x14ac:dyDescent="0.25">
      <c r="A854" s="1" t="s">
        <v>1415</v>
      </c>
      <c r="B854" s="1" t="s">
        <v>16</v>
      </c>
      <c r="C854" s="1" t="s">
        <v>838</v>
      </c>
      <c r="D854" s="4" t="s">
        <v>14</v>
      </c>
      <c r="E854" s="4" t="s">
        <v>1483</v>
      </c>
      <c r="F854" s="4" t="s">
        <v>1477</v>
      </c>
      <c r="G854" s="4" t="s">
        <v>14</v>
      </c>
      <c r="H854" t="s">
        <v>14</v>
      </c>
      <c r="I854" s="4" t="s">
        <v>14</v>
      </c>
      <c r="J854" s="4" t="s">
        <v>14</v>
      </c>
      <c r="K854">
        <v>0</v>
      </c>
    </row>
    <row r="855" spans="1:14" x14ac:dyDescent="0.25">
      <c r="A855" s="1" t="s">
        <v>1416</v>
      </c>
      <c r="B855" s="1" t="s">
        <v>16</v>
      </c>
      <c r="C855" s="1" t="s">
        <v>225</v>
      </c>
      <c r="D855" s="4" t="s">
        <v>14</v>
      </c>
      <c r="E855" s="4" t="s">
        <v>1476</v>
      </c>
      <c r="F855" s="4" t="s">
        <v>1476</v>
      </c>
      <c r="G855" s="4" t="s">
        <v>14</v>
      </c>
      <c r="H855" t="s">
        <v>14</v>
      </c>
      <c r="I855" s="4" t="s">
        <v>14</v>
      </c>
      <c r="J855" s="4" t="s">
        <v>14</v>
      </c>
      <c r="K855">
        <v>0</v>
      </c>
    </row>
    <row r="856" spans="1:14" x14ac:dyDescent="0.25">
      <c r="A856" s="1" t="s">
        <v>1417</v>
      </c>
      <c r="B856" s="1" t="s">
        <v>16</v>
      </c>
      <c r="C856" s="1" t="s">
        <v>287</v>
      </c>
      <c r="D856" s="4" t="s">
        <v>14</v>
      </c>
      <c r="E856" s="4" t="s">
        <v>1466</v>
      </c>
      <c r="F856" s="4" t="s">
        <v>1466</v>
      </c>
      <c r="G856" s="4" t="s">
        <v>14</v>
      </c>
      <c r="H856" t="s">
        <v>14</v>
      </c>
      <c r="I856" s="4" t="s">
        <v>14</v>
      </c>
      <c r="J856" s="4" t="s">
        <v>14</v>
      </c>
      <c r="K856">
        <v>0</v>
      </c>
    </row>
    <row r="857" spans="1:14" x14ac:dyDescent="0.25">
      <c r="A857" s="1" t="s">
        <v>1418</v>
      </c>
      <c r="B857" s="1" t="s">
        <v>26</v>
      </c>
      <c r="C857" s="1" t="s">
        <v>1419</v>
      </c>
      <c r="D857" s="4" t="s">
        <v>14</v>
      </c>
      <c r="E857" s="4" t="s">
        <v>1491</v>
      </c>
      <c r="F857" s="4" t="s">
        <v>1466</v>
      </c>
      <c r="G857" s="4" t="s">
        <v>14</v>
      </c>
      <c r="H857" t="s">
        <v>14</v>
      </c>
      <c r="I857" s="4" t="s">
        <v>14</v>
      </c>
      <c r="J857" s="4" t="s">
        <v>14</v>
      </c>
      <c r="K857">
        <v>0</v>
      </c>
    </row>
    <row r="858" spans="1:14" x14ac:dyDescent="0.25">
      <c r="A858" s="1" t="s">
        <v>1420</v>
      </c>
      <c r="B858" s="1" t="s">
        <v>203</v>
      </c>
      <c r="C858" s="1" t="s">
        <v>750</v>
      </c>
      <c r="D858" s="4" t="s">
        <v>14</v>
      </c>
      <c r="E858" s="4" t="s">
        <v>1476</v>
      </c>
      <c r="F858" s="4" t="s">
        <v>14</v>
      </c>
      <c r="G858" s="4" t="s">
        <v>14</v>
      </c>
      <c r="H858" t="s">
        <v>14</v>
      </c>
      <c r="I858" s="4" t="s">
        <v>14</v>
      </c>
      <c r="J858" s="4" t="s">
        <v>14</v>
      </c>
      <c r="K858">
        <v>0</v>
      </c>
    </row>
    <row r="859" spans="1:14" x14ac:dyDescent="0.25">
      <c r="A859" s="1" t="s">
        <v>1421</v>
      </c>
      <c r="B859" s="1" t="s">
        <v>16</v>
      </c>
      <c r="C859" s="1" t="s">
        <v>479</v>
      </c>
      <c r="D859" s="4" t="s">
        <v>14</v>
      </c>
      <c r="E859" s="4" t="s">
        <v>1501</v>
      </c>
      <c r="F859" s="4" t="s">
        <v>1501</v>
      </c>
      <c r="G859" s="4" t="s">
        <v>14</v>
      </c>
      <c r="H859" t="s">
        <v>14</v>
      </c>
      <c r="I859" s="4" t="s">
        <v>14</v>
      </c>
      <c r="J859" s="4" t="s">
        <v>14</v>
      </c>
      <c r="K859">
        <v>1</v>
      </c>
    </row>
    <row r="860" spans="1:14" x14ac:dyDescent="0.25">
      <c r="A860" s="1" t="s">
        <v>1422</v>
      </c>
      <c r="B860" s="1" t="s">
        <v>16</v>
      </c>
      <c r="C860" s="1" t="s">
        <v>1423</v>
      </c>
      <c r="D860" s="4" t="s">
        <v>14</v>
      </c>
      <c r="E860" s="4" t="s">
        <v>1466</v>
      </c>
      <c r="F860" s="4" t="s">
        <v>1476</v>
      </c>
      <c r="G860" s="4" t="s">
        <v>14</v>
      </c>
      <c r="H860" t="s">
        <v>14</v>
      </c>
      <c r="I860" s="4" t="s">
        <v>14</v>
      </c>
      <c r="J860" s="4" t="s">
        <v>14</v>
      </c>
      <c r="K860">
        <v>0</v>
      </c>
    </row>
    <row r="861" spans="1:14" x14ac:dyDescent="0.25">
      <c r="A861" s="1" t="s">
        <v>1424</v>
      </c>
      <c r="B861" s="1" t="s">
        <v>29</v>
      </c>
      <c r="C861" s="1" t="s">
        <v>180</v>
      </c>
      <c r="D861" s="4" t="s">
        <v>14</v>
      </c>
      <c r="E861" s="4" t="s">
        <v>1472</v>
      </c>
      <c r="F861" s="4" t="s">
        <v>14</v>
      </c>
      <c r="G861" s="4" t="s">
        <v>14</v>
      </c>
      <c r="H861" t="s">
        <v>14</v>
      </c>
      <c r="I861" s="4" t="s">
        <v>14</v>
      </c>
      <c r="J861" s="4" t="s">
        <v>14</v>
      </c>
      <c r="K861">
        <v>0</v>
      </c>
    </row>
    <row r="862" spans="1:14" x14ac:dyDescent="0.25">
      <c r="A862" s="1" t="s">
        <v>1425</v>
      </c>
      <c r="B862" s="1" t="s">
        <v>29</v>
      </c>
      <c r="C862" s="1" t="s">
        <v>1426</v>
      </c>
      <c r="D862" s="4" t="s">
        <v>14</v>
      </c>
      <c r="E862" s="4" t="s">
        <v>1573</v>
      </c>
      <c r="F862" s="4" t="s">
        <v>1543</v>
      </c>
      <c r="G862" s="4" t="s">
        <v>14</v>
      </c>
      <c r="H862" t="s">
        <v>14</v>
      </c>
      <c r="I862" s="4" t="s">
        <v>14</v>
      </c>
      <c r="J862" s="4" t="s">
        <v>14</v>
      </c>
      <c r="K862">
        <v>2</v>
      </c>
    </row>
    <row r="863" spans="1:14" x14ac:dyDescent="0.25">
      <c r="A863" s="1" t="s">
        <v>1427</v>
      </c>
      <c r="B863" s="1" t="s">
        <v>133</v>
      </c>
      <c r="C863" s="1" t="s">
        <v>1428</v>
      </c>
      <c r="D863" s="4" t="s">
        <v>14</v>
      </c>
      <c r="E863" s="4" t="s">
        <v>1476</v>
      </c>
      <c r="F863" s="4" t="s">
        <v>1476</v>
      </c>
      <c r="G863" s="4" t="s">
        <v>14</v>
      </c>
      <c r="H863" t="s">
        <v>14</v>
      </c>
      <c r="I863" s="4" t="s">
        <v>14</v>
      </c>
      <c r="J863" s="4" t="s">
        <v>14</v>
      </c>
      <c r="K863">
        <v>0</v>
      </c>
    </row>
    <row r="864" spans="1:14" x14ac:dyDescent="0.25">
      <c r="A864" s="1" t="s">
        <v>1429</v>
      </c>
      <c r="B864" s="1" t="s">
        <v>70</v>
      </c>
      <c r="C864" s="1" t="s">
        <v>559</v>
      </c>
      <c r="D864" s="4" t="s">
        <v>14</v>
      </c>
      <c r="E864" s="4" t="s">
        <v>1492</v>
      </c>
      <c r="F864" s="4" t="s">
        <v>1503</v>
      </c>
      <c r="G864" s="4" t="s">
        <v>14</v>
      </c>
      <c r="H864" t="s">
        <v>14</v>
      </c>
      <c r="I864" s="4" t="s">
        <v>1476</v>
      </c>
      <c r="J864" s="4" t="s">
        <v>14</v>
      </c>
      <c r="K864">
        <v>13</v>
      </c>
    </row>
    <row r="865" spans="1:11" x14ac:dyDescent="0.25">
      <c r="A865" s="1" t="s">
        <v>1430</v>
      </c>
      <c r="B865" s="1" t="s">
        <v>38</v>
      </c>
      <c r="C865" s="1" t="s">
        <v>261</v>
      </c>
      <c r="D865" s="4" t="s">
        <v>14</v>
      </c>
      <c r="E865" s="4" t="s">
        <v>1482</v>
      </c>
      <c r="F865" s="4" t="s">
        <v>1477</v>
      </c>
      <c r="G865" s="4" t="s">
        <v>14</v>
      </c>
      <c r="H865" t="s">
        <v>14</v>
      </c>
      <c r="I865" s="4" t="s">
        <v>14</v>
      </c>
      <c r="J865" s="4" t="s">
        <v>14</v>
      </c>
      <c r="K865">
        <v>0</v>
      </c>
    </row>
    <row r="866" spans="1:11" x14ac:dyDescent="0.25">
      <c r="A866" s="1" t="s">
        <v>1431</v>
      </c>
      <c r="B866" s="1" t="s">
        <v>173</v>
      </c>
      <c r="C866" s="1" t="s">
        <v>1432</v>
      </c>
      <c r="D866" s="4" t="s">
        <v>14</v>
      </c>
      <c r="E866" s="4" t="s">
        <v>1614</v>
      </c>
      <c r="F866" s="4" t="s">
        <v>1614</v>
      </c>
      <c r="G866" s="4" t="s">
        <v>14</v>
      </c>
      <c r="H866" t="s">
        <v>14</v>
      </c>
      <c r="I866" s="4" t="s">
        <v>1477</v>
      </c>
      <c r="J866" s="4" t="s">
        <v>1476</v>
      </c>
      <c r="K866">
        <v>45</v>
      </c>
    </row>
    <row r="867" spans="1:11" x14ac:dyDescent="0.25">
      <c r="A867" s="1" t="s">
        <v>1433</v>
      </c>
      <c r="B867" s="1" t="s">
        <v>525</v>
      </c>
      <c r="C867" s="1" t="s">
        <v>1434</v>
      </c>
      <c r="D867" s="4" t="s">
        <v>14</v>
      </c>
      <c r="E867" s="4" t="s">
        <v>1527</v>
      </c>
      <c r="F867" s="4" t="s">
        <v>1527</v>
      </c>
      <c r="G867" s="4" t="s">
        <v>14</v>
      </c>
      <c r="H867" t="s">
        <v>14</v>
      </c>
      <c r="I867" s="4" t="s">
        <v>14</v>
      </c>
      <c r="J867" s="4" t="s">
        <v>14</v>
      </c>
      <c r="K867">
        <v>0</v>
      </c>
    </row>
    <row r="868" spans="1:11" x14ac:dyDescent="0.25">
      <c r="A868" s="1" t="s">
        <v>1435</v>
      </c>
      <c r="B868" s="1" t="s">
        <v>1436</v>
      </c>
      <c r="C868" s="1" t="s">
        <v>178</v>
      </c>
      <c r="D868" s="4" t="s">
        <v>14</v>
      </c>
      <c r="E868" s="4" t="s">
        <v>1500</v>
      </c>
      <c r="F868" s="4" t="s">
        <v>1523</v>
      </c>
      <c r="G868" s="4" t="s">
        <v>14</v>
      </c>
      <c r="H868" t="s">
        <v>14</v>
      </c>
      <c r="I868" s="4" t="s">
        <v>14</v>
      </c>
      <c r="J868" s="4" t="s">
        <v>14</v>
      </c>
      <c r="K868">
        <v>0</v>
      </c>
    </row>
    <row r="869" spans="1:11" x14ac:dyDescent="0.25">
      <c r="A869" s="1" t="s">
        <v>1437</v>
      </c>
      <c r="B869" s="1" t="s">
        <v>12</v>
      </c>
      <c r="C869" s="1" t="s">
        <v>1438</v>
      </c>
      <c r="D869" s="4" t="s">
        <v>14</v>
      </c>
      <c r="E869" s="4" t="s">
        <v>1676</v>
      </c>
      <c r="F869" s="4" t="s">
        <v>1529</v>
      </c>
      <c r="G869" s="4" t="s">
        <v>14</v>
      </c>
      <c r="H869" t="s">
        <v>14</v>
      </c>
      <c r="I869" s="4" t="s">
        <v>14</v>
      </c>
      <c r="J869" s="4" t="s">
        <v>14</v>
      </c>
      <c r="K869">
        <v>1</v>
      </c>
    </row>
    <row r="870" spans="1:11" x14ac:dyDescent="0.25">
      <c r="A870" s="1" t="s">
        <v>1439</v>
      </c>
      <c r="B870" s="1" t="s">
        <v>50</v>
      </c>
      <c r="C870" s="1" t="s">
        <v>271</v>
      </c>
      <c r="D870" s="4" t="s">
        <v>14</v>
      </c>
      <c r="E870" s="4" t="s">
        <v>1476</v>
      </c>
      <c r="F870" s="4" t="s">
        <v>14</v>
      </c>
      <c r="G870" s="4" t="s">
        <v>14</v>
      </c>
      <c r="H870" t="s">
        <v>14</v>
      </c>
      <c r="I870" s="4" t="s">
        <v>14</v>
      </c>
      <c r="J870" s="4" t="s">
        <v>14</v>
      </c>
      <c r="K870">
        <v>0</v>
      </c>
    </row>
    <row r="871" spans="1:11" x14ac:dyDescent="0.25">
      <c r="A871" s="1" t="s">
        <v>1440</v>
      </c>
      <c r="B871" s="1" t="s">
        <v>1441</v>
      </c>
      <c r="C871" s="1" t="s">
        <v>1442</v>
      </c>
      <c r="D871" s="4" t="s">
        <v>14</v>
      </c>
      <c r="E871" s="4" t="s">
        <v>1533</v>
      </c>
      <c r="F871" s="4" t="s">
        <v>1533</v>
      </c>
      <c r="G871" s="4" t="s">
        <v>14</v>
      </c>
      <c r="H871" t="s">
        <v>14</v>
      </c>
      <c r="I871" s="4" t="s">
        <v>14</v>
      </c>
      <c r="J871" s="4" t="s">
        <v>1466</v>
      </c>
      <c r="K871">
        <v>16</v>
      </c>
    </row>
    <row r="872" spans="1:11" x14ac:dyDescent="0.25">
      <c r="A872" s="1" t="s">
        <v>1443</v>
      </c>
      <c r="B872" s="1" t="s">
        <v>130</v>
      </c>
      <c r="C872" s="1" t="s">
        <v>1444</v>
      </c>
      <c r="D872" s="4" t="s">
        <v>14</v>
      </c>
      <c r="E872" s="4" t="s">
        <v>1631</v>
      </c>
      <c r="F872" s="4" t="s">
        <v>1478</v>
      </c>
      <c r="G872" s="4" t="s">
        <v>14</v>
      </c>
      <c r="H872" t="s">
        <v>14</v>
      </c>
      <c r="I872" s="4" t="s">
        <v>14</v>
      </c>
      <c r="J872" s="4" t="s">
        <v>14</v>
      </c>
      <c r="K872">
        <v>3</v>
      </c>
    </row>
    <row r="873" spans="1:11" x14ac:dyDescent="0.25">
      <c r="A873" s="1" t="s">
        <v>1445</v>
      </c>
      <c r="B873" s="1" t="s">
        <v>12</v>
      </c>
      <c r="C873" s="1" t="s">
        <v>1446</v>
      </c>
      <c r="D873" s="4" t="s">
        <v>14</v>
      </c>
      <c r="E873" s="4" t="s">
        <v>1472</v>
      </c>
      <c r="F873" s="4" t="s">
        <v>1472</v>
      </c>
      <c r="G873" s="4" t="s">
        <v>14</v>
      </c>
      <c r="H873" t="s">
        <v>14</v>
      </c>
      <c r="I873" s="4" t="s">
        <v>14</v>
      </c>
      <c r="J873" s="4" t="s">
        <v>14</v>
      </c>
      <c r="K873">
        <v>1</v>
      </c>
    </row>
    <row r="874" spans="1:11" x14ac:dyDescent="0.25">
      <c r="A874" s="1" t="s">
        <v>1447</v>
      </c>
      <c r="B874" s="1" t="s">
        <v>196</v>
      </c>
      <c r="C874" s="1" t="s">
        <v>1448</v>
      </c>
      <c r="D874" s="4" t="s">
        <v>14</v>
      </c>
      <c r="E874" s="4" t="s">
        <v>1469</v>
      </c>
      <c r="F874" s="4" t="s">
        <v>1481</v>
      </c>
      <c r="G874" s="4" t="s">
        <v>14</v>
      </c>
      <c r="H874" t="s">
        <v>14</v>
      </c>
      <c r="I874" s="4" t="s">
        <v>14</v>
      </c>
      <c r="J874" s="4" t="s">
        <v>14</v>
      </c>
      <c r="K87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A3B1-A708-4F68-8560-9CB69DBFC2A5}">
  <dimension ref="B2:K9"/>
  <sheetViews>
    <sheetView zoomScale="115" zoomScaleNormal="115" workbookViewId="0">
      <selection activeCell="E19" sqref="E19"/>
    </sheetView>
  </sheetViews>
  <sheetFormatPr defaultRowHeight="15" x14ac:dyDescent="0.25"/>
  <cols>
    <col min="2" max="2" width="11.85546875" bestFit="1" customWidth="1"/>
    <col min="3" max="3" width="16.85546875" bestFit="1" customWidth="1"/>
    <col min="4" max="4" width="17.28515625" bestFit="1" customWidth="1"/>
    <col min="5" max="5" width="25.140625" bestFit="1" customWidth="1"/>
    <col min="6" max="6" width="11.85546875" bestFit="1" customWidth="1"/>
    <col min="8" max="8" width="11.85546875" bestFit="1" customWidth="1"/>
    <col min="9" max="9" width="13.140625" bestFit="1" customWidth="1"/>
    <col min="11" max="11" width="13.28515625" bestFit="1" customWidth="1"/>
  </cols>
  <sheetData>
    <row r="2" spans="2:11" x14ac:dyDescent="0.25">
      <c r="B2" s="5"/>
      <c r="C2" s="5" t="s">
        <v>1759</v>
      </c>
      <c r="D2" s="5" t="s">
        <v>1760</v>
      </c>
      <c r="E2" s="5" t="s">
        <v>1761</v>
      </c>
      <c r="H2" s="5"/>
      <c r="I2" s="5" t="s">
        <v>1756</v>
      </c>
      <c r="J2" s="5" t="s">
        <v>1750</v>
      </c>
      <c r="K2" s="5" t="s">
        <v>1757</v>
      </c>
    </row>
    <row r="3" spans="2:11" x14ac:dyDescent="0.25">
      <c r="B3" s="5" t="s">
        <v>1729</v>
      </c>
      <c r="C3" s="5">
        <f>MEDIAN(points!I2:I48)</f>
        <v>267</v>
      </c>
      <c r="D3" s="6">
        <f>AVERAGE(points!I2:I48)</f>
        <v>1173.0957446808511</v>
      </c>
      <c r="E3" s="5">
        <f>nat_points</f>
        <v>990</v>
      </c>
      <c r="H3" s="5" t="s">
        <v>1729</v>
      </c>
      <c r="I3" s="6">
        <v>45805.680851063829</v>
      </c>
      <c r="J3" s="5">
        <v>212</v>
      </c>
      <c r="K3" s="5">
        <v>460357</v>
      </c>
    </row>
    <row r="4" spans="2:11" x14ac:dyDescent="0.25">
      <c r="B4" s="5" t="s">
        <v>1751</v>
      </c>
      <c r="C4" s="6">
        <f>MEDIAN(race_entries!I2:I48)</f>
        <v>191</v>
      </c>
      <c r="D4" s="6">
        <f>AVERAGE(race_entries!$I$2:$I$48)</f>
        <v>589.12765957446811</v>
      </c>
      <c r="E4" s="6">
        <f>nat_ent</f>
        <v>1399</v>
      </c>
      <c r="H4" s="5" t="s">
        <v>1751</v>
      </c>
      <c r="I4" s="6">
        <v>573.51063829787233</v>
      </c>
      <c r="J4" s="6">
        <v>189</v>
      </c>
      <c r="K4" s="5">
        <v>535</v>
      </c>
    </row>
    <row r="5" spans="2:11" x14ac:dyDescent="0.25">
      <c r="B5" s="5" t="s">
        <v>1752</v>
      </c>
      <c r="C5" s="5">
        <f>MEDIAN(race_starts!I2:I48)</f>
        <v>188</v>
      </c>
      <c r="D5" s="6">
        <f>AVERAGE(race_starts!I2:I48)</f>
        <v>546.34042553191489</v>
      </c>
      <c r="E5" s="5">
        <f>nat_start</f>
        <v>1208</v>
      </c>
      <c r="H5" s="5" t="s">
        <v>1752</v>
      </c>
      <c r="I5" s="6">
        <v>534.23404255319144</v>
      </c>
      <c r="J5" s="5">
        <v>180</v>
      </c>
      <c r="K5" s="5">
        <v>494</v>
      </c>
    </row>
    <row r="6" spans="2:11" x14ac:dyDescent="0.25">
      <c r="B6" s="5" t="s">
        <v>8</v>
      </c>
      <c r="C6" s="5">
        <f>MEDIAN(podiums!I2:I48)</f>
        <v>4</v>
      </c>
      <c r="D6" s="6">
        <f>AVERAGE(podiums!I2:I48)</f>
        <v>73.446808510638292</v>
      </c>
      <c r="E6" s="5">
        <f>nat_podiums</f>
        <v>129</v>
      </c>
      <c r="H6" s="5" t="s">
        <v>8</v>
      </c>
      <c r="I6" s="6">
        <v>72.829787234042556</v>
      </c>
      <c r="J6" s="5">
        <v>4</v>
      </c>
      <c r="K6" s="5">
        <v>118</v>
      </c>
    </row>
    <row r="7" spans="2:11" x14ac:dyDescent="0.25">
      <c r="B7" s="5" t="s">
        <v>1754</v>
      </c>
      <c r="C7" s="5">
        <f>MEDIAN(race_wins!I2:I48)</f>
        <v>1</v>
      </c>
      <c r="D7" s="6">
        <f>AVERAGE(race_wins!I2:I48)</f>
        <v>24.297872340425531</v>
      </c>
      <c r="E7" s="5">
        <f>nat_wins</f>
        <v>33</v>
      </c>
      <c r="H7" s="5" t="s">
        <v>1755</v>
      </c>
      <c r="I7" s="6">
        <v>24.446808510638299</v>
      </c>
      <c r="J7" s="5">
        <v>3</v>
      </c>
      <c r="K7" s="5">
        <v>65</v>
      </c>
    </row>
    <row r="8" spans="2:11" x14ac:dyDescent="0.25">
      <c r="B8" s="5" t="s">
        <v>1753</v>
      </c>
      <c r="C8" s="5">
        <f>MEDIAN(pole!I2:I48)</f>
        <v>1</v>
      </c>
      <c r="D8" s="6">
        <f>AVERAGE(pole!I2:I48)</f>
        <v>24.212765957446809</v>
      </c>
      <c r="E8" s="5">
        <f>nat_pole</f>
        <v>39</v>
      </c>
      <c r="H8" s="5" t="s">
        <v>1753</v>
      </c>
      <c r="I8" s="6">
        <v>24.127659574468087</v>
      </c>
      <c r="J8" s="5">
        <v>1</v>
      </c>
      <c r="K8" s="5">
        <v>43</v>
      </c>
    </row>
    <row r="9" spans="2:11" x14ac:dyDescent="0.25">
      <c r="B9" s="5" t="s">
        <v>1755</v>
      </c>
      <c r="C9" s="5">
        <f>MEDIAN(fastest_laps!I2:I48)</f>
        <v>3</v>
      </c>
      <c r="D9" s="6">
        <f>AVERAGE(fastest_laps!I2:I48)</f>
        <v>24.595744680851062</v>
      </c>
      <c r="E9" s="5">
        <f>nat_fl</f>
        <v>36</v>
      </c>
      <c r="H9" s="5" t="s">
        <v>1754</v>
      </c>
      <c r="I9" s="6">
        <v>24.191489361702128</v>
      </c>
      <c r="J9" s="5">
        <v>1</v>
      </c>
      <c r="K9" s="5">
        <v>34</v>
      </c>
    </row>
  </sheetData>
  <sortState xmlns:xlrd2="http://schemas.microsoft.com/office/spreadsheetml/2017/richdata2" ref="B3:E9">
    <sortCondition descending="1" ref="E3:E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257E-839C-4178-B1F6-3C97487884B5}">
  <dimension ref="A1:Q876"/>
  <sheetViews>
    <sheetView workbookViewId="0">
      <selection activeCell="S7" sqref="S7"/>
    </sheetView>
  </sheetViews>
  <sheetFormatPr defaultRowHeight="15" x14ac:dyDescent="0.25"/>
  <cols>
    <col min="1" max="1" width="30.5703125" bestFit="1" customWidth="1"/>
    <col min="2" max="2" width="27.5703125" bestFit="1" customWidth="1"/>
    <col min="3" max="3" width="35.85546875" hidden="1" customWidth="1"/>
    <col min="4" max="4" width="26.5703125" hidden="1" customWidth="1"/>
    <col min="5" max="5" width="14.140625" hidden="1" customWidth="1"/>
    <col min="6" max="6" width="12.7109375" hidden="1" customWidth="1"/>
    <col min="7" max="7" width="16" hidden="1" customWidth="1"/>
    <col min="8" max="8" width="12" bestFit="1" customWidth="1"/>
    <col min="9" max="9" width="11" hidden="1" customWidth="1"/>
    <col min="10" max="10" width="13.5703125" hidden="1" customWidth="1"/>
    <col min="11" max="11" width="14.140625" hidden="1" customWidth="1"/>
    <col min="13" max="13" width="30.5703125" bestFit="1" customWidth="1"/>
    <col min="14" max="14" width="27.5703125" bestFit="1" customWidth="1"/>
    <col min="15" max="15" width="9.7109375" bestFit="1" customWidth="1"/>
    <col min="17" max="17" width="16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0</v>
      </c>
      <c r="N1" t="s">
        <v>1</v>
      </c>
      <c r="O1" t="s">
        <v>7</v>
      </c>
    </row>
    <row r="2" spans="1:17" x14ac:dyDescent="0.25">
      <c r="A2" s="1" t="s">
        <v>0</v>
      </c>
      <c r="B2" s="1" t="s">
        <v>1</v>
      </c>
      <c r="C2" s="1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t="s">
        <v>7</v>
      </c>
      <c r="I2" s="4" t="s">
        <v>8</v>
      </c>
      <c r="J2" s="4" t="s">
        <v>9</v>
      </c>
      <c r="K2" s="4" t="s">
        <v>1729</v>
      </c>
      <c r="M2" t="s">
        <v>0</v>
      </c>
      <c r="N2" t="s">
        <v>1</v>
      </c>
      <c r="O2" t="s">
        <v>7</v>
      </c>
    </row>
    <row r="3" spans="1:17" x14ac:dyDescent="0.25">
      <c r="A3" s="1" t="s">
        <v>1211</v>
      </c>
      <c r="B3" s="1" t="s">
        <v>133</v>
      </c>
      <c r="C3" s="1" t="s">
        <v>1212</v>
      </c>
      <c r="D3" s="4" t="s">
        <v>1709</v>
      </c>
      <c r="E3" s="4" t="s">
        <v>1710</v>
      </c>
      <c r="F3" s="4" t="s">
        <v>1571</v>
      </c>
      <c r="G3" s="4" t="s">
        <v>1533</v>
      </c>
      <c r="H3" t="s">
        <v>1616</v>
      </c>
      <c r="I3" s="4" t="s">
        <v>1711</v>
      </c>
      <c r="J3" s="4" t="s">
        <v>1540</v>
      </c>
      <c r="K3" s="4" t="s">
        <v>1712</v>
      </c>
      <c r="M3" t="s">
        <v>636</v>
      </c>
      <c r="N3" t="s">
        <v>16</v>
      </c>
      <c r="O3">
        <v>105</v>
      </c>
      <c r="Q3">
        <f>_xlfn.XLOOKUP(nation,N3:N875,O3:O875)</f>
        <v>12</v>
      </c>
    </row>
    <row r="4" spans="1:17" x14ac:dyDescent="0.25">
      <c r="A4" s="1" t="s">
        <v>1396</v>
      </c>
      <c r="B4" s="1" t="s">
        <v>238</v>
      </c>
      <c r="C4" s="1" t="s">
        <v>1397</v>
      </c>
      <c r="D4" s="4" t="s">
        <v>14</v>
      </c>
      <c r="E4" s="4" t="s">
        <v>1474</v>
      </c>
      <c r="F4" s="4" t="s">
        <v>1489</v>
      </c>
      <c r="G4" s="4" t="s">
        <v>1480</v>
      </c>
      <c r="H4" t="s">
        <v>1470</v>
      </c>
      <c r="I4" s="4" t="s">
        <v>1530</v>
      </c>
      <c r="J4" s="4" t="s">
        <v>1514</v>
      </c>
      <c r="K4" s="4" t="s">
        <v>1398</v>
      </c>
      <c r="M4" t="s">
        <v>1211</v>
      </c>
      <c r="N4" t="s">
        <v>133</v>
      </c>
      <c r="O4">
        <v>91</v>
      </c>
      <c r="Q4" t="str">
        <f>_xlfn.XLOOKUP(nation,N3:N26,M3:M26)</f>
        <v xml:space="preserve">Mario Andretti </v>
      </c>
    </row>
    <row r="5" spans="1:17" x14ac:dyDescent="0.25">
      <c r="A5" s="1" t="s">
        <v>698</v>
      </c>
      <c r="B5" s="1" t="s">
        <v>65</v>
      </c>
      <c r="C5" s="1" t="s">
        <v>699</v>
      </c>
      <c r="D5" s="4" t="s">
        <v>1638</v>
      </c>
      <c r="E5" s="4" t="s">
        <v>1639</v>
      </c>
      <c r="F5" s="4" t="s">
        <v>1639</v>
      </c>
      <c r="G5" s="4" t="s">
        <v>1476</v>
      </c>
      <c r="H5" t="s">
        <v>1483</v>
      </c>
      <c r="I5" s="4" t="s">
        <v>1522</v>
      </c>
      <c r="J5" s="4" t="s">
        <v>1470</v>
      </c>
      <c r="K5" s="4" t="s">
        <v>1640</v>
      </c>
      <c r="M5" t="s">
        <v>1359</v>
      </c>
      <c r="N5" t="s">
        <v>38</v>
      </c>
      <c r="O5">
        <v>65</v>
      </c>
    </row>
    <row r="6" spans="1:17" x14ac:dyDescent="0.25">
      <c r="A6" s="1" t="s">
        <v>704</v>
      </c>
      <c r="B6" s="1" t="s">
        <v>23</v>
      </c>
      <c r="C6" s="1" t="s">
        <v>705</v>
      </c>
      <c r="D6" s="4" t="s">
        <v>14</v>
      </c>
      <c r="E6" s="4" t="s">
        <v>1643</v>
      </c>
      <c r="F6" s="4" t="s">
        <v>1644</v>
      </c>
      <c r="G6" s="4" t="s">
        <v>1480</v>
      </c>
      <c r="H6" t="s">
        <v>1483</v>
      </c>
      <c r="I6" s="4" t="s">
        <v>1510</v>
      </c>
      <c r="J6" s="4" t="s">
        <v>1523</v>
      </c>
      <c r="K6" s="4" t="s">
        <v>1520</v>
      </c>
      <c r="M6" t="s">
        <v>1082</v>
      </c>
      <c r="N6" t="s">
        <v>47</v>
      </c>
      <c r="O6">
        <v>51</v>
      </c>
    </row>
    <row r="7" spans="1:17" x14ac:dyDescent="0.25">
      <c r="A7" s="1" t="s">
        <v>810</v>
      </c>
      <c r="B7" s="1" t="s">
        <v>166</v>
      </c>
      <c r="C7" s="1" t="s">
        <v>811</v>
      </c>
      <c r="D7" s="4" t="s">
        <v>14</v>
      </c>
      <c r="E7" s="4" t="s">
        <v>1738</v>
      </c>
      <c r="F7" s="4" t="s">
        <v>1680</v>
      </c>
      <c r="G7" s="4" t="s">
        <v>1505</v>
      </c>
      <c r="H7" t="s">
        <v>1483</v>
      </c>
      <c r="I7" s="4" t="s">
        <v>1485</v>
      </c>
      <c r="J7" s="4" t="s">
        <v>1481</v>
      </c>
      <c r="K7" s="4" t="s">
        <v>1739</v>
      </c>
      <c r="M7" t="s">
        <v>1226</v>
      </c>
      <c r="N7" t="s">
        <v>130</v>
      </c>
      <c r="O7">
        <v>41</v>
      </c>
    </row>
    <row r="8" spans="1:17" x14ac:dyDescent="0.25">
      <c r="A8" s="1" t="s">
        <v>1122</v>
      </c>
      <c r="B8" s="1" t="s">
        <v>238</v>
      </c>
      <c r="C8" s="1" t="s">
        <v>1034</v>
      </c>
      <c r="D8" s="4" t="s">
        <v>14</v>
      </c>
      <c r="E8" s="4" t="s">
        <v>1467</v>
      </c>
      <c r="F8" s="4" t="s">
        <v>1681</v>
      </c>
      <c r="G8" s="4" t="s">
        <v>1477</v>
      </c>
      <c r="H8" t="s">
        <v>1483</v>
      </c>
      <c r="I8" s="4" t="s">
        <v>1495</v>
      </c>
      <c r="J8" s="4" t="s">
        <v>1524</v>
      </c>
      <c r="K8" s="4" t="s">
        <v>1701</v>
      </c>
      <c r="M8" t="s">
        <v>56</v>
      </c>
      <c r="N8" t="s">
        <v>50</v>
      </c>
      <c r="O8">
        <v>32</v>
      </c>
    </row>
    <row r="9" spans="1:17" x14ac:dyDescent="0.25">
      <c r="A9" s="1" t="s">
        <v>91</v>
      </c>
      <c r="B9" s="1" t="s">
        <v>47</v>
      </c>
      <c r="C9" s="1" t="s">
        <v>92</v>
      </c>
      <c r="D9" s="4" t="s">
        <v>14</v>
      </c>
      <c r="E9" s="4" t="s">
        <v>1518</v>
      </c>
      <c r="F9" s="4" t="s">
        <v>1519</v>
      </c>
      <c r="G9" s="4" t="s">
        <v>1500</v>
      </c>
      <c r="H9" t="s">
        <v>1472</v>
      </c>
      <c r="I9" s="4" t="s">
        <v>1503</v>
      </c>
      <c r="J9" s="4" t="s">
        <v>1513</v>
      </c>
      <c r="K9" s="4" t="s">
        <v>1520</v>
      </c>
      <c r="M9" t="s">
        <v>800</v>
      </c>
      <c r="N9" t="s">
        <v>173</v>
      </c>
      <c r="O9">
        <v>25</v>
      </c>
    </row>
    <row r="10" spans="1:17" x14ac:dyDescent="0.25">
      <c r="A10" s="1" t="s">
        <v>946</v>
      </c>
      <c r="B10" s="1" t="s">
        <v>615</v>
      </c>
      <c r="C10" s="1" t="s">
        <v>947</v>
      </c>
      <c r="D10" s="4" t="s">
        <v>14</v>
      </c>
      <c r="E10" s="4" t="s">
        <v>1591</v>
      </c>
      <c r="F10" s="4" t="s">
        <v>1672</v>
      </c>
      <c r="G10" s="4" t="s">
        <v>1480</v>
      </c>
      <c r="H10" t="s">
        <v>1472</v>
      </c>
      <c r="I10" s="4" t="s">
        <v>1468</v>
      </c>
      <c r="J10" s="4" t="s">
        <v>1513</v>
      </c>
      <c r="K10" s="4" t="s">
        <v>1673</v>
      </c>
      <c r="M10" t="s">
        <v>468</v>
      </c>
      <c r="N10" t="s">
        <v>196</v>
      </c>
      <c r="O10">
        <v>24</v>
      </c>
    </row>
    <row r="11" spans="1:17" x14ac:dyDescent="0.25">
      <c r="A11" s="1" t="s">
        <v>1046</v>
      </c>
      <c r="B11" s="1" t="s">
        <v>238</v>
      </c>
      <c r="C11" s="1" t="s">
        <v>809</v>
      </c>
      <c r="D11" s="4" t="s">
        <v>14</v>
      </c>
      <c r="E11" s="4" t="s">
        <v>1573</v>
      </c>
      <c r="F11" s="4" t="s">
        <v>1573</v>
      </c>
      <c r="G11" s="4" t="s">
        <v>1479</v>
      </c>
      <c r="H11" t="s">
        <v>1472</v>
      </c>
      <c r="I11" s="4" t="s">
        <v>1500</v>
      </c>
      <c r="J11" s="4" t="s">
        <v>1491</v>
      </c>
      <c r="K11" s="4" t="s">
        <v>1637</v>
      </c>
      <c r="M11" t="s">
        <v>1093</v>
      </c>
      <c r="N11" t="s">
        <v>227</v>
      </c>
      <c r="O11">
        <v>21</v>
      </c>
    </row>
    <row r="12" spans="1:17" x14ac:dyDescent="0.25">
      <c r="A12" s="1" t="s">
        <v>1359</v>
      </c>
      <c r="B12" s="1" t="s">
        <v>38</v>
      </c>
      <c r="C12" s="1" t="s">
        <v>1173</v>
      </c>
      <c r="D12" s="4" t="s">
        <v>1718</v>
      </c>
      <c r="E12" s="4" t="s">
        <v>1744</v>
      </c>
      <c r="F12" s="4" t="s">
        <v>1744</v>
      </c>
      <c r="G12" s="4" t="s">
        <v>1601</v>
      </c>
      <c r="H12" t="s">
        <v>1678</v>
      </c>
      <c r="I12" s="4" t="s">
        <v>1465</v>
      </c>
      <c r="J12" s="4" t="s">
        <v>1546</v>
      </c>
      <c r="K12" s="4" t="s">
        <v>1748</v>
      </c>
      <c r="M12" t="s">
        <v>242</v>
      </c>
      <c r="N12" t="s">
        <v>238</v>
      </c>
      <c r="O12">
        <v>14</v>
      </c>
    </row>
    <row r="13" spans="1:17" x14ac:dyDescent="0.25">
      <c r="A13" s="1" t="s">
        <v>265</v>
      </c>
      <c r="B13" s="1" t="s">
        <v>16</v>
      </c>
      <c r="C13" s="1" t="s">
        <v>266</v>
      </c>
      <c r="D13" s="4" t="s">
        <v>14</v>
      </c>
      <c r="E13" s="4" t="s">
        <v>1551</v>
      </c>
      <c r="F13" s="4" t="s">
        <v>1564</v>
      </c>
      <c r="G13" s="4" t="s">
        <v>1477</v>
      </c>
      <c r="H13" t="s">
        <v>1482</v>
      </c>
      <c r="I13" s="4" t="s">
        <v>1481</v>
      </c>
      <c r="J13" s="4" t="s">
        <v>1477</v>
      </c>
      <c r="K13" s="4" t="s">
        <v>1565</v>
      </c>
      <c r="M13" t="s">
        <v>95</v>
      </c>
      <c r="N13" t="s">
        <v>12</v>
      </c>
      <c r="O13">
        <v>13</v>
      </c>
    </row>
    <row r="14" spans="1:17" x14ac:dyDescent="0.25">
      <c r="A14" s="1" t="s">
        <v>781</v>
      </c>
      <c r="B14" s="1" t="s">
        <v>47</v>
      </c>
      <c r="C14" s="1" t="s">
        <v>782</v>
      </c>
      <c r="D14" s="4" t="s">
        <v>14</v>
      </c>
      <c r="E14" s="4" t="s">
        <v>1515</v>
      </c>
      <c r="F14" s="4" t="s">
        <v>1635</v>
      </c>
      <c r="G14" s="4" t="s">
        <v>1472</v>
      </c>
      <c r="H14" t="s">
        <v>1482</v>
      </c>
      <c r="I14" s="4" t="s">
        <v>1495</v>
      </c>
      <c r="J14" s="4" t="s">
        <v>1472</v>
      </c>
      <c r="K14" s="4" t="s">
        <v>1656</v>
      </c>
      <c r="M14" t="s">
        <v>73</v>
      </c>
      <c r="N14" t="s">
        <v>26</v>
      </c>
      <c r="O14">
        <v>12</v>
      </c>
    </row>
    <row r="15" spans="1:17" x14ac:dyDescent="0.25">
      <c r="A15" s="1" t="s">
        <v>990</v>
      </c>
      <c r="B15" s="1" t="s">
        <v>16</v>
      </c>
      <c r="C15" s="1" t="s">
        <v>991</v>
      </c>
      <c r="D15" s="4" t="s">
        <v>14</v>
      </c>
      <c r="E15" s="4" t="s">
        <v>1740</v>
      </c>
      <c r="F15" s="4" t="s">
        <v>1740</v>
      </c>
      <c r="G15" s="4" t="s">
        <v>1469</v>
      </c>
      <c r="H15" t="s">
        <v>1482</v>
      </c>
      <c r="I15" s="4" t="s">
        <v>1546</v>
      </c>
      <c r="J15" s="4" t="s">
        <v>1524</v>
      </c>
      <c r="K15" s="4" t="s">
        <v>1679</v>
      </c>
      <c r="M15" t="s">
        <v>1365</v>
      </c>
      <c r="N15" t="s">
        <v>168</v>
      </c>
      <c r="O15">
        <v>11</v>
      </c>
    </row>
    <row r="16" spans="1:17" x14ac:dyDescent="0.25">
      <c r="A16" s="1" t="s">
        <v>1027</v>
      </c>
      <c r="B16" s="1" t="s">
        <v>12</v>
      </c>
      <c r="C16" s="1" t="s">
        <v>1028</v>
      </c>
      <c r="D16" s="4" t="s">
        <v>14</v>
      </c>
      <c r="E16" s="4" t="s">
        <v>1681</v>
      </c>
      <c r="F16" s="4" t="s">
        <v>1682</v>
      </c>
      <c r="G16" s="4" t="s">
        <v>1483</v>
      </c>
      <c r="H16" t="s">
        <v>1482</v>
      </c>
      <c r="I16" s="4" t="s">
        <v>1631</v>
      </c>
      <c r="J16" s="4" t="s">
        <v>1480</v>
      </c>
      <c r="K16" s="4" t="s">
        <v>1605</v>
      </c>
      <c r="M16" t="s">
        <v>1041</v>
      </c>
      <c r="N16" t="s">
        <v>70</v>
      </c>
      <c r="O16">
        <v>10</v>
      </c>
    </row>
    <row r="17" spans="1:15" x14ac:dyDescent="0.25">
      <c r="A17" s="1" t="s">
        <v>1033</v>
      </c>
      <c r="B17" s="1" t="s">
        <v>621</v>
      </c>
      <c r="C17" s="1" t="s">
        <v>1034</v>
      </c>
      <c r="D17" s="4" t="s">
        <v>14</v>
      </c>
      <c r="E17" s="4" t="s">
        <v>1683</v>
      </c>
      <c r="F17" s="4" t="s">
        <v>1605</v>
      </c>
      <c r="G17" s="4" t="s">
        <v>1477</v>
      </c>
      <c r="H17" t="s">
        <v>1482</v>
      </c>
      <c r="I17" s="4" t="s">
        <v>1551</v>
      </c>
      <c r="J17" s="4" t="s">
        <v>1513</v>
      </c>
      <c r="K17" s="4" t="s">
        <v>1684</v>
      </c>
      <c r="M17" t="s">
        <v>1194</v>
      </c>
      <c r="N17" t="s">
        <v>203</v>
      </c>
      <c r="O17">
        <v>10</v>
      </c>
    </row>
    <row r="18" spans="1:15" x14ac:dyDescent="0.25">
      <c r="A18" s="1" t="s">
        <v>1126</v>
      </c>
      <c r="B18" s="1" t="s">
        <v>173</v>
      </c>
      <c r="C18" s="1" t="s">
        <v>1127</v>
      </c>
      <c r="D18" s="4" t="s">
        <v>1702</v>
      </c>
      <c r="E18" s="4" t="s">
        <v>1587</v>
      </c>
      <c r="F18" s="4" t="s">
        <v>1690</v>
      </c>
      <c r="G18" s="4" t="s">
        <v>1481</v>
      </c>
      <c r="H18" t="s">
        <v>1482</v>
      </c>
      <c r="I18" s="4" t="s">
        <v>1480</v>
      </c>
      <c r="J18" s="4" t="s">
        <v>1477</v>
      </c>
      <c r="K18" s="4" t="s">
        <v>1128</v>
      </c>
      <c r="M18" t="s">
        <v>698</v>
      </c>
      <c r="N18" t="s">
        <v>65</v>
      </c>
      <c r="O18">
        <v>8</v>
      </c>
    </row>
    <row r="19" spans="1:15" x14ac:dyDescent="0.25">
      <c r="A19" s="1" t="s">
        <v>1215</v>
      </c>
      <c r="B19" s="1" t="s">
        <v>133</v>
      </c>
      <c r="C19" s="1" t="s">
        <v>1216</v>
      </c>
      <c r="D19" s="4" t="s">
        <v>14</v>
      </c>
      <c r="E19" s="4" t="s">
        <v>1520</v>
      </c>
      <c r="F19" s="4" t="s">
        <v>1515</v>
      </c>
      <c r="G19" s="4" t="s">
        <v>1482</v>
      </c>
      <c r="H19" t="s">
        <v>1482</v>
      </c>
      <c r="I19" s="4" t="s">
        <v>1537</v>
      </c>
      <c r="J19" s="4" t="s">
        <v>1483</v>
      </c>
      <c r="K19" s="4" t="s">
        <v>1713</v>
      </c>
      <c r="M19" t="s">
        <v>704</v>
      </c>
      <c r="N19" t="s">
        <v>23</v>
      </c>
      <c r="O19">
        <v>8</v>
      </c>
    </row>
    <row r="20" spans="1:15" x14ac:dyDescent="0.25">
      <c r="A20" s="1" t="s">
        <v>1280</v>
      </c>
      <c r="B20" s="1" t="s">
        <v>16</v>
      </c>
      <c r="C20" s="1" t="s">
        <v>1281</v>
      </c>
      <c r="D20" s="4" t="s">
        <v>1716</v>
      </c>
      <c r="E20" s="4" t="s">
        <v>1487</v>
      </c>
      <c r="F20" s="4" t="s">
        <v>1612</v>
      </c>
      <c r="G20" s="4" t="s">
        <v>1483</v>
      </c>
      <c r="H20" t="s">
        <v>1482</v>
      </c>
      <c r="I20" s="4" t="s">
        <v>1558</v>
      </c>
      <c r="J20" s="4" t="s">
        <v>1481</v>
      </c>
      <c r="K20" s="4" t="s">
        <v>1515</v>
      </c>
      <c r="M20" t="s">
        <v>810</v>
      </c>
      <c r="N20" t="s">
        <v>166</v>
      </c>
      <c r="O20">
        <v>8</v>
      </c>
    </row>
    <row r="21" spans="1:15" x14ac:dyDescent="0.25">
      <c r="A21" s="1" t="s">
        <v>1362</v>
      </c>
      <c r="B21" s="1" t="s">
        <v>168</v>
      </c>
      <c r="C21" s="1" t="s">
        <v>1363</v>
      </c>
      <c r="D21" s="4" t="s">
        <v>14</v>
      </c>
      <c r="E21" s="4" t="s">
        <v>1533</v>
      </c>
      <c r="F21" s="4" t="s">
        <v>1554</v>
      </c>
      <c r="G21" s="4" t="s">
        <v>1466</v>
      </c>
      <c r="H21" t="s">
        <v>1482</v>
      </c>
      <c r="I21" s="4" t="s">
        <v>1480</v>
      </c>
      <c r="J21" s="4" t="s">
        <v>1483</v>
      </c>
      <c r="K21" s="4" t="s">
        <v>1364</v>
      </c>
      <c r="M21" t="s">
        <v>946</v>
      </c>
      <c r="N21" t="s">
        <v>615</v>
      </c>
      <c r="O21">
        <v>7</v>
      </c>
    </row>
    <row r="22" spans="1:15" x14ac:dyDescent="0.25">
      <c r="A22" s="1" t="s">
        <v>1360</v>
      </c>
      <c r="B22" s="1" t="s">
        <v>133</v>
      </c>
      <c r="C22" s="1" t="s">
        <v>1361</v>
      </c>
      <c r="D22" s="4" t="s">
        <v>1719</v>
      </c>
      <c r="E22" s="4" t="s">
        <v>1720</v>
      </c>
      <c r="F22" s="4" t="s">
        <v>1721</v>
      </c>
      <c r="G22" s="4" t="s">
        <v>1671</v>
      </c>
      <c r="H22" t="s">
        <v>1535</v>
      </c>
      <c r="I22" s="4" t="s">
        <v>1516</v>
      </c>
      <c r="J22" s="4" t="s">
        <v>1564</v>
      </c>
      <c r="K22" s="4" t="s">
        <v>1722</v>
      </c>
      <c r="M22" t="s">
        <v>1033</v>
      </c>
      <c r="N22" t="s">
        <v>621</v>
      </c>
      <c r="O22">
        <v>6</v>
      </c>
    </row>
    <row r="23" spans="1:15" x14ac:dyDescent="0.25">
      <c r="A23" s="1" t="s">
        <v>1082</v>
      </c>
      <c r="B23" s="1" t="s">
        <v>47</v>
      </c>
      <c r="C23" s="1" t="s">
        <v>1083</v>
      </c>
      <c r="D23" s="4" t="s">
        <v>1692</v>
      </c>
      <c r="E23" s="4" t="s">
        <v>1493</v>
      </c>
      <c r="F23" s="4" t="s">
        <v>1693</v>
      </c>
      <c r="G23" s="4" t="s">
        <v>1522</v>
      </c>
      <c r="H23" t="s">
        <v>1596</v>
      </c>
      <c r="I23" s="4" t="s">
        <v>1504</v>
      </c>
      <c r="J23" s="4" t="s">
        <v>1529</v>
      </c>
      <c r="K23" s="4" t="s">
        <v>1084</v>
      </c>
      <c r="M23" t="s">
        <v>1109</v>
      </c>
      <c r="N23" t="s">
        <v>252</v>
      </c>
      <c r="O23">
        <v>5</v>
      </c>
    </row>
    <row r="24" spans="1:15" x14ac:dyDescent="0.25">
      <c r="A24" s="1" t="s">
        <v>43</v>
      </c>
      <c r="B24" s="1" t="s">
        <v>12</v>
      </c>
      <c r="C24" s="1" t="s">
        <v>44</v>
      </c>
      <c r="D24" s="4" t="s">
        <v>14</v>
      </c>
      <c r="E24" s="4" t="s">
        <v>1489</v>
      </c>
      <c r="F24" s="4" t="s">
        <v>1490</v>
      </c>
      <c r="G24" s="4" t="s">
        <v>1466</v>
      </c>
      <c r="H24" t="s">
        <v>1491</v>
      </c>
      <c r="I24" s="4" t="s">
        <v>1492</v>
      </c>
      <c r="J24" s="4" t="s">
        <v>1491</v>
      </c>
      <c r="K24" s="4" t="s">
        <v>45</v>
      </c>
      <c r="M24" t="s">
        <v>1335</v>
      </c>
      <c r="N24" t="s">
        <v>29</v>
      </c>
      <c r="O24">
        <v>2</v>
      </c>
    </row>
    <row r="25" spans="1:15" x14ac:dyDescent="0.25">
      <c r="A25" s="1" t="s">
        <v>471</v>
      </c>
      <c r="B25" s="1" t="s">
        <v>12</v>
      </c>
      <c r="C25" s="1" t="s">
        <v>96</v>
      </c>
      <c r="D25" s="4" t="s">
        <v>1597</v>
      </c>
      <c r="E25" s="4" t="s">
        <v>1546</v>
      </c>
      <c r="F25" s="4" t="s">
        <v>1522</v>
      </c>
      <c r="G25" s="4" t="s">
        <v>1491</v>
      </c>
      <c r="H25" t="s">
        <v>1491</v>
      </c>
      <c r="I25" s="4" t="s">
        <v>1528</v>
      </c>
      <c r="J25" s="4" t="s">
        <v>1491</v>
      </c>
      <c r="K25" s="4" t="s">
        <v>472</v>
      </c>
      <c r="M25" t="s">
        <v>771</v>
      </c>
      <c r="N25" t="s">
        <v>772</v>
      </c>
      <c r="O25">
        <v>1</v>
      </c>
    </row>
    <row r="26" spans="1:15" x14ac:dyDescent="0.25">
      <c r="A26" s="1" t="s">
        <v>1109</v>
      </c>
      <c r="B26" s="1" t="s">
        <v>252</v>
      </c>
      <c r="C26" s="1" t="s">
        <v>489</v>
      </c>
      <c r="D26" s="4" t="s">
        <v>14</v>
      </c>
      <c r="E26" s="4" t="s">
        <v>1698</v>
      </c>
      <c r="F26" s="4" t="s">
        <v>1557</v>
      </c>
      <c r="G26" s="4" t="s">
        <v>1491</v>
      </c>
      <c r="H26" t="s">
        <v>1491</v>
      </c>
      <c r="I26" s="4" t="s">
        <v>1545</v>
      </c>
      <c r="J26" s="4" t="s">
        <v>1473</v>
      </c>
      <c r="K26" s="4" t="s">
        <v>1110</v>
      </c>
      <c r="M26" t="s">
        <v>874</v>
      </c>
      <c r="N26" t="s">
        <v>320</v>
      </c>
      <c r="O26">
        <v>1</v>
      </c>
    </row>
    <row r="27" spans="1:15" x14ac:dyDescent="0.25">
      <c r="A27" s="1" t="s">
        <v>1143</v>
      </c>
      <c r="B27" s="1" t="s">
        <v>227</v>
      </c>
      <c r="C27" s="1" t="s">
        <v>1144</v>
      </c>
      <c r="D27" s="4" t="s">
        <v>1704</v>
      </c>
      <c r="E27" s="4" t="s">
        <v>1471</v>
      </c>
      <c r="F27" s="4" t="s">
        <v>1644</v>
      </c>
      <c r="G27" s="4" t="s">
        <v>1491</v>
      </c>
      <c r="H27" t="s">
        <v>1491</v>
      </c>
      <c r="I27" s="4" t="s">
        <v>1524</v>
      </c>
      <c r="J27" s="4" t="s">
        <v>1477</v>
      </c>
      <c r="K27" s="4" t="s">
        <v>1145</v>
      </c>
    </row>
    <row r="28" spans="1:15" x14ac:dyDescent="0.25">
      <c r="A28" s="1" t="s">
        <v>1392</v>
      </c>
      <c r="B28" s="1" t="s">
        <v>16</v>
      </c>
      <c r="C28" s="1" t="s">
        <v>1393</v>
      </c>
      <c r="D28" s="4" t="s">
        <v>14</v>
      </c>
      <c r="E28" s="4" t="s">
        <v>1726</v>
      </c>
      <c r="F28" s="4" t="s">
        <v>1727</v>
      </c>
      <c r="G28" s="4" t="s">
        <v>1466</v>
      </c>
      <c r="H28" t="s">
        <v>1491</v>
      </c>
      <c r="I28" s="4" t="s">
        <v>1528</v>
      </c>
      <c r="J28" s="4" t="s">
        <v>1491</v>
      </c>
      <c r="K28" s="4" t="s">
        <v>1728</v>
      </c>
    </row>
    <row r="29" spans="1:15" x14ac:dyDescent="0.25">
      <c r="A29" s="1" t="s">
        <v>1226</v>
      </c>
      <c r="B29" s="1" t="s">
        <v>130</v>
      </c>
      <c r="C29" s="1" t="s">
        <v>1227</v>
      </c>
      <c r="D29" s="4" t="s">
        <v>1714</v>
      </c>
      <c r="E29" s="4" t="s">
        <v>1610</v>
      </c>
      <c r="F29" s="4" t="s">
        <v>1623</v>
      </c>
      <c r="G29" s="4" t="s">
        <v>1678</v>
      </c>
      <c r="H29" t="s">
        <v>1529</v>
      </c>
      <c r="I29" s="4" t="s">
        <v>1619</v>
      </c>
      <c r="J29" s="4" t="s">
        <v>1514</v>
      </c>
      <c r="K29" s="4" t="s">
        <v>1228</v>
      </c>
    </row>
    <row r="30" spans="1:15" x14ac:dyDescent="0.25">
      <c r="A30" s="1" t="s">
        <v>618</v>
      </c>
      <c r="B30" s="1" t="s">
        <v>26</v>
      </c>
      <c r="C30" s="1" t="s">
        <v>619</v>
      </c>
      <c r="D30" s="4" t="s">
        <v>14</v>
      </c>
      <c r="E30" s="4" t="s">
        <v>1620</v>
      </c>
      <c r="F30" s="4" t="s">
        <v>1539</v>
      </c>
      <c r="G30" s="4" t="s">
        <v>1477</v>
      </c>
      <c r="H30" t="s">
        <v>1479</v>
      </c>
      <c r="I30" s="4" t="s">
        <v>1514</v>
      </c>
      <c r="J30" s="4" t="s">
        <v>1482</v>
      </c>
      <c r="K30" s="4" t="s">
        <v>1621</v>
      </c>
    </row>
    <row r="31" spans="1:15" x14ac:dyDescent="0.25">
      <c r="A31" s="1" t="s">
        <v>713</v>
      </c>
      <c r="B31" s="1" t="s">
        <v>16</v>
      </c>
      <c r="C31" s="1" t="s">
        <v>714</v>
      </c>
      <c r="D31" s="4" t="s">
        <v>14</v>
      </c>
      <c r="E31" s="4" t="s">
        <v>1645</v>
      </c>
      <c r="F31" s="4" t="s">
        <v>1646</v>
      </c>
      <c r="G31" s="4" t="s">
        <v>14</v>
      </c>
      <c r="H31" t="s">
        <v>1479</v>
      </c>
      <c r="I31" s="4" t="s">
        <v>1505</v>
      </c>
      <c r="J31" s="4" t="s">
        <v>1476</v>
      </c>
      <c r="K31" s="4" t="s">
        <v>1647</v>
      </c>
    </row>
    <row r="32" spans="1:15" x14ac:dyDescent="0.25">
      <c r="A32" s="1" t="s">
        <v>914</v>
      </c>
      <c r="B32" s="1" t="s">
        <v>65</v>
      </c>
      <c r="C32" s="1" t="s">
        <v>915</v>
      </c>
      <c r="D32" s="4" t="s">
        <v>14</v>
      </c>
      <c r="E32" s="4" t="s">
        <v>1550</v>
      </c>
      <c r="F32" s="4" t="s">
        <v>1669</v>
      </c>
      <c r="G32" s="4" t="s">
        <v>14</v>
      </c>
      <c r="H32" t="s">
        <v>1479</v>
      </c>
      <c r="I32" s="4" t="s">
        <v>1537</v>
      </c>
      <c r="J32" s="4" t="s">
        <v>1477</v>
      </c>
      <c r="K32" s="4" t="s">
        <v>916</v>
      </c>
    </row>
    <row r="33" spans="1:11" x14ac:dyDescent="0.25">
      <c r="A33" s="1" t="s">
        <v>1162</v>
      </c>
      <c r="B33" s="1" t="s">
        <v>16</v>
      </c>
      <c r="C33" s="1" t="s">
        <v>991</v>
      </c>
      <c r="D33" s="4" t="s">
        <v>14</v>
      </c>
      <c r="E33" s="4" t="s">
        <v>1740</v>
      </c>
      <c r="F33" s="4" t="s">
        <v>1740</v>
      </c>
      <c r="G33" s="4" t="s">
        <v>1482</v>
      </c>
      <c r="H33" t="s">
        <v>1479</v>
      </c>
      <c r="I33" s="4" t="s">
        <v>1528</v>
      </c>
      <c r="J33" s="4" t="s">
        <v>1470</v>
      </c>
      <c r="K33" s="4" t="s">
        <v>1743</v>
      </c>
    </row>
    <row r="34" spans="1:11" x14ac:dyDescent="0.25">
      <c r="A34" s="1" t="s">
        <v>1172</v>
      </c>
      <c r="B34" s="1" t="s">
        <v>50</v>
      </c>
      <c r="C34" s="1" t="s">
        <v>1173</v>
      </c>
      <c r="D34" s="4" t="s">
        <v>14</v>
      </c>
      <c r="E34" s="4" t="s">
        <v>1744</v>
      </c>
      <c r="F34" s="4" t="s">
        <v>1745</v>
      </c>
      <c r="G34" s="4" t="s">
        <v>1482</v>
      </c>
      <c r="H34" t="s">
        <v>1479</v>
      </c>
      <c r="I34" s="4" t="s">
        <v>1537</v>
      </c>
      <c r="J34" s="4" t="s">
        <v>1479</v>
      </c>
      <c r="K34" s="4" t="s">
        <v>1746</v>
      </c>
    </row>
    <row r="35" spans="1:11" x14ac:dyDescent="0.25">
      <c r="A35" s="1" t="s">
        <v>56</v>
      </c>
      <c r="B35" s="1" t="s">
        <v>50</v>
      </c>
      <c r="C35" s="1" t="s">
        <v>57</v>
      </c>
      <c r="D35" s="4" t="s">
        <v>1502</v>
      </c>
      <c r="E35" s="4" t="s">
        <v>1730</v>
      </c>
      <c r="F35" s="4" t="s">
        <v>1731</v>
      </c>
      <c r="G35" s="4" t="s">
        <v>1503</v>
      </c>
      <c r="H35" t="s">
        <v>1495</v>
      </c>
      <c r="I35" s="4" t="s">
        <v>1504</v>
      </c>
      <c r="J35" s="4" t="s">
        <v>1505</v>
      </c>
      <c r="K35" s="4" t="s">
        <v>1732</v>
      </c>
    </row>
    <row r="36" spans="1:11" x14ac:dyDescent="0.25">
      <c r="A36" s="1" t="s">
        <v>876</v>
      </c>
      <c r="B36" s="1" t="s">
        <v>16</v>
      </c>
      <c r="C36" s="1" t="s">
        <v>877</v>
      </c>
      <c r="D36" s="4" t="s">
        <v>1662</v>
      </c>
      <c r="E36" s="4" t="s">
        <v>1647</v>
      </c>
      <c r="F36" s="4" t="s">
        <v>1661</v>
      </c>
      <c r="G36" s="4" t="s">
        <v>1495</v>
      </c>
      <c r="H36" t="s">
        <v>1497</v>
      </c>
      <c r="I36" s="4" t="s">
        <v>1579</v>
      </c>
      <c r="J36" s="4" t="s">
        <v>1468</v>
      </c>
      <c r="K36" s="4" t="s">
        <v>878</v>
      </c>
    </row>
    <row r="37" spans="1:11" x14ac:dyDescent="0.25">
      <c r="A37" s="1" t="s">
        <v>233</v>
      </c>
      <c r="B37" s="1" t="s">
        <v>23</v>
      </c>
      <c r="C37" s="1" t="s">
        <v>234</v>
      </c>
      <c r="D37" s="4" t="s">
        <v>14</v>
      </c>
      <c r="E37" s="4" t="s">
        <v>1518</v>
      </c>
      <c r="F37" s="4" t="s">
        <v>1556</v>
      </c>
      <c r="G37" s="4" t="s">
        <v>1476</v>
      </c>
      <c r="H37" t="s">
        <v>1477</v>
      </c>
      <c r="I37" s="4" t="s">
        <v>1473</v>
      </c>
      <c r="J37" s="4" t="s">
        <v>1476</v>
      </c>
      <c r="K37" s="4" t="s">
        <v>1557</v>
      </c>
    </row>
    <row r="38" spans="1:11" x14ac:dyDescent="0.25">
      <c r="A38" s="1" t="s">
        <v>358</v>
      </c>
      <c r="B38" s="1" t="s">
        <v>16</v>
      </c>
      <c r="C38" s="1" t="s">
        <v>359</v>
      </c>
      <c r="D38" s="4" t="s">
        <v>14</v>
      </c>
      <c r="E38" s="4" t="s">
        <v>1583</v>
      </c>
      <c r="F38" s="4" t="s">
        <v>1495</v>
      </c>
      <c r="G38" s="4" t="s">
        <v>14</v>
      </c>
      <c r="H38" t="s">
        <v>1477</v>
      </c>
      <c r="I38" s="4" t="s">
        <v>1470</v>
      </c>
      <c r="J38" s="4" t="s">
        <v>14</v>
      </c>
      <c r="K38" s="4" t="s">
        <v>1543</v>
      </c>
    </row>
    <row r="39" spans="1:11" x14ac:dyDescent="0.25">
      <c r="A39" s="1" t="s">
        <v>483</v>
      </c>
      <c r="B39" s="1" t="s">
        <v>12</v>
      </c>
      <c r="C39" s="1" t="s">
        <v>484</v>
      </c>
      <c r="D39" s="4" t="s">
        <v>14</v>
      </c>
      <c r="E39" s="4" t="s">
        <v>1598</v>
      </c>
      <c r="F39" s="4" t="s">
        <v>1599</v>
      </c>
      <c r="G39" s="4" t="s">
        <v>1479</v>
      </c>
      <c r="H39" t="s">
        <v>1477</v>
      </c>
      <c r="I39" s="4" t="s">
        <v>1514</v>
      </c>
      <c r="J39" s="4" t="s">
        <v>1466</v>
      </c>
      <c r="K39" s="4" t="s">
        <v>1600</v>
      </c>
    </row>
    <row r="40" spans="1:11" x14ac:dyDescent="0.25">
      <c r="A40" s="1" t="s">
        <v>518</v>
      </c>
      <c r="B40" s="1" t="s">
        <v>133</v>
      </c>
      <c r="C40" s="1" t="s">
        <v>519</v>
      </c>
      <c r="D40" s="4" t="s">
        <v>14</v>
      </c>
      <c r="E40" s="4" t="s">
        <v>1606</v>
      </c>
      <c r="F40" s="4" t="s">
        <v>1607</v>
      </c>
      <c r="G40" s="4" t="s">
        <v>1466</v>
      </c>
      <c r="H40" t="s">
        <v>1477</v>
      </c>
      <c r="I40" s="4" t="s">
        <v>1500</v>
      </c>
      <c r="J40" s="4" t="s">
        <v>1482</v>
      </c>
      <c r="K40" s="4" t="s">
        <v>1608</v>
      </c>
    </row>
    <row r="41" spans="1:11" x14ac:dyDescent="0.25">
      <c r="A41" s="1" t="s">
        <v>655</v>
      </c>
      <c r="B41" s="1" t="s">
        <v>16</v>
      </c>
      <c r="C41" s="1" t="s">
        <v>359</v>
      </c>
      <c r="D41" s="4" t="s">
        <v>1627</v>
      </c>
      <c r="E41" s="4" t="s">
        <v>1543</v>
      </c>
      <c r="F41" s="4" t="s">
        <v>1544</v>
      </c>
      <c r="G41" s="4" t="s">
        <v>1479</v>
      </c>
      <c r="H41" t="s">
        <v>1477</v>
      </c>
      <c r="I41" s="4" t="s">
        <v>1500</v>
      </c>
      <c r="J41" s="4" t="s">
        <v>1482</v>
      </c>
      <c r="K41" s="4" t="s">
        <v>656</v>
      </c>
    </row>
    <row r="42" spans="1:11" x14ac:dyDescent="0.25">
      <c r="A42" s="1" t="s">
        <v>665</v>
      </c>
      <c r="B42" s="1" t="s">
        <v>16</v>
      </c>
      <c r="C42" s="1" t="s">
        <v>666</v>
      </c>
      <c r="D42" s="4" t="s">
        <v>14</v>
      </c>
      <c r="E42" s="4" t="s">
        <v>1566</v>
      </c>
      <c r="F42" s="4" t="s">
        <v>1606</v>
      </c>
      <c r="G42" s="4" t="s">
        <v>14</v>
      </c>
      <c r="H42" t="s">
        <v>1477</v>
      </c>
      <c r="I42" s="4" t="s">
        <v>1472</v>
      </c>
      <c r="J42" s="4" t="s">
        <v>14</v>
      </c>
      <c r="K42" s="4" t="s">
        <v>1568</v>
      </c>
    </row>
    <row r="43" spans="1:11" x14ac:dyDescent="0.25">
      <c r="A43" s="1" t="s">
        <v>679</v>
      </c>
      <c r="B43" s="1" t="s">
        <v>26</v>
      </c>
      <c r="C43" s="1" t="s">
        <v>680</v>
      </c>
      <c r="D43" s="4" t="s">
        <v>1636</v>
      </c>
      <c r="E43" s="4" t="s">
        <v>1536</v>
      </c>
      <c r="F43" s="4" t="s">
        <v>1589</v>
      </c>
      <c r="G43" s="4" t="s">
        <v>1482</v>
      </c>
      <c r="H43" t="s">
        <v>1477</v>
      </c>
      <c r="I43" s="4" t="s">
        <v>1501</v>
      </c>
      <c r="J43" s="4" t="s">
        <v>1482</v>
      </c>
      <c r="K43" s="4" t="s">
        <v>681</v>
      </c>
    </row>
    <row r="44" spans="1:11" x14ac:dyDescent="0.25">
      <c r="A44" s="1" t="s">
        <v>1065</v>
      </c>
      <c r="B44" s="1" t="s">
        <v>47</v>
      </c>
      <c r="C44" s="1" t="s">
        <v>393</v>
      </c>
      <c r="D44" s="4" t="s">
        <v>14</v>
      </c>
      <c r="E44" s="4" t="s">
        <v>1586</v>
      </c>
      <c r="F44" s="4" t="s">
        <v>1582</v>
      </c>
      <c r="G44" s="4" t="s">
        <v>1479</v>
      </c>
      <c r="H44" t="s">
        <v>1477</v>
      </c>
      <c r="I44" s="4" t="s">
        <v>1480</v>
      </c>
      <c r="J44" s="4" t="s">
        <v>1491</v>
      </c>
      <c r="K44" s="4" t="s">
        <v>1691</v>
      </c>
    </row>
    <row r="45" spans="1:11" x14ac:dyDescent="0.25">
      <c r="A45" s="1" t="s">
        <v>1263</v>
      </c>
      <c r="B45" s="1" t="s">
        <v>16</v>
      </c>
      <c r="C45" s="1" t="s">
        <v>1264</v>
      </c>
      <c r="D45" s="4" t="s">
        <v>1715</v>
      </c>
      <c r="E45" s="4" t="s">
        <v>1669</v>
      </c>
      <c r="F45" s="4" t="s">
        <v>1592</v>
      </c>
      <c r="G45" s="4" t="s">
        <v>1524</v>
      </c>
      <c r="H45" t="s">
        <v>1537</v>
      </c>
      <c r="I45" s="4" t="s">
        <v>1601</v>
      </c>
      <c r="J45" s="4" t="s">
        <v>1473</v>
      </c>
      <c r="K45" s="4" t="s">
        <v>1265</v>
      </c>
    </row>
    <row r="46" spans="1:11" x14ac:dyDescent="0.25">
      <c r="A46" s="1" t="s">
        <v>352</v>
      </c>
      <c r="B46" s="1" t="s">
        <v>16</v>
      </c>
      <c r="C46" s="1" t="s">
        <v>353</v>
      </c>
      <c r="D46" s="4" t="s">
        <v>1584</v>
      </c>
      <c r="E46" s="4" t="s">
        <v>1585</v>
      </c>
      <c r="F46" s="4" t="s">
        <v>1586</v>
      </c>
      <c r="G46" s="4" t="s">
        <v>1522</v>
      </c>
      <c r="H46" t="s">
        <v>1510</v>
      </c>
      <c r="I46" s="4" t="s">
        <v>1495</v>
      </c>
      <c r="J46" s="4" t="s">
        <v>1545</v>
      </c>
      <c r="K46" s="4" t="s">
        <v>354</v>
      </c>
    </row>
    <row r="47" spans="1:11" x14ac:dyDescent="0.25">
      <c r="A47" s="1" t="s">
        <v>800</v>
      </c>
      <c r="B47" s="1" t="s">
        <v>173</v>
      </c>
      <c r="C47" s="1" t="s">
        <v>801</v>
      </c>
      <c r="D47" s="4" t="s">
        <v>1657</v>
      </c>
      <c r="E47" s="4" t="s">
        <v>1658</v>
      </c>
      <c r="F47" s="4" t="s">
        <v>1659</v>
      </c>
      <c r="G47" s="4" t="s">
        <v>1558</v>
      </c>
      <c r="H47" t="s">
        <v>1510</v>
      </c>
      <c r="I47" s="4" t="s">
        <v>1615</v>
      </c>
      <c r="J47" s="4" t="s">
        <v>1558</v>
      </c>
      <c r="K47" s="4" t="s">
        <v>802</v>
      </c>
    </row>
    <row r="48" spans="1:11" x14ac:dyDescent="0.25">
      <c r="A48" s="1" t="s">
        <v>468</v>
      </c>
      <c r="B48" s="1" t="s">
        <v>196</v>
      </c>
      <c r="C48" s="1" t="s">
        <v>469</v>
      </c>
      <c r="D48" s="4" t="s">
        <v>1595</v>
      </c>
      <c r="E48" s="4" t="s">
        <v>1536</v>
      </c>
      <c r="F48" s="4" t="s">
        <v>1596</v>
      </c>
      <c r="G48" s="4" t="s">
        <v>1509</v>
      </c>
      <c r="H48" t="s">
        <v>1558</v>
      </c>
      <c r="I48" s="4" t="s">
        <v>1583</v>
      </c>
      <c r="J48" s="4" t="s">
        <v>1492</v>
      </c>
      <c r="K48" s="4" t="s">
        <v>470</v>
      </c>
    </row>
    <row r="49" spans="1:11" x14ac:dyDescent="0.25">
      <c r="A49" s="1" t="s">
        <v>1060</v>
      </c>
      <c r="B49" s="1" t="s">
        <v>130</v>
      </c>
      <c r="C49" s="1" t="s">
        <v>1061</v>
      </c>
      <c r="D49" s="4" t="s">
        <v>1687</v>
      </c>
      <c r="E49" s="4" t="s">
        <v>1688</v>
      </c>
      <c r="F49" s="4" t="s">
        <v>1689</v>
      </c>
      <c r="G49" s="4" t="s">
        <v>1558</v>
      </c>
      <c r="H49" t="s">
        <v>1492</v>
      </c>
      <c r="I49" s="4" t="s">
        <v>1690</v>
      </c>
      <c r="J49" s="4" t="s">
        <v>1492</v>
      </c>
      <c r="K49" s="4" t="s">
        <v>1062</v>
      </c>
    </row>
    <row r="50" spans="1:11" x14ac:dyDescent="0.25">
      <c r="A50" s="1" t="s">
        <v>1146</v>
      </c>
      <c r="B50" s="1" t="s">
        <v>133</v>
      </c>
      <c r="C50" s="1" t="s">
        <v>1147</v>
      </c>
      <c r="D50" s="4" t="s">
        <v>1705</v>
      </c>
      <c r="E50" s="4" t="s">
        <v>1686</v>
      </c>
      <c r="F50" s="4" t="s">
        <v>1686</v>
      </c>
      <c r="G50" s="4" t="s">
        <v>1468</v>
      </c>
      <c r="H50" t="s">
        <v>1492</v>
      </c>
      <c r="I50" s="4" t="s">
        <v>1671</v>
      </c>
      <c r="J50" s="4" t="s">
        <v>1528</v>
      </c>
      <c r="K50" s="4" t="s">
        <v>1148</v>
      </c>
    </row>
    <row r="51" spans="1:11" x14ac:dyDescent="0.25">
      <c r="A51" s="1" t="s">
        <v>674</v>
      </c>
      <c r="B51" s="1" t="s">
        <v>16</v>
      </c>
      <c r="C51" s="1" t="s">
        <v>675</v>
      </c>
      <c r="D51" s="4" t="s">
        <v>1632</v>
      </c>
      <c r="E51" s="4" t="s">
        <v>1516</v>
      </c>
      <c r="F51" s="4" t="s">
        <v>1486</v>
      </c>
      <c r="G51" s="4" t="s">
        <v>1528</v>
      </c>
      <c r="H51" t="s">
        <v>1503</v>
      </c>
      <c r="I51" s="4" t="s">
        <v>1530</v>
      </c>
      <c r="J51" s="4" t="s">
        <v>1514</v>
      </c>
      <c r="K51" s="4" t="s">
        <v>1633</v>
      </c>
    </row>
    <row r="52" spans="1:11" x14ac:dyDescent="0.25">
      <c r="A52" s="1" t="s">
        <v>1093</v>
      </c>
      <c r="B52" s="1" t="s">
        <v>227</v>
      </c>
      <c r="C52" s="1" t="s">
        <v>1094</v>
      </c>
      <c r="D52" s="4" t="s">
        <v>1694</v>
      </c>
      <c r="E52" s="4" t="s">
        <v>1695</v>
      </c>
      <c r="F52" s="4" t="s">
        <v>1696</v>
      </c>
      <c r="G52" s="4" t="s">
        <v>1500</v>
      </c>
      <c r="H52" t="s">
        <v>1527</v>
      </c>
      <c r="I52" s="4" t="s">
        <v>1650</v>
      </c>
      <c r="J52" s="4" t="s">
        <v>1485</v>
      </c>
      <c r="K52" s="4" t="s">
        <v>1697</v>
      </c>
    </row>
    <row r="53" spans="1:11" x14ac:dyDescent="0.25">
      <c r="A53" s="1" t="s">
        <v>628</v>
      </c>
      <c r="B53" s="1" t="s">
        <v>227</v>
      </c>
      <c r="C53" s="1" t="s">
        <v>629</v>
      </c>
      <c r="D53" s="4" t="s">
        <v>1622</v>
      </c>
      <c r="E53" s="4" t="s">
        <v>1566</v>
      </c>
      <c r="F53" s="4" t="s">
        <v>1623</v>
      </c>
      <c r="G53" s="4" t="s">
        <v>1505</v>
      </c>
      <c r="H53" t="s">
        <v>1528</v>
      </c>
      <c r="I53" s="4" t="s">
        <v>1596</v>
      </c>
      <c r="J53" s="4" t="s">
        <v>1510</v>
      </c>
      <c r="K53" s="4" t="s">
        <v>1624</v>
      </c>
    </row>
    <row r="54" spans="1:11" x14ac:dyDescent="0.25">
      <c r="A54" s="1" t="s">
        <v>79</v>
      </c>
      <c r="B54" s="1" t="s">
        <v>12</v>
      </c>
      <c r="C54" s="1" t="s">
        <v>80</v>
      </c>
      <c r="D54" s="4" t="s">
        <v>14</v>
      </c>
      <c r="E54" s="4" t="s">
        <v>1499</v>
      </c>
      <c r="F54" s="4" t="s">
        <v>1506</v>
      </c>
      <c r="G54" s="4" t="s">
        <v>1477</v>
      </c>
      <c r="H54" t="s">
        <v>1466</v>
      </c>
      <c r="I54" s="4" t="s">
        <v>1470</v>
      </c>
      <c r="J54" s="4" t="s">
        <v>14</v>
      </c>
      <c r="K54" s="4" t="s">
        <v>1516</v>
      </c>
    </row>
    <row r="55" spans="1:11" x14ac:dyDescent="0.25">
      <c r="A55" s="1" t="s">
        <v>406</v>
      </c>
      <c r="B55" s="1" t="s">
        <v>47</v>
      </c>
      <c r="C55" s="1" t="s">
        <v>407</v>
      </c>
      <c r="D55" s="4" t="s">
        <v>14</v>
      </c>
      <c r="E55" s="4" t="s">
        <v>1591</v>
      </c>
      <c r="F55" s="4" t="s">
        <v>1591</v>
      </c>
      <c r="G55" s="4" t="s">
        <v>1476</v>
      </c>
      <c r="H55" t="s">
        <v>1466</v>
      </c>
      <c r="I55" s="4" t="s">
        <v>1514</v>
      </c>
      <c r="J55" s="4" t="s">
        <v>1479</v>
      </c>
      <c r="K55" s="4" t="s">
        <v>408</v>
      </c>
    </row>
    <row r="56" spans="1:11" x14ac:dyDescent="0.25">
      <c r="A56" s="1" t="s">
        <v>584</v>
      </c>
      <c r="B56" s="1" t="s">
        <v>196</v>
      </c>
      <c r="C56" s="1" t="s">
        <v>585</v>
      </c>
      <c r="D56" s="4" t="s">
        <v>14</v>
      </c>
      <c r="E56" s="4" t="s">
        <v>1505</v>
      </c>
      <c r="F56" s="4" t="s">
        <v>1505</v>
      </c>
      <c r="G56" s="4" t="s">
        <v>1477</v>
      </c>
      <c r="H56" t="s">
        <v>1466</v>
      </c>
      <c r="I56" s="4" t="s">
        <v>1473</v>
      </c>
      <c r="J56" s="4" t="s">
        <v>1482</v>
      </c>
      <c r="K56" s="4" t="s">
        <v>586</v>
      </c>
    </row>
    <row r="57" spans="1:11" x14ac:dyDescent="0.25">
      <c r="A57" s="1" t="s">
        <v>717</v>
      </c>
      <c r="B57" s="1" t="s">
        <v>47</v>
      </c>
      <c r="C57" s="1" t="s">
        <v>718</v>
      </c>
      <c r="D57" s="4" t="s">
        <v>14</v>
      </c>
      <c r="E57" s="4" t="s">
        <v>1475</v>
      </c>
      <c r="F57" s="4" t="s">
        <v>1589</v>
      </c>
      <c r="G57" s="4" t="s">
        <v>1482</v>
      </c>
      <c r="H57" t="s">
        <v>1466</v>
      </c>
      <c r="I57" s="4" t="s">
        <v>1466</v>
      </c>
      <c r="J57" s="4" t="s">
        <v>14</v>
      </c>
      <c r="K57" s="4" t="s">
        <v>1527</v>
      </c>
    </row>
    <row r="58" spans="1:11" x14ac:dyDescent="0.25">
      <c r="A58" s="1" t="s">
        <v>1117</v>
      </c>
      <c r="B58" s="1" t="s">
        <v>26</v>
      </c>
      <c r="C58" s="1" t="s">
        <v>1118</v>
      </c>
      <c r="D58" s="4" t="s">
        <v>14</v>
      </c>
      <c r="E58" s="4" t="s">
        <v>1495</v>
      </c>
      <c r="F58" s="4" t="s">
        <v>1468</v>
      </c>
      <c r="G58" s="4" t="s">
        <v>1476</v>
      </c>
      <c r="H58" t="s">
        <v>1466</v>
      </c>
      <c r="I58" s="4" t="s">
        <v>1483</v>
      </c>
      <c r="J58" s="4" t="s">
        <v>14</v>
      </c>
      <c r="K58" s="4" t="s">
        <v>1548</v>
      </c>
    </row>
    <row r="59" spans="1:11" x14ac:dyDescent="0.25">
      <c r="A59" s="1" t="s">
        <v>1132</v>
      </c>
      <c r="B59" s="1" t="s">
        <v>621</v>
      </c>
      <c r="C59" s="1" t="s">
        <v>1133</v>
      </c>
      <c r="D59" s="4" t="s">
        <v>14</v>
      </c>
      <c r="E59" s="4" t="s">
        <v>1615</v>
      </c>
      <c r="F59" s="4" t="s">
        <v>1615</v>
      </c>
      <c r="G59" s="4" t="s">
        <v>14</v>
      </c>
      <c r="H59" t="s">
        <v>1466</v>
      </c>
      <c r="I59" s="4" t="s">
        <v>1472</v>
      </c>
      <c r="J59" s="4" t="s">
        <v>1476</v>
      </c>
      <c r="K59" s="4" t="s">
        <v>1594</v>
      </c>
    </row>
    <row r="60" spans="1:11" x14ac:dyDescent="0.25">
      <c r="A60" s="1" t="s">
        <v>1239</v>
      </c>
      <c r="B60" s="1" t="s">
        <v>252</v>
      </c>
      <c r="C60" s="1" t="s">
        <v>1240</v>
      </c>
      <c r="D60" s="4" t="s">
        <v>14</v>
      </c>
      <c r="E60" s="4" t="s">
        <v>1669</v>
      </c>
      <c r="F60" s="4" t="s">
        <v>1507</v>
      </c>
      <c r="G60" s="4" t="s">
        <v>1466</v>
      </c>
      <c r="H60" t="s">
        <v>1466</v>
      </c>
      <c r="I60" s="4" t="s">
        <v>1482</v>
      </c>
      <c r="J60" s="4" t="s">
        <v>1479</v>
      </c>
      <c r="K60" s="4" t="s">
        <v>1533</v>
      </c>
    </row>
    <row r="61" spans="1:11" x14ac:dyDescent="0.25">
      <c r="A61" s="1" t="s">
        <v>1295</v>
      </c>
      <c r="B61" s="1" t="s">
        <v>47</v>
      </c>
      <c r="C61" s="1" t="s">
        <v>1296</v>
      </c>
      <c r="D61" s="4" t="s">
        <v>14</v>
      </c>
      <c r="E61" s="4" t="s">
        <v>1685</v>
      </c>
      <c r="F61" s="4" t="s">
        <v>1644</v>
      </c>
      <c r="G61" s="4" t="s">
        <v>1491</v>
      </c>
      <c r="H61" t="s">
        <v>1466</v>
      </c>
      <c r="I61" s="4" t="s">
        <v>1469</v>
      </c>
      <c r="J61" s="4" t="s">
        <v>1466</v>
      </c>
      <c r="K61" s="4" t="s">
        <v>1650</v>
      </c>
    </row>
    <row r="62" spans="1:11" x14ac:dyDescent="0.25">
      <c r="A62" s="1" t="s">
        <v>1332</v>
      </c>
      <c r="B62" s="1" t="s">
        <v>47</v>
      </c>
      <c r="C62" s="1" t="s">
        <v>1333</v>
      </c>
      <c r="D62" s="4" t="s">
        <v>14</v>
      </c>
      <c r="E62" s="4" t="s">
        <v>1609</v>
      </c>
      <c r="F62" s="4" t="s">
        <v>1613</v>
      </c>
      <c r="G62" s="4" t="s">
        <v>14</v>
      </c>
      <c r="H62" t="s">
        <v>1466</v>
      </c>
      <c r="I62" s="4" t="s">
        <v>1481</v>
      </c>
      <c r="J62" s="4" t="s">
        <v>1476</v>
      </c>
      <c r="K62" s="4" t="s">
        <v>1334</v>
      </c>
    </row>
    <row r="63" spans="1:11" x14ac:dyDescent="0.25">
      <c r="A63" s="1" t="s">
        <v>1335</v>
      </c>
      <c r="B63" s="1" t="s">
        <v>29</v>
      </c>
      <c r="C63" s="1" t="s">
        <v>266</v>
      </c>
      <c r="D63" s="4" t="s">
        <v>14</v>
      </c>
      <c r="E63" s="4" t="s">
        <v>1509</v>
      </c>
      <c r="F63" s="4" t="s">
        <v>1537</v>
      </c>
      <c r="G63" s="4" t="s">
        <v>1476</v>
      </c>
      <c r="H63" t="s">
        <v>1466</v>
      </c>
      <c r="I63" s="4" t="s">
        <v>1482</v>
      </c>
      <c r="J63" s="4" t="s">
        <v>14</v>
      </c>
      <c r="K63" s="4" t="s">
        <v>1573</v>
      </c>
    </row>
    <row r="64" spans="1:11" x14ac:dyDescent="0.25">
      <c r="A64" s="1" t="s">
        <v>1379</v>
      </c>
      <c r="B64" s="1" t="s">
        <v>26</v>
      </c>
      <c r="C64" s="1" t="s">
        <v>1380</v>
      </c>
      <c r="D64" s="4" t="s">
        <v>14</v>
      </c>
      <c r="E64" s="4" t="s">
        <v>1482</v>
      </c>
      <c r="F64" s="4" t="s">
        <v>1491</v>
      </c>
      <c r="G64" s="4" t="s">
        <v>1476</v>
      </c>
      <c r="H64" t="s">
        <v>1466</v>
      </c>
      <c r="I64" s="4" t="s">
        <v>1466</v>
      </c>
      <c r="J64" s="4" t="s">
        <v>1477</v>
      </c>
      <c r="K64" s="4" t="s">
        <v>1514</v>
      </c>
    </row>
    <row r="65" spans="1:11" x14ac:dyDescent="0.25">
      <c r="A65" s="1" t="s">
        <v>956</v>
      </c>
      <c r="B65" s="1" t="s">
        <v>16</v>
      </c>
      <c r="C65" s="1" t="s">
        <v>957</v>
      </c>
      <c r="D65" s="4" t="s">
        <v>14</v>
      </c>
      <c r="E65" s="4" t="s">
        <v>1554</v>
      </c>
      <c r="F65" s="4" t="s">
        <v>1675</v>
      </c>
      <c r="G65" s="4" t="s">
        <v>1501</v>
      </c>
      <c r="H65" t="s">
        <v>1501</v>
      </c>
      <c r="I65" s="4" t="s">
        <v>1558</v>
      </c>
      <c r="J65" s="4" t="s">
        <v>1514</v>
      </c>
      <c r="K65" s="4" t="s">
        <v>958</v>
      </c>
    </row>
    <row r="66" spans="1:11" x14ac:dyDescent="0.25">
      <c r="A66" s="1" t="s">
        <v>294</v>
      </c>
      <c r="B66" s="1" t="s">
        <v>16</v>
      </c>
      <c r="C66" s="1" t="s">
        <v>295</v>
      </c>
      <c r="D66" s="4" t="s">
        <v>1569</v>
      </c>
      <c r="E66" s="4" t="s">
        <v>1570</v>
      </c>
      <c r="F66" s="4" t="s">
        <v>1571</v>
      </c>
      <c r="G66" s="4" t="s">
        <v>1483</v>
      </c>
      <c r="H66" t="s">
        <v>1473</v>
      </c>
      <c r="I66" s="4" t="s">
        <v>1526</v>
      </c>
      <c r="J66" s="4" t="s">
        <v>1483</v>
      </c>
      <c r="K66" s="4" t="s">
        <v>1572</v>
      </c>
    </row>
    <row r="67" spans="1:11" x14ac:dyDescent="0.25">
      <c r="A67" s="1" t="s">
        <v>242</v>
      </c>
      <c r="B67" s="1" t="s">
        <v>238</v>
      </c>
      <c r="C67" s="1" t="s">
        <v>243</v>
      </c>
      <c r="D67" s="4" t="s">
        <v>1559</v>
      </c>
      <c r="E67" s="4" t="s">
        <v>1471</v>
      </c>
      <c r="F67" s="4" t="s">
        <v>1560</v>
      </c>
      <c r="G67" s="4" t="s">
        <v>1480</v>
      </c>
      <c r="H67" t="s">
        <v>1523</v>
      </c>
      <c r="I67" s="4" t="s">
        <v>1497</v>
      </c>
      <c r="J67" s="4" t="s">
        <v>1513</v>
      </c>
      <c r="K67" s="4" t="s">
        <v>244</v>
      </c>
    </row>
    <row r="68" spans="1:11" x14ac:dyDescent="0.25">
      <c r="A68" s="1" t="s">
        <v>488</v>
      </c>
      <c r="B68" s="1" t="s">
        <v>130</v>
      </c>
      <c r="C68" s="1" t="s">
        <v>489</v>
      </c>
      <c r="D68" s="4" t="s">
        <v>1603</v>
      </c>
      <c r="E68" s="4" t="s">
        <v>1519</v>
      </c>
      <c r="F68" s="4" t="s">
        <v>1604</v>
      </c>
      <c r="G68" s="4" t="s">
        <v>1482</v>
      </c>
      <c r="H68" t="s">
        <v>1523</v>
      </c>
      <c r="I68" s="4" t="s">
        <v>1583</v>
      </c>
      <c r="J68" s="4" t="s">
        <v>1482</v>
      </c>
      <c r="K68" s="4" t="s">
        <v>1605</v>
      </c>
    </row>
    <row r="69" spans="1:11" x14ac:dyDescent="0.25">
      <c r="A69" s="1" t="s">
        <v>676</v>
      </c>
      <c r="B69" s="1" t="s">
        <v>16</v>
      </c>
      <c r="C69" s="1" t="s">
        <v>677</v>
      </c>
      <c r="D69" s="4" t="s">
        <v>1634</v>
      </c>
      <c r="E69" s="4" t="s">
        <v>1617</v>
      </c>
      <c r="F69" s="4" t="s">
        <v>1635</v>
      </c>
      <c r="G69" s="4" t="s">
        <v>1480</v>
      </c>
      <c r="H69" t="s">
        <v>1523</v>
      </c>
      <c r="I69" s="4" t="s">
        <v>1478</v>
      </c>
      <c r="J69" s="4" t="s">
        <v>1481</v>
      </c>
      <c r="K69" s="4" t="s">
        <v>678</v>
      </c>
    </row>
    <row r="70" spans="1:11" x14ac:dyDescent="0.25">
      <c r="A70" s="1" t="s">
        <v>95</v>
      </c>
      <c r="B70" s="1" t="s">
        <v>12</v>
      </c>
      <c r="C70" s="1" t="s">
        <v>96</v>
      </c>
      <c r="D70" s="4" t="s">
        <v>1521</v>
      </c>
      <c r="E70" s="4" t="s">
        <v>1522</v>
      </c>
      <c r="F70" s="4" t="s">
        <v>1495</v>
      </c>
      <c r="G70" s="4" t="s">
        <v>1523</v>
      </c>
      <c r="H70" t="s">
        <v>1480</v>
      </c>
      <c r="I70" s="4" t="s">
        <v>1524</v>
      </c>
      <c r="J70" s="4" t="s">
        <v>1513</v>
      </c>
      <c r="K70" s="4" t="s">
        <v>97</v>
      </c>
    </row>
    <row r="71" spans="1:11" x14ac:dyDescent="0.25">
      <c r="A71" s="1" t="s">
        <v>372</v>
      </c>
      <c r="B71" s="1" t="s">
        <v>16</v>
      </c>
      <c r="C71" s="1" t="s">
        <v>373</v>
      </c>
      <c r="D71" s="4" t="s">
        <v>14</v>
      </c>
      <c r="E71" s="4" t="s">
        <v>1552</v>
      </c>
      <c r="F71" s="4" t="s">
        <v>1553</v>
      </c>
      <c r="G71" s="4" t="s">
        <v>1513</v>
      </c>
      <c r="H71" t="s">
        <v>1480</v>
      </c>
      <c r="I71" s="4" t="s">
        <v>1587</v>
      </c>
      <c r="J71" s="4" t="s">
        <v>1500</v>
      </c>
      <c r="K71" s="4" t="s">
        <v>1588</v>
      </c>
    </row>
    <row r="72" spans="1:11" x14ac:dyDescent="0.25">
      <c r="A72" s="1" t="s">
        <v>73</v>
      </c>
      <c r="B72" s="1" t="s">
        <v>26</v>
      </c>
      <c r="C72" s="1" t="s">
        <v>74</v>
      </c>
      <c r="D72" s="4" t="s">
        <v>1511</v>
      </c>
      <c r="E72" s="4" t="s">
        <v>1512</v>
      </c>
      <c r="F72" s="4" t="s">
        <v>1471</v>
      </c>
      <c r="G72" s="4" t="s">
        <v>1500</v>
      </c>
      <c r="H72" t="s">
        <v>1513</v>
      </c>
      <c r="I72" s="4" t="s">
        <v>1514</v>
      </c>
      <c r="J72" s="4" t="s">
        <v>1481</v>
      </c>
      <c r="K72" s="4" t="s">
        <v>1515</v>
      </c>
    </row>
    <row r="73" spans="1:11" x14ac:dyDescent="0.25">
      <c r="A73" s="1" t="s">
        <v>731</v>
      </c>
      <c r="B73" s="1" t="s">
        <v>238</v>
      </c>
      <c r="C73" s="1" t="s">
        <v>732</v>
      </c>
      <c r="D73" s="4" t="s">
        <v>1651</v>
      </c>
      <c r="E73" s="4" t="s">
        <v>1465</v>
      </c>
      <c r="F73" s="4" t="s">
        <v>1498</v>
      </c>
      <c r="G73" s="4" t="s">
        <v>1482</v>
      </c>
      <c r="H73" t="s">
        <v>1513</v>
      </c>
      <c r="I73" s="4" t="s">
        <v>1558</v>
      </c>
      <c r="J73" s="4" t="s">
        <v>1480</v>
      </c>
      <c r="K73" s="4" t="s">
        <v>733</v>
      </c>
    </row>
    <row r="74" spans="1:11" x14ac:dyDescent="0.25">
      <c r="A74" s="1" t="s">
        <v>1113</v>
      </c>
      <c r="B74" s="1" t="s">
        <v>196</v>
      </c>
      <c r="C74" s="1" t="s">
        <v>1114</v>
      </c>
      <c r="D74" s="4" t="s">
        <v>14</v>
      </c>
      <c r="E74" s="4" t="s">
        <v>1700</v>
      </c>
      <c r="F74" s="4" t="s">
        <v>1700</v>
      </c>
      <c r="G74" s="4" t="s">
        <v>1482</v>
      </c>
      <c r="H74" t="s">
        <v>1513</v>
      </c>
      <c r="I74" s="4" t="s">
        <v>1544</v>
      </c>
      <c r="J74" s="4" t="s">
        <v>1482</v>
      </c>
      <c r="K74" s="4" t="s">
        <v>1115</v>
      </c>
    </row>
    <row r="75" spans="1:11" x14ac:dyDescent="0.25">
      <c r="A75" s="1" t="s">
        <v>129</v>
      </c>
      <c r="B75" s="1" t="s">
        <v>130</v>
      </c>
      <c r="C75" s="1" t="s">
        <v>131</v>
      </c>
      <c r="D75" s="4" t="s">
        <v>14</v>
      </c>
      <c r="E75" s="4" t="s">
        <v>1531</v>
      </c>
      <c r="F75" s="4" t="s">
        <v>1532</v>
      </c>
      <c r="G75" s="4" t="s">
        <v>1523</v>
      </c>
      <c r="H75" t="s">
        <v>1469</v>
      </c>
      <c r="I75" s="4" t="s">
        <v>1533</v>
      </c>
      <c r="J75" s="4" t="s">
        <v>1524</v>
      </c>
      <c r="K75" s="4" t="s">
        <v>1534</v>
      </c>
    </row>
    <row r="76" spans="1:11" x14ac:dyDescent="0.25">
      <c r="A76" s="1" t="s">
        <v>897</v>
      </c>
      <c r="B76" s="1" t="s">
        <v>130</v>
      </c>
      <c r="C76" s="1" t="s">
        <v>898</v>
      </c>
      <c r="D76" s="4" t="s">
        <v>14</v>
      </c>
      <c r="E76" s="4" t="s">
        <v>1666</v>
      </c>
      <c r="F76" s="4" t="s">
        <v>1667</v>
      </c>
      <c r="G76" s="4" t="s">
        <v>1501</v>
      </c>
      <c r="H76" t="s">
        <v>1469</v>
      </c>
      <c r="I76" s="4" t="s">
        <v>1529</v>
      </c>
      <c r="J76" s="4" t="s">
        <v>1473</v>
      </c>
      <c r="K76" s="4" t="s">
        <v>1668</v>
      </c>
    </row>
    <row r="77" spans="1:11" x14ac:dyDescent="0.25">
      <c r="A77" s="1" t="s">
        <v>1365</v>
      </c>
      <c r="B77" s="1" t="s">
        <v>168</v>
      </c>
      <c r="C77" s="1" t="s">
        <v>1366</v>
      </c>
      <c r="D77" s="4" t="s">
        <v>1723</v>
      </c>
      <c r="E77" s="4" t="s">
        <v>1566</v>
      </c>
      <c r="F77" s="4" t="s">
        <v>1556</v>
      </c>
      <c r="G77" s="4" t="s">
        <v>1480</v>
      </c>
      <c r="H77" t="s">
        <v>1469</v>
      </c>
      <c r="I77" s="4" t="s">
        <v>1492</v>
      </c>
      <c r="J77" s="4" t="s">
        <v>1470</v>
      </c>
      <c r="K77" s="4" t="s">
        <v>1724</v>
      </c>
    </row>
    <row r="78" spans="1:11" x14ac:dyDescent="0.25">
      <c r="A78" s="1" t="s">
        <v>636</v>
      </c>
      <c r="B78" s="1" t="s">
        <v>16</v>
      </c>
      <c r="C78" s="1" t="s">
        <v>637</v>
      </c>
      <c r="D78" s="4" t="s">
        <v>1625</v>
      </c>
      <c r="E78" s="4" t="s">
        <v>1733</v>
      </c>
      <c r="F78" s="4" t="s">
        <v>1733</v>
      </c>
      <c r="G78" s="4" t="s">
        <v>1550</v>
      </c>
      <c r="H78" t="s">
        <v>1626</v>
      </c>
      <c r="I78" s="4" t="s">
        <v>1493</v>
      </c>
      <c r="J78" s="4" t="s">
        <v>1554</v>
      </c>
      <c r="K78" s="4" t="s">
        <v>1734</v>
      </c>
    </row>
    <row r="79" spans="1:11" x14ac:dyDescent="0.25">
      <c r="A79" s="1" t="s">
        <v>172</v>
      </c>
      <c r="B79" s="1" t="s">
        <v>173</v>
      </c>
      <c r="C79" s="1" t="s">
        <v>174</v>
      </c>
      <c r="D79" s="4" t="s">
        <v>14</v>
      </c>
      <c r="E79" s="4" t="s">
        <v>1541</v>
      </c>
      <c r="F79" s="4" t="s">
        <v>1541</v>
      </c>
      <c r="G79" s="4" t="s">
        <v>1513</v>
      </c>
      <c r="H79" t="s">
        <v>1481</v>
      </c>
      <c r="I79" s="4" t="s">
        <v>1517</v>
      </c>
      <c r="J79" s="4" t="s">
        <v>1527</v>
      </c>
      <c r="K79" s="4" t="s">
        <v>1542</v>
      </c>
    </row>
    <row r="80" spans="1:11" x14ac:dyDescent="0.25">
      <c r="A80" s="1" t="s">
        <v>226</v>
      </c>
      <c r="B80" s="1" t="s">
        <v>227</v>
      </c>
      <c r="C80" s="1" t="s">
        <v>228</v>
      </c>
      <c r="D80" s="4" t="s">
        <v>14</v>
      </c>
      <c r="E80" s="4" t="s">
        <v>1552</v>
      </c>
      <c r="F80" s="4" t="s">
        <v>1553</v>
      </c>
      <c r="G80" s="4" t="s">
        <v>1528</v>
      </c>
      <c r="H80" t="s">
        <v>1481</v>
      </c>
      <c r="I80" s="4" t="s">
        <v>1554</v>
      </c>
      <c r="J80" s="4" t="s">
        <v>1514</v>
      </c>
      <c r="K80" s="4" t="s">
        <v>1555</v>
      </c>
    </row>
    <row r="81" spans="1:11" x14ac:dyDescent="0.25">
      <c r="A81" s="1" t="s">
        <v>700</v>
      </c>
      <c r="B81" s="1" t="s">
        <v>16</v>
      </c>
      <c r="C81" s="1" t="s">
        <v>701</v>
      </c>
      <c r="D81" s="4" t="s">
        <v>1641</v>
      </c>
      <c r="E81" s="4" t="s">
        <v>1574</v>
      </c>
      <c r="F81" s="4" t="s">
        <v>1642</v>
      </c>
      <c r="G81" s="4" t="s">
        <v>1523</v>
      </c>
      <c r="H81" t="s">
        <v>1481</v>
      </c>
      <c r="I81" s="4" t="s">
        <v>1492</v>
      </c>
      <c r="J81" s="4" t="s">
        <v>1483</v>
      </c>
      <c r="K81" s="4" t="s">
        <v>1617</v>
      </c>
    </row>
    <row r="82" spans="1:11" x14ac:dyDescent="0.25">
      <c r="A82" s="1" t="s">
        <v>1041</v>
      </c>
      <c r="B82" s="1" t="s">
        <v>70</v>
      </c>
      <c r="C82" s="1" t="s">
        <v>1042</v>
      </c>
      <c r="D82" s="4" t="s">
        <v>14</v>
      </c>
      <c r="E82" s="4" t="s">
        <v>1685</v>
      </c>
      <c r="F82" s="4" t="s">
        <v>1685</v>
      </c>
      <c r="G82" s="4" t="s">
        <v>1523</v>
      </c>
      <c r="H82" t="s">
        <v>1481</v>
      </c>
      <c r="I82" s="4" t="s">
        <v>1505</v>
      </c>
      <c r="J82" s="4" t="s">
        <v>1470</v>
      </c>
      <c r="K82" s="4" t="s">
        <v>1686</v>
      </c>
    </row>
    <row r="83" spans="1:11" x14ac:dyDescent="0.25">
      <c r="A83" s="1" t="s">
        <v>1194</v>
      </c>
      <c r="B83" s="1" t="s">
        <v>203</v>
      </c>
      <c r="C83" s="1" t="s">
        <v>1195</v>
      </c>
      <c r="D83" s="4" t="s">
        <v>1708</v>
      </c>
      <c r="E83" s="4" t="s">
        <v>1487</v>
      </c>
      <c r="F83" s="4" t="s">
        <v>1639</v>
      </c>
      <c r="G83" s="4" t="s">
        <v>1477</v>
      </c>
      <c r="H83" t="s">
        <v>1481</v>
      </c>
      <c r="I83" s="4" t="s">
        <v>1522</v>
      </c>
      <c r="J83" s="4" t="s">
        <v>1491</v>
      </c>
      <c r="K83" s="4" t="s">
        <v>1196</v>
      </c>
    </row>
    <row r="84" spans="1:11" x14ac:dyDescent="0.25">
      <c r="A84" s="1" t="s">
        <v>46</v>
      </c>
      <c r="B84" s="1" t="s">
        <v>47</v>
      </c>
      <c r="C84" s="1" t="s">
        <v>48</v>
      </c>
      <c r="D84" s="4" t="s">
        <v>14</v>
      </c>
      <c r="E84" s="4" t="s">
        <v>1493</v>
      </c>
      <c r="F84" s="4" t="s">
        <v>1494</v>
      </c>
      <c r="G84" s="4" t="s">
        <v>1466</v>
      </c>
      <c r="H84" t="s">
        <v>1476</v>
      </c>
      <c r="I84" s="4" t="s">
        <v>1495</v>
      </c>
      <c r="J84" s="4" t="s">
        <v>1479</v>
      </c>
      <c r="K84" s="4" t="s">
        <v>1496</v>
      </c>
    </row>
    <row r="85" spans="1:11" x14ac:dyDescent="0.25">
      <c r="A85" s="1" t="s">
        <v>111</v>
      </c>
      <c r="B85" s="1" t="s">
        <v>12</v>
      </c>
      <c r="C85" s="1" t="s">
        <v>112</v>
      </c>
      <c r="D85" s="4" t="s">
        <v>14</v>
      </c>
      <c r="E85" s="4" t="s">
        <v>1527</v>
      </c>
      <c r="F85" s="4" t="s">
        <v>1527</v>
      </c>
      <c r="G85" s="4" t="s">
        <v>14</v>
      </c>
      <c r="H85" t="s">
        <v>1476</v>
      </c>
      <c r="I85" s="4" t="s">
        <v>1476</v>
      </c>
      <c r="J85" s="4" t="s">
        <v>1476</v>
      </c>
      <c r="K85" s="4" t="s">
        <v>1523</v>
      </c>
    </row>
    <row r="86" spans="1:11" x14ac:dyDescent="0.25">
      <c r="A86" s="1" t="s">
        <v>119</v>
      </c>
      <c r="B86" s="1" t="s">
        <v>12</v>
      </c>
      <c r="C86" s="1" t="s">
        <v>112</v>
      </c>
      <c r="D86" s="4" t="s">
        <v>14</v>
      </c>
      <c r="E86" s="4" t="s">
        <v>1530</v>
      </c>
      <c r="F86" s="4" t="s">
        <v>1530</v>
      </c>
      <c r="G86" s="4" t="s">
        <v>1476</v>
      </c>
      <c r="H86" t="s">
        <v>1476</v>
      </c>
      <c r="I86" s="4" t="s">
        <v>1483</v>
      </c>
      <c r="J86" s="4" t="s">
        <v>1466</v>
      </c>
      <c r="K86" s="4" t="s">
        <v>1525</v>
      </c>
    </row>
    <row r="87" spans="1:11" x14ac:dyDescent="0.25">
      <c r="A87" s="1" t="s">
        <v>163</v>
      </c>
      <c r="B87" s="1" t="s">
        <v>47</v>
      </c>
      <c r="C87" s="1" t="s">
        <v>164</v>
      </c>
      <c r="D87" s="4" t="s">
        <v>14</v>
      </c>
      <c r="E87" s="4" t="s">
        <v>1538</v>
      </c>
      <c r="F87" s="4" t="s">
        <v>1539</v>
      </c>
      <c r="G87" s="4" t="s">
        <v>14</v>
      </c>
      <c r="H87" t="s">
        <v>1476</v>
      </c>
      <c r="I87" s="4" t="s">
        <v>1483</v>
      </c>
      <c r="J87" s="4" t="s">
        <v>1479</v>
      </c>
      <c r="K87" s="4" t="s">
        <v>1540</v>
      </c>
    </row>
    <row r="88" spans="1:11" x14ac:dyDescent="0.25">
      <c r="A88" s="1" t="s">
        <v>216</v>
      </c>
      <c r="B88" s="1" t="s">
        <v>70</v>
      </c>
      <c r="C88" s="1" t="s">
        <v>217</v>
      </c>
      <c r="D88" s="4" t="s">
        <v>14</v>
      </c>
      <c r="E88" s="4" t="s">
        <v>1506</v>
      </c>
      <c r="F88" s="4" t="s">
        <v>1550</v>
      </c>
      <c r="G88" s="4" t="s">
        <v>1476</v>
      </c>
      <c r="H88" t="s">
        <v>1476</v>
      </c>
      <c r="I88" s="4" t="s">
        <v>1476</v>
      </c>
      <c r="J88" s="4" t="s">
        <v>14</v>
      </c>
      <c r="K88" s="4" t="s">
        <v>1551</v>
      </c>
    </row>
    <row r="89" spans="1:11" x14ac:dyDescent="0.25">
      <c r="A89" s="1" t="s">
        <v>249</v>
      </c>
      <c r="B89" s="1" t="s">
        <v>12</v>
      </c>
      <c r="C89" s="1" t="s">
        <v>250</v>
      </c>
      <c r="D89" s="4" t="s">
        <v>14</v>
      </c>
      <c r="E89" s="4" t="s">
        <v>1561</v>
      </c>
      <c r="F89" s="4" t="s">
        <v>1562</v>
      </c>
      <c r="G89" s="4" t="s">
        <v>1476</v>
      </c>
      <c r="H89" t="s">
        <v>1476</v>
      </c>
      <c r="I89" s="4" t="s">
        <v>1476</v>
      </c>
      <c r="J89" s="4" t="s">
        <v>1476</v>
      </c>
      <c r="K89" s="4" t="s">
        <v>1563</v>
      </c>
    </row>
    <row r="90" spans="1:11" x14ac:dyDescent="0.25">
      <c r="A90" s="1" t="s">
        <v>277</v>
      </c>
      <c r="B90" s="1" t="s">
        <v>26</v>
      </c>
      <c r="C90" s="1" t="s">
        <v>278</v>
      </c>
      <c r="D90" s="4" t="s">
        <v>14</v>
      </c>
      <c r="E90" s="4" t="s">
        <v>1481</v>
      </c>
      <c r="F90" s="4" t="s">
        <v>1470</v>
      </c>
      <c r="G90" s="4" t="s">
        <v>14</v>
      </c>
      <c r="H90" t="s">
        <v>1476</v>
      </c>
      <c r="I90" s="4" t="s">
        <v>1477</v>
      </c>
      <c r="J90" s="4" t="s">
        <v>14</v>
      </c>
      <c r="K90" s="4" t="s">
        <v>1500</v>
      </c>
    </row>
    <row r="91" spans="1:11" x14ac:dyDescent="0.25">
      <c r="A91" s="1" t="s">
        <v>324</v>
      </c>
      <c r="B91" s="1" t="s">
        <v>47</v>
      </c>
      <c r="C91" s="1" t="s">
        <v>325</v>
      </c>
      <c r="D91" s="4" t="s">
        <v>14</v>
      </c>
      <c r="E91" s="4" t="s">
        <v>1543</v>
      </c>
      <c r="F91" s="4" t="s">
        <v>1485</v>
      </c>
      <c r="G91" s="4" t="s">
        <v>14</v>
      </c>
      <c r="H91" t="s">
        <v>1476</v>
      </c>
      <c r="I91" s="4" t="s">
        <v>1480</v>
      </c>
      <c r="J91" s="4" t="s">
        <v>1466</v>
      </c>
      <c r="K91" s="4" t="s">
        <v>1580</v>
      </c>
    </row>
    <row r="92" spans="1:11" x14ac:dyDescent="0.25">
      <c r="A92" s="1" t="s">
        <v>464</v>
      </c>
      <c r="B92" s="1" t="s">
        <v>12</v>
      </c>
      <c r="C92" s="1" t="s">
        <v>253</v>
      </c>
      <c r="D92" s="4" t="s">
        <v>14</v>
      </c>
      <c r="E92" s="4" t="s">
        <v>1472</v>
      </c>
      <c r="F92" s="4" t="s">
        <v>1472</v>
      </c>
      <c r="G92" s="4" t="s">
        <v>14</v>
      </c>
      <c r="H92" t="s">
        <v>1476</v>
      </c>
      <c r="I92" s="4" t="s">
        <v>1482</v>
      </c>
      <c r="J92" s="4" t="s">
        <v>14</v>
      </c>
      <c r="K92" s="4" t="s">
        <v>465</v>
      </c>
    </row>
    <row r="93" spans="1:11" x14ac:dyDescent="0.25">
      <c r="A93" s="1" t="s">
        <v>495</v>
      </c>
      <c r="B93" s="1" t="s">
        <v>26</v>
      </c>
      <c r="C93" s="1" t="s">
        <v>496</v>
      </c>
      <c r="D93" s="4" t="s">
        <v>14</v>
      </c>
      <c r="E93" s="4" t="s">
        <v>1482</v>
      </c>
      <c r="F93" s="4" t="s">
        <v>1482</v>
      </c>
      <c r="G93" s="4" t="s">
        <v>1476</v>
      </c>
      <c r="H93" t="s">
        <v>1476</v>
      </c>
      <c r="I93" s="4" t="s">
        <v>1476</v>
      </c>
      <c r="J93" s="4" t="s">
        <v>14</v>
      </c>
      <c r="K93" s="4" t="s">
        <v>1483</v>
      </c>
    </row>
    <row r="94" spans="1:11" x14ac:dyDescent="0.25">
      <c r="A94" s="1" t="s">
        <v>546</v>
      </c>
      <c r="B94" s="1" t="s">
        <v>47</v>
      </c>
      <c r="C94" s="1" t="s">
        <v>547</v>
      </c>
      <c r="D94" s="4" t="s">
        <v>14</v>
      </c>
      <c r="E94" s="4" t="s">
        <v>1518</v>
      </c>
      <c r="F94" s="4" t="s">
        <v>1556</v>
      </c>
      <c r="G94" s="4" t="s">
        <v>14</v>
      </c>
      <c r="H94" t="s">
        <v>1476</v>
      </c>
      <c r="I94" s="4" t="s">
        <v>1491</v>
      </c>
      <c r="J94" s="4" t="s">
        <v>1477</v>
      </c>
      <c r="K94" s="4" t="s">
        <v>1611</v>
      </c>
    </row>
    <row r="95" spans="1:11" x14ac:dyDescent="0.25">
      <c r="A95" s="1" t="s">
        <v>558</v>
      </c>
      <c r="B95" s="1" t="s">
        <v>16</v>
      </c>
      <c r="C95" s="1" t="s">
        <v>559</v>
      </c>
      <c r="D95" s="4" t="s">
        <v>14</v>
      </c>
      <c r="E95" s="4" t="s">
        <v>1497</v>
      </c>
      <c r="F95" s="4" t="s">
        <v>1468</v>
      </c>
      <c r="G95" s="4" t="s">
        <v>14</v>
      </c>
      <c r="H95" t="s">
        <v>1476</v>
      </c>
      <c r="I95" s="4" t="s">
        <v>1476</v>
      </c>
      <c r="J95" s="4" t="s">
        <v>14</v>
      </c>
      <c r="K95" s="4" t="s">
        <v>1469</v>
      </c>
    </row>
    <row r="96" spans="1:11" x14ac:dyDescent="0.25">
      <c r="A96" s="1" t="s">
        <v>567</v>
      </c>
      <c r="B96" s="1" t="s">
        <v>26</v>
      </c>
      <c r="C96" s="1" t="s">
        <v>568</v>
      </c>
      <c r="D96" s="4" t="s">
        <v>14</v>
      </c>
      <c r="E96" s="4" t="s">
        <v>1615</v>
      </c>
      <c r="F96" s="4" t="s">
        <v>1536</v>
      </c>
      <c r="G96" s="4" t="s">
        <v>14</v>
      </c>
      <c r="H96" t="s">
        <v>1476</v>
      </c>
      <c r="I96" s="4" t="s">
        <v>1523</v>
      </c>
      <c r="J96" s="4" t="s">
        <v>1477</v>
      </c>
      <c r="K96" s="4" t="s">
        <v>569</v>
      </c>
    </row>
    <row r="97" spans="1:11" x14ac:dyDescent="0.25">
      <c r="A97" s="1" t="s">
        <v>639</v>
      </c>
      <c r="B97" s="1" t="s">
        <v>26</v>
      </c>
      <c r="C97" s="1" t="s">
        <v>32</v>
      </c>
      <c r="D97" s="4" t="s">
        <v>14</v>
      </c>
      <c r="E97" s="4" t="s">
        <v>1483</v>
      </c>
      <c r="F97" s="4" t="s">
        <v>1483</v>
      </c>
      <c r="G97" s="4" t="s">
        <v>14</v>
      </c>
      <c r="H97" t="s">
        <v>1476</v>
      </c>
      <c r="I97" s="4" t="s">
        <v>1479</v>
      </c>
      <c r="J97" s="4" t="s">
        <v>14</v>
      </c>
      <c r="K97" s="4" t="s">
        <v>1528</v>
      </c>
    </row>
    <row r="98" spans="1:11" x14ac:dyDescent="0.25">
      <c r="A98" s="1" t="s">
        <v>711</v>
      </c>
      <c r="B98" s="1" t="s">
        <v>16</v>
      </c>
      <c r="C98" s="1" t="s">
        <v>712</v>
      </c>
      <c r="D98" s="4" t="s">
        <v>14</v>
      </c>
      <c r="E98" s="4" t="s">
        <v>1535</v>
      </c>
      <c r="F98" s="4" t="s">
        <v>1526</v>
      </c>
      <c r="G98" s="4" t="s">
        <v>14</v>
      </c>
      <c r="H98" t="s">
        <v>1476</v>
      </c>
      <c r="I98" s="4" t="s">
        <v>1479</v>
      </c>
      <c r="J98" s="4" t="s">
        <v>1476</v>
      </c>
      <c r="K98" s="4" t="s">
        <v>1543</v>
      </c>
    </row>
    <row r="99" spans="1:11" x14ac:dyDescent="0.25">
      <c r="A99" s="1" t="s">
        <v>766</v>
      </c>
      <c r="B99" s="1" t="s">
        <v>227</v>
      </c>
      <c r="C99" s="1" t="s">
        <v>767</v>
      </c>
      <c r="D99" s="4" t="s">
        <v>14</v>
      </c>
      <c r="E99" s="4" t="s">
        <v>1639</v>
      </c>
      <c r="F99" s="4" t="s">
        <v>1612</v>
      </c>
      <c r="G99" s="4" t="s">
        <v>1476</v>
      </c>
      <c r="H99" t="s">
        <v>1476</v>
      </c>
      <c r="I99" s="4" t="s">
        <v>1479</v>
      </c>
      <c r="J99" s="4" t="s">
        <v>1466</v>
      </c>
      <c r="K99" s="4" t="s">
        <v>1626</v>
      </c>
    </row>
    <row r="100" spans="1:11" x14ac:dyDescent="0.25">
      <c r="A100" s="1" t="s">
        <v>771</v>
      </c>
      <c r="B100" s="1" t="s">
        <v>772</v>
      </c>
      <c r="C100" s="1" t="s">
        <v>773</v>
      </c>
      <c r="D100" s="4" t="s">
        <v>14</v>
      </c>
      <c r="E100" s="4" t="s">
        <v>1592</v>
      </c>
      <c r="F100" s="4" t="s">
        <v>1592</v>
      </c>
      <c r="G100" s="4" t="s">
        <v>1476</v>
      </c>
      <c r="H100" t="s">
        <v>1476</v>
      </c>
      <c r="I100" s="4" t="s">
        <v>1513</v>
      </c>
      <c r="J100" s="4" t="s">
        <v>1476</v>
      </c>
      <c r="K100" s="4" t="s">
        <v>1654</v>
      </c>
    </row>
    <row r="101" spans="1:11" x14ac:dyDescent="0.25">
      <c r="A101" s="1" t="s">
        <v>874</v>
      </c>
      <c r="B101" s="1" t="s">
        <v>320</v>
      </c>
      <c r="C101" s="1" t="s">
        <v>875</v>
      </c>
      <c r="D101" s="4" t="s">
        <v>14</v>
      </c>
      <c r="E101" s="4" t="s">
        <v>1507</v>
      </c>
      <c r="F101" s="4" t="s">
        <v>1591</v>
      </c>
      <c r="G101" s="4" t="s">
        <v>1476</v>
      </c>
      <c r="H101" t="s">
        <v>1476</v>
      </c>
      <c r="I101" s="4" t="s">
        <v>1476</v>
      </c>
      <c r="J101" s="4" t="s">
        <v>14</v>
      </c>
      <c r="K101" s="4" t="s">
        <v>1652</v>
      </c>
    </row>
    <row r="102" spans="1:11" x14ac:dyDescent="0.25">
      <c r="A102" s="1" t="s">
        <v>895</v>
      </c>
      <c r="B102" s="1" t="s">
        <v>29</v>
      </c>
      <c r="C102" s="1" t="s">
        <v>896</v>
      </c>
      <c r="D102" s="4" t="s">
        <v>14</v>
      </c>
      <c r="E102" s="4" t="s">
        <v>1644</v>
      </c>
      <c r="F102" s="4" t="s">
        <v>1626</v>
      </c>
      <c r="G102" s="4" t="s">
        <v>14</v>
      </c>
      <c r="H102" t="s">
        <v>1476</v>
      </c>
      <c r="I102" s="4" t="s">
        <v>1483</v>
      </c>
      <c r="J102" s="4" t="s">
        <v>1466</v>
      </c>
      <c r="K102" s="4" t="s">
        <v>1594</v>
      </c>
    </row>
    <row r="103" spans="1:11" x14ac:dyDescent="0.25">
      <c r="A103" s="1" t="s">
        <v>961</v>
      </c>
      <c r="B103" s="1" t="s">
        <v>12</v>
      </c>
      <c r="C103" s="1" t="s">
        <v>962</v>
      </c>
      <c r="D103" s="4" t="s">
        <v>14</v>
      </c>
      <c r="E103" s="4" t="s">
        <v>1510</v>
      </c>
      <c r="F103" s="4" t="s">
        <v>1558</v>
      </c>
      <c r="G103" s="4" t="s">
        <v>14</v>
      </c>
      <c r="H103" t="s">
        <v>1476</v>
      </c>
      <c r="I103" s="4" t="s">
        <v>1472</v>
      </c>
      <c r="J103" s="4" t="s">
        <v>1476</v>
      </c>
      <c r="K103" s="4" t="s">
        <v>1676</v>
      </c>
    </row>
    <row r="104" spans="1:11" x14ac:dyDescent="0.25">
      <c r="A104" s="1" t="s">
        <v>970</v>
      </c>
      <c r="B104" s="1" t="s">
        <v>12</v>
      </c>
      <c r="C104" s="1" t="s">
        <v>971</v>
      </c>
      <c r="D104" s="4" t="s">
        <v>14</v>
      </c>
      <c r="E104" s="4" t="s">
        <v>1677</v>
      </c>
      <c r="F104" s="4" t="s">
        <v>1652</v>
      </c>
      <c r="G104" s="4" t="s">
        <v>14</v>
      </c>
      <c r="H104" t="s">
        <v>1476</v>
      </c>
      <c r="I104" s="4" t="s">
        <v>1470</v>
      </c>
      <c r="J104" s="4" t="s">
        <v>1466</v>
      </c>
      <c r="K104" s="4" t="s">
        <v>1678</v>
      </c>
    </row>
    <row r="105" spans="1:11" x14ac:dyDescent="0.25">
      <c r="A105" s="1" t="s">
        <v>988</v>
      </c>
      <c r="B105" s="1" t="s">
        <v>70</v>
      </c>
      <c r="C105" s="1" t="s">
        <v>71</v>
      </c>
      <c r="D105" s="4" t="s">
        <v>14</v>
      </c>
      <c r="E105" s="4" t="s">
        <v>1495</v>
      </c>
      <c r="F105" s="4" t="s">
        <v>1497</v>
      </c>
      <c r="G105" s="4" t="s">
        <v>14</v>
      </c>
      <c r="H105" t="s">
        <v>1476</v>
      </c>
      <c r="I105" s="4" t="s">
        <v>1479</v>
      </c>
      <c r="J105" s="4" t="s">
        <v>1476</v>
      </c>
      <c r="K105" s="4" t="s">
        <v>1497</v>
      </c>
    </row>
    <row r="106" spans="1:11" x14ac:dyDescent="0.25">
      <c r="A106" s="1" t="s">
        <v>994</v>
      </c>
      <c r="B106" s="1" t="s">
        <v>47</v>
      </c>
      <c r="C106" s="1" t="s">
        <v>995</v>
      </c>
      <c r="D106" s="4" t="s">
        <v>14</v>
      </c>
      <c r="E106" s="4" t="s">
        <v>1741</v>
      </c>
      <c r="F106" s="4" t="s">
        <v>1741</v>
      </c>
      <c r="G106" s="4" t="s">
        <v>14</v>
      </c>
      <c r="H106" t="s">
        <v>1476</v>
      </c>
      <c r="I106" s="4" t="s">
        <v>1479</v>
      </c>
      <c r="J106" s="4" t="s">
        <v>1476</v>
      </c>
      <c r="K106" s="4" t="s">
        <v>1742</v>
      </c>
    </row>
    <row r="107" spans="1:11" x14ac:dyDescent="0.25">
      <c r="A107" s="1" t="s">
        <v>1006</v>
      </c>
      <c r="B107" s="1" t="s">
        <v>130</v>
      </c>
      <c r="C107" s="1" t="s">
        <v>1007</v>
      </c>
      <c r="D107" s="4" t="s">
        <v>14</v>
      </c>
      <c r="E107" s="4" t="s">
        <v>1585</v>
      </c>
      <c r="F107" s="4" t="s">
        <v>1586</v>
      </c>
      <c r="G107" s="4" t="s">
        <v>1476</v>
      </c>
      <c r="H107" t="s">
        <v>1476</v>
      </c>
      <c r="I107" s="4" t="s">
        <v>1482</v>
      </c>
      <c r="J107" s="4" t="s">
        <v>1491</v>
      </c>
      <c r="K107" s="4" t="s">
        <v>1525</v>
      </c>
    </row>
    <row r="108" spans="1:11" x14ac:dyDescent="0.25">
      <c r="A108" s="1" t="s">
        <v>1015</v>
      </c>
      <c r="B108" s="1" t="s">
        <v>47</v>
      </c>
      <c r="C108" s="1" t="s">
        <v>1016</v>
      </c>
      <c r="D108" s="4" t="s">
        <v>14</v>
      </c>
      <c r="E108" s="4" t="s">
        <v>1567</v>
      </c>
      <c r="F108" s="4" t="s">
        <v>1680</v>
      </c>
      <c r="G108" s="4" t="s">
        <v>14</v>
      </c>
      <c r="H108" t="s">
        <v>1476</v>
      </c>
      <c r="I108" s="4" t="s">
        <v>1491</v>
      </c>
      <c r="J108" s="4" t="s">
        <v>14</v>
      </c>
      <c r="K108" s="4" t="s">
        <v>1652</v>
      </c>
    </row>
    <row r="109" spans="1:11" x14ac:dyDescent="0.25">
      <c r="A109" s="1" t="s">
        <v>1025</v>
      </c>
      <c r="B109" s="1" t="s">
        <v>26</v>
      </c>
      <c r="C109" s="1" t="s">
        <v>1026</v>
      </c>
      <c r="D109" s="4" t="s">
        <v>14</v>
      </c>
      <c r="E109" s="4" t="s">
        <v>1470</v>
      </c>
      <c r="F109" s="4" t="s">
        <v>1470</v>
      </c>
      <c r="G109" s="4" t="s">
        <v>14</v>
      </c>
      <c r="H109" t="s">
        <v>1476</v>
      </c>
      <c r="I109" s="4" t="s">
        <v>1476</v>
      </c>
      <c r="J109" s="4" t="s">
        <v>1476</v>
      </c>
      <c r="K109" s="4" t="s">
        <v>1513</v>
      </c>
    </row>
    <row r="110" spans="1:11" x14ac:dyDescent="0.25">
      <c r="A110" s="1" t="s">
        <v>1099</v>
      </c>
      <c r="B110" s="1" t="s">
        <v>26</v>
      </c>
      <c r="C110" s="1" t="s">
        <v>648</v>
      </c>
      <c r="D110" s="4" t="s">
        <v>14</v>
      </c>
      <c r="E110" s="4" t="s">
        <v>1481</v>
      </c>
      <c r="F110" s="4" t="s">
        <v>1481</v>
      </c>
      <c r="G110" s="4" t="s">
        <v>14</v>
      </c>
      <c r="H110" t="s">
        <v>1476</v>
      </c>
      <c r="I110" s="4" t="s">
        <v>1479</v>
      </c>
      <c r="J110" s="4" t="s">
        <v>1466</v>
      </c>
      <c r="K110" s="4" t="s">
        <v>1509</v>
      </c>
    </row>
    <row r="111" spans="1:11" x14ac:dyDescent="0.25">
      <c r="A111" s="1" t="s">
        <v>1166</v>
      </c>
      <c r="B111" s="1" t="s">
        <v>26</v>
      </c>
      <c r="C111" s="1" t="s">
        <v>1167</v>
      </c>
      <c r="D111" s="4" t="s">
        <v>14</v>
      </c>
      <c r="E111" s="4" t="s">
        <v>1513</v>
      </c>
      <c r="F111" s="4" t="s">
        <v>1483</v>
      </c>
      <c r="G111" s="4" t="s">
        <v>14</v>
      </c>
      <c r="H111" t="s">
        <v>1476</v>
      </c>
      <c r="I111" s="4" t="s">
        <v>1476</v>
      </c>
      <c r="J111" s="4" t="s">
        <v>14</v>
      </c>
      <c r="K111" s="4" t="s">
        <v>1706</v>
      </c>
    </row>
    <row r="112" spans="1:11" x14ac:dyDescent="0.25">
      <c r="A112" s="1" t="s">
        <v>1190</v>
      </c>
      <c r="B112" s="1" t="s">
        <v>12</v>
      </c>
      <c r="C112" s="1" t="s">
        <v>1191</v>
      </c>
      <c r="D112" s="4" t="s">
        <v>14</v>
      </c>
      <c r="E112" s="4" t="s">
        <v>1513</v>
      </c>
      <c r="F112" s="4" t="s">
        <v>1481</v>
      </c>
      <c r="G112" s="4" t="s">
        <v>14</v>
      </c>
      <c r="H112" t="s">
        <v>1476</v>
      </c>
      <c r="I112" s="4" t="s">
        <v>1476</v>
      </c>
      <c r="J112" s="4" t="s">
        <v>1476</v>
      </c>
      <c r="K112" s="4" t="s">
        <v>1524</v>
      </c>
    </row>
    <row r="113" spans="1:11" x14ac:dyDescent="0.25">
      <c r="A113" s="1" t="s">
        <v>1290</v>
      </c>
      <c r="B113" s="1" t="s">
        <v>26</v>
      </c>
      <c r="C113" s="1" t="s">
        <v>145</v>
      </c>
      <c r="D113" s="4" t="s">
        <v>14</v>
      </c>
      <c r="E113" s="4" t="s">
        <v>1472</v>
      </c>
      <c r="F113" s="4" t="s">
        <v>1491</v>
      </c>
      <c r="G113" s="4" t="s">
        <v>14</v>
      </c>
      <c r="H113" t="s">
        <v>1476</v>
      </c>
      <c r="I113" s="4" t="s">
        <v>1476</v>
      </c>
      <c r="J113" s="4" t="s">
        <v>14</v>
      </c>
      <c r="K113" s="4" t="s">
        <v>1483</v>
      </c>
    </row>
    <row r="114" spans="1:11" x14ac:dyDescent="0.25">
      <c r="A114" s="1" t="s">
        <v>1300</v>
      </c>
      <c r="B114" s="1" t="s">
        <v>12</v>
      </c>
      <c r="C114" s="1" t="s">
        <v>1301</v>
      </c>
      <c r="D114" s="4" t="s">
        <v>14</v>
      </c>
      <c r="E114" s="4" t="s">
        <v>1514</v>
      </c>
      <c r="F114" s="4" t="s">
        <v>1500</v>
      </c>
      <c r="G114" s="4" t="s">
        <v>14</v>
      </c>
      <c r="H114" t="s">
        <v>1476</v>
      </c>
      <c r="I114" s="4" t="s">
        <v>1491</v>
      </c>
      <c r="J114" s="4" t="s">
        <v>1476</v>
      </c>
      <c r="K114" s="4" t="s">
        <v>1529</v>
      </c>
    </row>
    <row r="115" spans="1:11" x14ac:dyDescent="0.25">
      <c r="A115" s="1" t="s">
        <v>1336</v>
      </c>
      <c r="B115" s="1" t="s">
        <v>12</v>
      </c>
      <c r="C115" s="1" t="s">
        <v>1337</v>
      </c>
      <c r="D115" s="4" t="s">
        <v>14</v>
      </c>
      <c r="E115" s="4" t="s">
        <v>1682</v>
      </c>
      <c r="F115" s="4" t="s">
        <v>1717</v>
      </c>
      <c r="G115" s="4" t="s">
        <v>1479</v>
      </c>
      <c r="H115" t="s">
        <v>1476</v>
      </c>
      <c r="I115" s="4" t="s">
        <v>1469</v>
      </c>
      <c r="J115" s="4" t="s">
        <v>1476</v>
      </c>
      <c r="K115" s="4" t="s">
        <v>1338</v>
      </c>
    </row>
    <row r="116" spans="1:11" x14ac:dyDescent="0.25">
      <c r="A116" s="1" t="s">
        <v>1386</v>
      </c>
      <c r="B116" s="1" t="s">
        <v>26</v>
      </c>
      <c r="C116" s="1" t="s">
        <v>253</v>
      </c>
      <c r="D116" s="4" t="s">
        <v>14</v>
      </c>
      <c r="E116" s="4" t="s">
        <v>1477</v>
      </c>
      <c r="F116" s="4" t="s">
        <v>1466</v>
      </c>
      <c r="G116" s="4" t="s">
        <v>14</v>
      </c>
      <c r="H116" t="s">
        <v>1476</v>
      </c>
      <c r="I116" s="4" t="s">
        <v>1476</v>
      </c>
      <c r="J116" s="4" t="s">
        <v>1476</v>
      </c>
      <c r="K116" s="4" t="s">
        <v>1470</v>
      </c>
    </row>
    <row r="117" spans="1:11" x14ac:dyDescent="0.25">
      <c r="A117" s="1" t="s">
        <v>1388</v>
      </c>
      <c r="B117" s="1" t="s">
        <v>26</v>
      </c>
      <c r="C117" s="1" t="s">
        <v>1389</v>
      </c>
      <c r="D117" s="4" t="s">
        <v>14</v>
      </c>
      <c r="E117" s="4" t="s">
        <v>1513</v>
      </c>
      <c r="F117" s="4" t="s">
        <v>1513</v>
      </c>
      <c r="G117" s="4" t="s">
        <v>14</v>
      </c>
      <c r="H117" t="s">
        <v>1476</v>
      </c>
      <c r="I117" s="4" t="s">
        <v>1466</v>
      </c>
      <c r="J117" s="4" t="s">
        <v>14</v>
      </c>
      <c r="K117" s="4" t="s">
        <v>1523</v>
      </c>
    </row>
    <row r="118" spans="1:11" x14ac:dyDescent="0.25">
      <c r="A118" s="1" t="s">
        <v>11</v>
      </c>
      <c r="B118" s="1" t="s">
        <v>12</v>
      </c>
      <c r="C118" s="1" t="s">
        <v>13</v>
      </c>
      <c r="D118" s="4" t="s">
        <v>14</v>
      </c>
      <c r="E118" s="4" t="s">
        <v>1477</v>
      </c>
      <c r="F118" s="4" t="s">
        <v>14</v>
      </c>
      <c r="G118" s="4" t="s">
        <v>14</v>
      </c>
      <c r="H118" t="s">
        <v>14</v>
      </c>
      <c r="I118" s="4" t="s">
        <v>14</v>
      </c>
      <c r="J118" s="4" t="s">
        <v>14</v>
      </c>
      <c r="K118" s="4" t="s">
        <v>14</v>
      </c>
    </row>
    <row r="119" spans="1:11" x14ac:dyDescent="0.25">
      <c r="A119" s="1" t="s">
        <v>15</v>
      </c>
      <c r="B119" s="1" t="s">
        <v>16</v>
      </c>
      <c r="C119" s="1" t="s">
        <v>17</v>
      </c>
      <c r="D119" s="4" t="s">
        <v>14</v>
      </c>
      <c r="E119" s="4" t="s">
        <v>1466</v>
      </c>
      <c r="F119" s="4" t="s">
        <v>1466</v>
      </c>
      <c r="G119" s="4" t="s">
        <v>14</v>
      </c>
      <c r="H119" t="s">
        <v>14</v>
      </c>
      <c r="I119" s="4" t="s">
        <v>14</v>
      </c>
      <c r="J119" s="4" t="s">
        <v>14</v>
      </c>
      <c r="K119" s="4" t="s">
        <v>14</v>
      </c>
    </row>
    <row r="120" spans="1:11" x14ac:dyDescent="0.25">
      <c r="A120" s="1" t="s">
        <v>18</v>
      </c>
      <c r="B120" s="1" t="s">
        <v>16</v>
      </c>
      <c r="C120" s="1" t="s">
        <v>19</v>
      </c>
      <c r="D120" s="4" t="s">
        <v>14</v>
      </c>
      <c r="E120" s="4" t="s">
        <v>1481</v>
      </c>
      <c r="F120" s="4" t="s">
        <v>1477</v>
      </c>
      <c r="G120" s="4" t="s">
        <v>14</v>
      </c>
      <c r="H120" t="s">
        <v>14</v>
      </c>
      <c r="I120" s="4" t="s">
        <v>14</v>
      </c>
      <c r="J120" s="4" t="s">
        <v>14</v>
      </c>
      <c r="K120" s="4" t="s">
        <v>14</v>
      </c>
    </row>
    <row r="121" spans="1:11" x14ac:dyDescent="0.25">
      <c r="A121" s="1" t="s">
        <v>20</v>
      </c>
      <c r="B121" s="1" t="s">
        <v>12</v>
      </c>
      <c r="C121" s="1" t="s">
        <v>21</v>
      </c>
      <c r="D121" s="4" t="s">
        <v>14</v>
      </c>
      <c r="E121" s="4" t="s">
        <v>1478</v>
      </c>
      <c r="F121" s="4" t="s">
        <v>1468</v>
      </c>
      <c r="G121" s="4" t="s">
        <v>14</v>
      </c>
      <c r="H121" t="s">
        <v>14</v>
      </c>
      <c r="I121" s="4" t="s">
        <v>14</v>
      </c>
      <c r="J121" s="4" t="s">
        <v>14</v>
      </c>
      <c r="K121" s="4" t="s">
        <v>1482</v>
      </c>
    </row>
    <row r="122" spans="1:11" x14ac:dyDescent="0.25">
      <c r="A122" s="1" t="s">
        <v>22</v>
      </c>
      <c r="B122" s="1" t="s">
        <v>23</v>
      </c>
      <c r="C122" s="1" t="s">
        <v>24</v>
      </c>
      <c r="D122" s="4" t="s">
        <v>14</v>
      </c>
      <c r="E122" s="4" t="s">
        <v>1466</v>
      </c>
      <c r="F122" s="4" t="s">
        <v>1466</v>
      </c>
      <c r="G122" s="4" t="s">
        <v>14</v>
      </c>
      <c r="H122" t="s">
        <v>14</v>
      </c>
      <c r="I122" s="4" t="s">
        <v>14</v>
      </c>
      <c r="J122" s="4" t="s">
        <v>14</v>
      </c>
      <c r="K122" s="4" t="s">
        <v>14</v>
      </c>
    </row>
    <row r="123" spans="1:11" x14ac:dyDescent="0.25">
      <c r="A123" s="1" t="s">
        <v>25</v>
      </c>
      <c r="B123" s="1" t="s">
        <v>26</v>
      </c>
      <c r="C123" s="2" t="s">
        <v>27</v>
      </c>
      <c r="D123" s="4" t="s">
        <v>14</v>
      </c>
      <c r="E123" s="4" t="s">
        <v>1476</v>
      </c>
      <c r="F123" s="4" t="s">
        <v>1476</v>
      </c>
      <c r="G123" s="4" t="s">
        <v>14</v>
      </c>
      <c r="H123" t="s">
        <v>14</v>
      </c>
      <c r="I123" s="4" t="s">
        <v>14</v>
      </c>
      <c r="J123" s="4" t="s">
        <v>14</v>
      </c>
      <c r="K123" s="4" t="s">
        <v>14</v>
      </c>
    </row>
    <row r="124" spans="1:11" x14ac:dyDescent="0.25">
      <c r="A124" s="1" t="s">
        <v>28</v>
      </c>
      <c r="B124" s="1" t="s">
        <v>29</v>
      </c>
      <c r="C124" s="1" t="s">
        <v>30</v>
      </c>
      <c r="D124" s="4" t="s">
        <v>14</v>
      </c>
      <c r="E124" s="4" t="s">
        <v>1476</v>
      </c>
      <c r="F124" s="4" t="s">
        <v>1476</v>
      </c>
      <c r="G124" s="4" t="s">
        <v>14</v>
      </c>
      <c r="H124" t="s">
        <v>14</v>
      </c>
      <c r="I124" s="4" t="s">
        <v>14</v>
      </c>
      <c r="J124" s="4" t="s">
        <v>14</v>
      </c>
      <c r="K124" s="4" t="s">
        <v>14</v>
      </c>
    </row>
    <row r="125" spans="1:11" x14ac:dyDescent="0.25">
      <c r="A125" s="1" t="s">
        <v>31</v>
      </c>
      <c r="B125" s="1" t="s">
        <v>26</v>
      </c>
      <c r="C125" s="1" t="s">
        <v>32</v>
      </c>
      <c r="D125" s="4" t="s">
        <v>14</v>
      </c>
      <c r="E125" s="4" t="s">
        <v>1470</v>
      </c>
      <c r="F125" s="4" t="s">
        <v>1483</v>
      </c>
      <c r="G125" s="4" t="s">
        <v>1476</v>
      </c>
      <c r="H125" t="s">
        <v>14</v>
      </c>
      <c r="I125" s="4" t="s">
        <v>14</v>
      </c>
      <c r="J125" s="4" t="s">
        <v>14</v>
      </c>
      <c r="K125" s="4" t="s">
        <v>1484</v>
      </c>
    </row>
    <row r="126" spans="1:11" x14ac:dyDescent="0.25">
      <c r="A126" s="1" t="s">
        <v>33</v>
      </c>
      <c r="B126" s="1" t="s">
        <v>29</v>
      </c>
      <c r="C126" s="1" t="s">
        <v>34</v>
      </c>
      <c r="D126" s="4" t="s">
        <v>14</v>
      </c>
      <c r="E126" s="4" t="s">
        <v>1479</v>
      </c>
      <c r="F126" s="4" t="s">
        <v>1479</v>
      </c>
      <c r="G126" s="4" t="s">
        <v>14</v>
      </c>
      <c r="H126" t="s">
        <v>14</v>
      </c>
      <c r="I126" s="4" t="s">
        <v>14</v>
      </c>
      <c r="J126" s="4" t="s">
        <v>14</v>
      </c>
      <c r="K126" s="4" t="s">
        <v>14</v>
      </c>
    </row>
    <row r="127" spans="1:11" x14ac:dyDescent="0.25">
      <c r="A127" s="1" t="s">
        <v>35</v>
      </c>
      <c r="B127" s="1" t="s">
        <v>16</v>
      </c>
      <c r="C127" s="1" t="s">
        <v>36</v>
      </c>
      <c r="D127" s="4" t="s">
        <v>14</v>
      </c>
      <c r="E127" s="4" t="s">
        <v>1476</v>
      </c>
      <c r="F127" s="4" t="s">
        <v>1476</v>
      </c>
      <c r="G127" s="4" t="s">
        <v>14</v>
      </c>
      <c r="H127" t="s">
        <v>14</v>
      </c>
      <c r="I127" s="4" t="s">
        <v>14</v>
      </c>
      <c r="J127" s="4" t="s">
        <v>14</v>
      </c>
      <c r="K127" s="4" t="s">
        <v>14</v>
      </c>
    </row>
    <row r="128" spans="1:11" x14ac:dyDescent="0.25">
      <c r="A128" s="1" t="s">
        <v>37</v>
      </c>
      <c r="B128" s="1" t="s">
        <v>38</v>
      </c>
      <c r="C128" s="1" t="s">
        <v>39</v>
      </c>
      <c r="D128" s="4" t="s">
        <v>14</v>
      </c>
      <c r="E128" s="4" t="s">
        <v>1485</v>
      </c>
      <c r="F128" s="4" t="s">
        <v>1485</v>
      </c>
      <c r="G128" s="4" t="s">
        <v>14</v>
      </c>
      <c r="H128" t="s">
        <v>14</v>
      </c>
      <c r="I128" s="4" t="s">
        <v>14</v>
      </c>
      <c r="J128" s="4" t="s">
        <v>14</v>
      </c>
      <c r="K128" s="4" t="s">
        <v>1479</v>
      </c>
    </row>
    <row r="129" spans="1:11" x14ac:dyDescent="0.25">
      <c r="A129" s="1" t="s">
        <v>40</v>
      </c>
      <c r="B129" s="1" t="s">
        <v>41</v>
      </c>
      <c r="C129" s="1" t="s">
        <v>42</v>
      </c>
      <c r="D129" s="4" t="s">
        <v>14</v>
      </c>
      <c r="E129" s="4" t="s">
        <v>1498</v>
      </c>
      <c r="F129" s="4" t="s">
        <v>1644</v>
      </c>
      <c r="G129" s="4" t="s">
        <v>14</v>
      </c>
      <c r="H129" t="s">
        <v>14</v>
      </c>
      <c r="I129" s="4" t="s">
        <v>1466</v>
      </c>
      <c r="J129" s="4" t="s">
        <v>14</v>
      </c>
      <c r="K129" s="4" t="s">
        <v>1488</v>
      </c>
    </row>
    <row r="130" spans="1:11" x14ac:dyDescent="0.25">
      <c r="A130" s="1" t="s">
        <v>49</v>
      </c>
      <c r="B130" s="1" t="s">
        <v>50</v>
      </c>
      <c r="C130" s="1" t="s">
        <v>51</v>
      </c>
      <c r="D130" s="4" t="s">
        <v>14</v>
      </c>
      <c r="E130" s="4" t="s">
        <v>1485</v>
      </c>
      <c r="F130" s="4" t="s">
        <v>1485</v>
      </c>
      <c r="G130" s="4" t="s">
        <v>14</v>
      </c>
      <c r="H130" t="s">
        <v>14</v>
      </c>
      <c r="I130" s="4" t="s">
        <v>14</v>
      </c>
      <c r="J130" s="4" t="s">
        <v>14</v>
      </c>
      <c r="K130" s="4" t="s">
        <v>1497</v>
      </c>
    </row>
    <row r="131" spans="1:11" x14ac:dyDescent="0.25">
      <c r="A131" s="1" t="s">
        <v>52</v>
      </c>
      <c r="B131" s="1" t="s">
        <v>47</v>
      </c>
      <c r="C131" s="1" t="s">
        <v>53</v>
      </c>
      <c r="D131" s="4" t="s">
        <v>14</v>
      </c>
      <c r="E131" s="4" t="s">
        <v>1498</v>
      </c>
      <c r="F131" s="4" t="s">
        <v>1499</v>
      </c>
      <c r="G131" s="4" t="s">
        <v>14</v>
      </c>
      <c r="H131" t="s">
        <v>14</v>
      </c>
      <c r="I131" s="4" t="s">
        <v>14</v>
      </c>
      <c r="J131" s="4" t="s">
        <v>14</v>
      </c>
      <c r="K131" s="4" t="s">
        <v>1472</v>
      </c>
    </row>
    <row r="132" spans="1:11" x14ac:dyDescent="0.25">
      <c r="A132" s="1" t="s">
        <v>54</v>
      </c>
      <c r="B132" s="1" t="s">
        <v>16</v>
      </c>
      <c r="C132" s="1" t="s">
        <v>55</v>
      </c>
      <c r="D132" s="4" t="s">
        <v>14</v>
      </c>
      <c r="E132" s="4" t="s">
        <v>1500</v>
      </c>
      <c r="F132" s="4" t="s">
        <v>1501</v>
      </c>
      <c r="G132" s="4" t="s">
        <v>14</v>
      </c>
      <c r="H132" t="s">
        <v>14</v>
      </c>
      <c r="I132" s="4" t="s">
        <v>1476</v>
      </c>
      <c r="J132" s="4" t="s">
        <v>14</v>
      </c>
      <c r="K132" s="4" t="s">
        <v>1469</v>
      </c>
    </row>
    <row r="133" spans="1:11" x14ac:dyDescent="0.25">
      <c r="A133" s="1" t="s">
        <v>58</v>
      </c>
      <c r="B133" s="1" t="s">
        <v>12</v>
      </c>
      <c r="C133" s="1" t="s">
        <v>59</v>
      </c>
      <c r="D133" s="4" t="s">
        <v>14</v>
      </c>
      <c r="E133" s="4" t="s">
        <v>1477</v>
      </c>
      <c r="F133" s="4" t="s">
        <v>14</v>
      </c>
      <c r="G133" s="4" t="s">
        <v>14</v>
      </c>
      <c r="H133" t="s">
        <v>14</v>
      </c>
      <c r="I133" s="4" t="s">
        <v>14</v>
      </c>
      <c r="J133" s="4" t="s">
        <v>14</v>
      </c>
      <c r="K133" s="4" t="s">
        <v>14</v>
      </c>
    </row>
    <row r="134" spans="1:11" x14ac:dyDescent="0.25">
      <c r="A134" s="1" t="s">
        <v>60</v>
      </c>
      <c r="B134" s="1" t="s">
        <v>26</v>
      </c>
      <c r="C134" s="1" t="s">
        <v>61</v>
      </c>
      <c r="D134" s="4" t="s">
        <v>14</v>
      </c>
      <c r="E134" s="4" t="s">
        <v>1466</v>
      </c>
      <c r="F134" s="4" t="s">
        <v>1476</v>
      </c>
      <c r="G134" s="4" t="s">
        <v>14</v>
      </c>
      <c r="H134" t="s">
        <v>14</v>
      </c>
      <c r="I134" s="4" t="s">
        <v>1476</v>
      </c>
      <c r="J134" s="4" t="s">
        <v>14</v>
      </c>
      <c r="K134" s="4" t="s">
        <v>1482</v>
      </c>
    </row>
    <row r="135" spans="1:11" x14ac:dyDescent="0.25">
      <c r="A135" s="1" t="s">
        <v>62</v>
      </c>
      <c r="B135" s="1" t="s">
        <v>26</v>
      </c>
      <c r="C135" s="1" t="s">
        <v>63</v>
      </c>
      <c r="D135" s="4" t="s">
        <v>14</v>
      </c>
      <c r="E135" s="4" t="s">
        <v>1466</v>
      </c>
      <c r="F135" s="4" t="s">
        <v>1466</v>
      </c>
      <c r="G135" s="4" t="s">
        <v>14</v>
      </c>
      <c r="H135" t="s">
        <v>14</v>
      </c>
      <c r="I135" s="4" t="s">
        <v>14</v>
      </c>
      <c r="J135" s="4" t="s">
        <v>14</v>
      </c>
      <c r="K135" s="4" t="s">
        <v>14</v>
      </c>
    </row>
    <row r="136" spans="1:11" x14ac:dyDescent="0.25">
      <c r="A136" s="1" t="s">
        <v>64</v>
      </c>
      <c r="B136" s="1" t="s">
        <v>65</v>
      </c>
      <c r="C136" s="1" t="s">
        <v>66</v>
      </c>
      <c r="D136" s="4" t="s">
        <v>14</v>
      </c>
      <c r="E136" s="4" t="s">
        <v>1506</v>
      </c>
      <c r="F136" s="4" t="s">
        <v>1507</v>
      </c>
      <c r="G136" s="4" t="s">
        <v>1491</v>
      </c>
      <c r="H136" t="s">
        <v>14</v>
      </c>
      <c r="I136" s="4" t="s">
        <v>1469</v>
      </c>
      <c r="J136" s="4" t="s">
        <v>1477</v>
      </c>
      <c r="K136" s="4" t="s">
        <v>1508</v>
      </c>
    </row>
    <row r="137" spans="1:11" x14ac:dyDescent="0.25">
      <c r="A137" s="1" t="s">
        <v>67</v>
      </c>
      <c r="B137" s="1" t="s">
        <v>16</v>
      </c>
      <c r="C137" s="1" t="s">
        <v>68</v>
      </c>
      <c r="D137" s="4" t="s">
        <v>14</v>
      </c>
      <c r="E137" s="4" t="s">
        <v>1509</v>
      </c>
      <c r="F137" s="4" t="s">
        <v>1510</v>
      </c>
      <c r="G137" s="4" t="s">
        <v>14</v>
      </c>
      <c r="H137" t="s">
        <v>14</v>
      </c>
      <c r="I137" s="4" t="s">
        <v>1476</v>
      </c>
      <c r="J137" s="4" t="s">
        <v>14</v>
      </c>
      <c r="K137" s="4" t="s">
        <v>1483</v>
      </c>
    </row>
    <row r="138" spans="1:11" x14ac:dyDescent="0.25">
      <c r="A138" s="1" t="s">
        <v>69</v>
      </c>
      <c r="B138" s="1" t="s">
        <v>70</v>
      </c>
      <c r="C138" s="1" t="s">
        <v>71</v>
      </c>
      <c r="D138" s="4" t="s">
        <v>14</v>
      </c>
      <c r="E138" s="4" t="s">
        <v>1491</v>
      </c>
      <c r="F138" s="4" t="s">
        <v>1476</v>
      </c>
      <c r="G138" s="4" t="s">
        <v>14</v>
      </c>
      <c r="H138" t="s">
        <v>14</v>
      </c>
      <c r="I138" s="4" t="s">
        <v>14</v>
      </c>
      <c r="J138" s="4" t="s">
        <v>14</v>
      </c>
      <c r="K138" s="4" t="s">
        <v>14</v>
      </c>
    </row>
    <row r="139" spans="1:11" x14ac:dyDescent="0.25">
      <c r="A139" s="1" t="s">
        <v>72</v>
      </c>
      <c r="B139" s="1" t="s">
        <v>26</v>
      </c>
      <c r="C139" s="1" t="s">
        <v>27</v>
      </c>
      <c r="D139" s="4" t="s">
        <v>14</v>
      </c>
      <c r="E139" s="4" t="s">
        <v>1476</v>
      </c>
      <c r="F139" s="4" t="s">
        <v>14</v>
      </c>
      <c r="G139" s="4" t="s">
        <v>14</v>
      </c>
      <c r="H139" t="s">
        <v>14</v>
      </c>
      <c r="I139" s="4" t="s">
        <v>14</v>
      </c>
      <c r="J139" s="4" t="s">
        <v>14</v>
      </c>
      <c r="K139" s="4" t="s">
        <v>14</v>
      </c>
    </row>
    <row r="140" spans="1:11" x14ac:dyDescent="0.25">
      <c r="A140" s="1" t="s">
        <v>75</v>
      </c>
      <c r="B140" s="1" t="s">
        <v>26</v>
      </c>
      <c r="C140" s="1" t="s">
        <v>76</v>
      </c>
      <c r="D140" s="4" t="s">
        <v>14</v>
      </c>
      <c r="E140" s="4" t="s">
        <v>1480</v>
      </c>
      <c r="F140" s="4" t="s">
        <v>1480</v>
      </c>
      <c r="G140" s="4" t="s">
        <v>14</v>
      </c>
      <c r="H140" t="s">
        <v>14</v>
      </c>
      <c r="I140" s="4" t="s">
        <v>1476</v>
      </c>
      <c r="J140" s="4" t="s">
        <v>14</v>
      </c>
      <c r="K140" s="4" t="s">
        <v>1472</v>
      </c>
    </row>
    <row r="141" spans="1:11" x14ac:dyDescent="0.25">
      <c r="A141" s="1" t="s">
        <v>77</v>
      </c>
      <c r="B141" s="1" t="s">
        <v>26</v>
      </c>
      <c r="C141" s="1" t="s">
        <v>78</v>
      </c>
      <c r="D141" s="4" t="s">
        <v>14</v>
      </c>
      <c r="E141" s="4" t="s">
        <v>1477</v>
      </c>
      <c r="F141" s="4" t="s">
        <v>1466</v>
      </c>
      <c r="G141" s="4" t="s">
        <v>14</v>
      </c>
      <c r="H141" t="s">
        <v>14</v>
      </c>
      <c r="I141" s="4" t="s">
        <v>14</v>
      </c>
      <c r="J141" s="4" t="s">
        <v>14</v>
      </c>
      <c r="K141" s="4" t="s">
        <v>14</v>
      </c>
    </row>
    <row r="142" spans="1:11" x14ac:dyDescent="0.25">
      <c r="A142" s="1" t="s">
        <v>81</v>
      </c>
      <c r="B142" s="1" t="s">
        <v>12</v>
      </c>
      <c r="C142" s="1" t="s">
        <v>82</v>
      </c>
      <c r="D142" s="4" t="s">
        <v>14</v>
      </c>
      <c r="E142" s="4" t="s">
        <v>1481</v>
      </c>
      <c r="F142" s="4" t="s">
        <v>1481</v>
      </c>
      <c r="G142" s="4" t="s">
        <v>14</v>
      </c>
      <c r="H142" t="s">
        <v>14</v>
      </c>
      <c r="I142" s="4" t="s">
        <v>1476</v>
      </c>
      <c r="J142" s="4" t="s">
        <v>1476</v>
      </c>
      <c r="K142" s="4" t="s">
        <v>1547</v>
      </c>
    </row>
    <row r="143" spans="1:11" x14ac:dyDescent="0.25">
      <c r="A143" s="1" t="s">
        <v>83</v>
      </c>
      <c r="B143" s="1" t="s">
        <v>12</v>
      </c>
      <c r="C143" s="1" t="s">
        <v>76</v>
      </c>
      <c r="D143" s="4" t="s">
        <v>14</v>
      </c>
      <c r="E143" s="4" t="s">
        <v>1476</v>
      </c>
      <c r="F143" s="4" t="s">
        <v>1476</v>
      </c>
      <c r="G143" s="4" t="s">
        <v>14</v>
      </c>
      <c r="H143" t="s">
        <v>14</v>
      </c>
      <c r="I143" s="4" t="s">
        <v>14</v>
      </c>
      <c r="J143" s="4" t="s">
        <v>14</v>
      </c>
      <c r="K143" s="4" t="s">
        <v>14</v>
      </c>
    </row>
    <row r="144" spans="1:11" x14ac:dyDescent="0.25">
      <c r="A144" s="1" t="s">
        <v>84</v>
      </c>
      <c r="B144" s="1" t="s">
        <v>85</v>
      </c>
      <c r="C144" s="1" t="s">
        <v>86</v>
      </c>
      <c r="D144" s="4" t="s">
        <v>14</v>
      </c>
      <c r="E144" s="4" t="s">
        <v>1491</v>
      </c>
      <c r="F144" s="4" t="s">
        <v>1479</v>
      </c>
      <c r="G144" s="4" t="s">
        <v>14</v>
      </c>
      <c r="H144" t="s">
        <v>14</v>
      </c>
      <c r="I144" s="4" t="s">
        <v>14</v>
      </c>
      <c r="J144" s="4" t="s">
        <v>14</v>
      </c>
      <c r="K144" s="4" t="s">
        <v>14</v>
      </c>
    </row>
    <row r="145" spans="1:11" x14ac:dyDescent="0.25">
      <c r="A145" s="1" t="s">
        <v>87</v>
      </c>
      <c r="B145" s="1" t="s">
        <v>26</v>
      </c>
      <c r="C145" s="1" t="s">
        <v>88</v>
      </c>
      <c r="D145" s="4" t="s">
        <v>14</v>
      </c>
      <c r="E145" s="4" t="s">
        <v>1477</v>
      </c>
      <c r="F145" s="4" t="s">
        <v>1476</v>
      </c>
      <c r="G145" s="4" t="s">
        <v>14</v>
      </c>
      <c r="H145" t="s">
        <v>14</v>
      </c>
      <c r="I145" s="4" t="s">
        <v>14</v>
      </c>
      <c r="J145" s="4" t="s">
        <v>14</v>
      </c>
      <c r="K145" s="4" t="s">
        <v>14</v>
      </c>
    </row>
    <row r="146" spans="1:11" x14ac:dyDescent="0.25">
      <c r="A146" s="1" t="s">
        <v>89</v>
      </c>
      <c r="B146" s="1" t="s">
        <v>26</v>
      </c>
      <c r="C146" s="1" t="s">
        <v>90</v>
      </c>
      <c r="D146" s="4" t="s">
        <v>14</v>
      </c>
      <c r="E146" s="4" t="s">
        <v>1466</v>
      </c>
      <c r="F146" s="4" t="s">
        <v>1476</v>
      </c>
      <c r="G146" s="4" t="s">
        <v>14</v>
      </c>
      <c r="H146" t="s">
        <v>14</v>
      </c>
      <c r="I146" s="4" t="s">
        <v>14</v>
      </c>
      <c r="J146" s="4" t="s">
        <v>14</v>
      </c>
      <c r="K146" s="4" t="s">
        <v>14</v>
      </c>
    </row>
    <row r="147" spans="1:11" x14ac:dyDescent="0.25">
      <c r="A147" s="1" t="s">
        <v>93</v>
      </c>
      <c r="B147" s="1" t="s">
        <v>16</v>
      </c>
      <c r="C147" s="1" t="s">
        <v>94</v>
      </c>
      <c r="D147" s="4" t="s">
        <v>14</v>
      </c>
      <c r="E147" s="4" t="s">
        <v>1480</v>
      </c>
      <c r="F147" s="4" t="s">
        <v>1469</v>
      </c>
      <c r="G147" s="4" t="s">
        <v>14</v>
      </c>
      <c r="H147" t="s">
        <v>14</v>
      </c>
      <c r="I147" s="4" t="s">
        <v>1466</v>
      </c>
      <c r="J147" s="4" t="s">
        <v>14</v>
      </c>
      <c r="K147" s="4" t="s">
        <v>1513</v>
      </c>
    </row>
    <row r="148" spans="1:11" x14ac:dyDescent="0.25">
      <c r="A148" s="1" t="s">
        <v>98</v>
      </c>
      <c r="B148" s="1" t="s">
        <v>16</v>
      </c>
      <c r="C148" s="1" t="s">
        <v>90</v>
      </c>
      <c r="D148" s="4" t="s">
        <v>14</v>
      </c>
      <c r="E148" s="4" t="s">
        <v>1476</v>
      </c>
      <c r="F148" s="4" t="s">
        <v>1476</v>
      </c>
      <c r="G148" s="4" t="s">
        <v>14</v>
      </c>
      <c r="H148" t="s">
        <v>14</v>
      </c>
      <c r="I148" s="4" t="s">
        <v>14</v>
      </c>
      <c r="J148" s="4" t="s">
        <v>14</v>
      </c>
      <c r="K148" s="4" t="s">
        <v>14</v>
      </c>
    </row>
    <row r="149" spans="1:11" x14ac:dyDescent="0.25">
      <c r="A149" s="1" t="s">
        <v>99</v>
      </c>
      <c r="B149" s="1" t="s">
        <v>16</v>
      </c>
      <c r="C149" s="1" t="s">
        <v>100</v>
      </c>
      <c r="D149" s="4" t="s">
        <v>14</v>
      </c>
      <c r="E149" s="4" t="s">
        <v>1469</v>
      </c>
      <c r="F149" s="4" t="s">
        <v>1479</v>
      </c>
      <c r="G149" s="4" t="s">
        <v>14</v>
      </c>
      <c r="H149" t="s">
        <v>14</v>
      </c>
      <c r="I149" s="4" t="s">
        <v>14</v>
      </c>
      <c r="J149" s="4" t="s">
        <v>14</v>
      </c>
      <c r="K149" s="4" t="s">
        <v>14</v>
      </c>
    </row>
    <row r="150" spans="1:11" x14ac:dyDescent="0.25">
      <c r="A150" s="1" t="s">
        <v>101</v>
      </c>
      <c r="B150" s="1" t="s">
        <v>16</v>
      </c>
      <c r="C150" s="1" t="s">
        <v>102</v>
      </c>
      <c r="D150" s="4" t="s">
        <v>14</v>
      </c>
      <c r="E150" s="4" t="s">
        <v>1479</v>
      </c>
      <c r="F150" s="4" t="s">
        <v>1477</v>
      </c>
      <c r="G150" s="4" t="s">
        <v>14</v>
      </c>
      <c r="H150" t="s">
        <v>14</v>
      </c>
      <c r="I150" s="4" t="s">
        <v>14</v>
      </c>
      <c r="J150" s="4" t="s">
        <v>14</v>
      </c>
      <c r="K150" s="4" t="s">
        <v>14</v>
      </c>
    </row>
    <row r="151" spans="1:11" x14ac:dyDescent="0.25">
      <c r="A151" s="1" t="s">
        <v>103</v>
      </c>
      <c r="B151" s="1" t="s">
        <v>16</v>
      </c>
      <c r="C151" s="1" t="s">
        <v>104</v>
      </c>
      <c r="D151" s="4" t="s">
        <v>14</v>
      </c>
      <c r="E151" s="4" t="s">
        <v>1477</v>
      </c>
      <c r="F151" s="4" t="s">
        <v>1476</v>
      </c>
      <c r="G151" s="4" t="s">
        <v>14</v>
      </c>
      <c r="H151" t="s">
        <v>14</v>
      </c>
      <c r="I151" s="4" t="s">
        <v>14</v>
      </c>
      <c r="J151" s="4" t="s">
        <v>14</v>
      </c>
      <c r="K151" s="4" t="s">
        <v>14</v>
      </c>
    </row>
    <row r="152" spans="1:11" x14ac:dyDescent="0.25">
      <c r="A152" s="1" t="s">
        <v>105</v>
      </c>
      <c r="B152" s="1" t="s">
        <v>16</v>
      </c>
      <c r="C152" s="1" t="s">
        <v>106</v>
      </c>
      <c r="D152" s="4" t="s">
        <v>14</v>
      </c>
      <c r="E152" s="4" t="s">
        <v>1524</v>
      </c>
      <c r="F152" s="4" t="s">
        <v>1501</v>
      </c>
      <c r="G152" s="4" t="s">
        <v>14</v>
      </c>
      <c r="H152" t="s">
        <v>14</v>
      </c>
      <c r="I152" s="4" t="s">
        <v>1476</v>
      </c>
      <c r="J152" s="4" t="s">
        <v>1476</v>
      </c>
      <c r="K152" s="4" t="s">
        <v>1469</v>
      </c>
    </row>
    <row r="153" spans="1:11" x14ac:dyDescent="0.25">
      <c r="A153" s="1" t="s">
        <v>107</v>
      </c>
      <c r="B153" s="1" t="s">
        <v>26</v>
      </c>
      <c r="C153" s="1" t="s">
        <v>108</v>
      </c>
      <c r="D153" s="4" t="s">
        <v>14</v>
      </c>
      <c r="E153" s="4" t="s">
        <v>1482</v>
      </c>
      <c r="F153" s="4" t="s">
        <v>1479</v>
      </c>
      <c r="G153" s="4" t="s">
        <v>14</v>
      </c>
      <c r="H153" t="s">
        <v>14</v>
      </c>
      <c r="I153" s="4" t="s">
        <v>1476</v>
      </c>
      <c r="J153" s="4" t="s">
        <v>14</v>
      </c>
      <c r="K153" s="4" t="s">
        <v>1466</v>
      </c>
    </row>
    <row r="154" spans="1:11" x14ac:dyDescent="0.25">
      <c r="A154" s="1" t="s">
        <v>109</v>
      </c>
      <c r="B154" s="1" t="s">
        <v>12</v>
      </c>
      <c r="C154" s="1" t="s">
        <v>110</v>
      </c>
      <c r="D154" s="4" t="s">
        <v>14</v>
      </c>
      <c r="E154" s="4" t="s">
        <v>1525</v>
      </c>
      <c r="F154" s="4" t="s">
        <v>1526</v>
      </c>
      <c r="G154" s="4" t="s">
        <v>14</v>
      </c>
      <c r="H154" t="s">
        <v>14</v>
      </c>
      <c r="I154" s="4" t="s">
        <v>14</v>
      </c>
      <c r="J154" s="4" t="s">
        <v>14</v>
      </c>
      <c r="K154" s="4" t="s">
        <v>14</v>
      </c>
    </row>
    <row r="155" spans="1:11" x14ac:dyDescent="0.25">
      <c r="A155" s="1" t="s">
        <v>113</v>
      </c>
      <c r="B155" s="1" t="s">
        <v>16</v>
      </c>
      <c r="C155" s="1" t="s">
        <v>114</v>
      </c>
      <c r="D155" s="4" t="s">
        <v>14</v>
      </c>
      <c r="E155" s="4" t="s">
        <v>1528</v>
      </c>
      <c r="F155" s="4" t="s">
        <v>1472</v>
      </c>
      <c r="G155" s="4" t="s">
        <v>14</v>
      </c>
      <c r="H155" t="s">
        <v>14</v>
      </c>
      <c r="I155" s="4" t="s">
        <v>14</v>
      </c>
      <c r="J155" s="4" t="s">
        <v>14</v>
      </c>
      <c r="K155" s="4" t="s">
        <v>1476</v>
      </c>
    </row>
    <row r="156" spans="1:11" x14ac:dyDescent="0.25">
      <c r="A156" s="1" t="s">
        <v>115</v>
      </c>
      <c r="B156" s="1" t="s">
        <v>12</v>
      </c>
      <c r="C156" s="1" t="s">
        <v>116</v>
      </c>
      <c r="D156" s="4" t="s">
        <v>14</v>
      </c>
      <c r="E156" s="4" t="s">
        <v>1529</v>
      </c>
      <c r="F156" s="4" t="s">
        <v>1478</v>
      </c>
      <c r="G156" s="4" t="s">
        <v>14</v>
      </c>
      <c r="H156" t="s">
        <v>14</v>
      </c>
      <c r="I156" s="4" t="s">
        <v>14</v>
      </c>
      <c r="J156" s="4" t="s">
        <v>14</v>
      </c>
      <c r="K156" s="4" t="s">
        <v>1491</v>
      </c>
    </row>
    <row r="157" spans="1:11" x14ac:dyDescent="0.25">
      <c r="A157" s="1" t="s">
        <v>117</v>
      </c>
      <c r="B157" s="1" t="s">
        <v>26</v>
      </c>
      <c r="C157" s="1" t="s">
        <v>17</v>
      </c>
      <c r="D157" s="4" t="s">
        <v>14</v>
      </c>
      <c r="E157" s="4" t="s">
        <v>1466</v>
      </c>
      <c r="F157" s="4" t="s">
        <v>1466</v>
      </c>
      <c r="G157" s="4" t="s">
        <v>14</v>
      </c>
      <c r="H157" t="s">
        <v>14</v>
      </c>
      <c r="I157" s="4" t="s">
        <v>14</v>
      </c>
      <c r="J157" s="4" t="s">
        <v>14</v>
      </c>
      <c r="K157" s="4" t="s">
        <v>1466</v>
      </c>
    </row>
    <row r="158" spans="1:11" x14ac:dyDescent="0.25">
      <c r="A158" s="1" t="s">
        <v>118</v>
      </c>
      <c r="B158" s="1" t="s">
        <v>47</v>
      </c>
      <c r="C158" s="1" t="s">
        <v>104</v>
      </c>
      <c r="D158" s="4" t="s">
        <v>14</v>
      </c>
      <c r="E158" s="4" t="s">
        <v>1476</v>
      </c>
      <c r="F158" s="4" t="s">
        <v>1476</v>
      </c>
      <c r="G158" s="4" t="s">
        <v>14</v>
      </c>
      <c r="H158" t="s">
        <v>14</v>
      </c>
      <c r="I158" s="4" t="s">
        <v>14</v>
      </c>
      <c r="J158" s="4" t="s">
        <v>14</v>
      </c>
      <c r="K158" s="4" t="s">
        <v>14</v>
      </c>
    </row>
    <row r="159" spans="1:11" x14ac:dyDescent="0.25">
      <c r="A159" s="1" t="s">
        <v>120</v>
      </c>
      <c r="B159" s="1" t="s">
        <v>26</v>
      </c>
      <c r="C159" s="1" t="s">
        <v>121</v>
      </c>
      <c r="D159" s="4" t="s">
        <v>14</v>
      </c>
      <c r="E159" s="4" t="s">
        <v>1491</v>
      </c>
      <c r="F159" s="4" t="s">
        <v>1477</v>
      </c>
      <c r="G159" s="4" t="s">
        <v>14</v>
      </c>
      <c r="H159" t="s">
        <v>14</v>
      </c>
      <c r="I159" s="4" t="s">
        <v>14</v>
      </c>
      <c r="J159" s="4" t="s">
        <v>14</v>
      </c>
      <c r="K159" s="4" t="s">
        <v>14</v>
      </c>
    </row>
    <row r="160" spans="1:11" x14ac:dyDescent="0.25">
      <c r="A160" s="1" t="s">
        <v>122</v>
      </c>
      <c r="B160" s="1" t="s">
        <v>12</v>
      </c>
      <c r="C160" s="1" t="s">
        <v>123</v>
      </c>
      <c r="D160" s="4" t="s">
        <v>14</v>
      </c>
      <c r="E160" s="4" t="s">
        <v>1528</v>
      </c>
      <c r="F160" s="4" t="s">
        <v>1483</v>
      </c>
      <c r="G160" s="4" t="s">
        <v>14</v>
      </c>
      <c r="H160" t="s">
        <v>14</v>
      </c>
      <c r="I160" s="4" t="s">
        <v>14</v>
      </c>
      <c r="J160" s="4" t="s">
        <v>14</v>
      </c>
      <c r="K160" s="4" t="s">
        <v>1466</v>
      </c>
    </row>
    <row r="161" spans="1:11" x14ac:dyDescent="0.25">
      <c r="A161" s="1" t="s">
        <v>124</v>
      </c>
      <c r="B161" s="1" t="s">
        <v>16</v>
      </c>
      <c r="C161" s="1" t="s">
        <v>30</v>
      </c>
      <c r="D161" s="4" t="s">
        <v>14</v>
      </c>
      <c r="E161" s="4" t="s">
        <v>1476</v>
      </c>
      <c r="F161" s="4" t="s">
        <v>1476</v>
      </c>
      <c r="G161" s="4" t="s">
        <v>14</v>
      </c>
      <c r="H161" t="s">
        <v>14</v>
      </c>
      <c r="I161" s="4" t="s">
        <v>14</v>
      </c>
      <c r="J161" s="4" t="s">
        <v>14</v>
      </c>
      <c r="K161" s="4" t="s">
        <v>14</v>
      </c>
    </row>
    <row r="162" spans="1:11" x14ac:dyDescent="0.25">
      <c r="A162" s="1" t="s">
        <v>125</v>
      </c>
      <c r="B162" s="1" t="s">
        <v>26</v>
      </c>
      <c r="C162" s="1" t="s">
        <v>126</v>
      </c>
      <c r="D162" s="4" t="s">
        <v>14</v>
      </c>
      <c r="E162" s="4" t="s">
        <v>1482</v>
      </c>
      <c r="F162" s="4" t="s">
        <v>1491</v>
      </c>
      <c r="G162" s="4" t="s">
        <v>14</v>
      </c>
      <c r="H162" t="s">
        <v>14</v>
      </c>
      <c r="I162" s="4" t="s">
        <v>14</v>
      </c>
      <c r="J162" s="4" t="s">
        <v>14</v>
      </c>
      <c r="K162" s="4" t="s">
        <v>14</v>
      </c>
    </row>
    <row r="163" spans="1:11" x14ac:dyDescent="0.25">
      <c r="A163" s="1" t="s">
        <v>127</v>
      </c>
      <c r="B163" s="1" t="s">
        <v>12</v>
      </c>
      <c r="C163" s="1" t="s">
        <v>128</v>
      </c>
      <c r="D163" s="4" t="s">
        <v>14</v>
      </c>
      <c r="E163" s="4" t="s">
        <v>1473</v>
      </c>
      <c r="F163" s="4" t="s">
        <v>1470</v>
      </c>
      <c r="G163" s="4" t="s">
        <v>14</v>
      </c>
      <c r="H163" t="s">
        <v>14</v>
      </c>
      <c r="I163" s="4" t="s">
        <v>14</v>
      </c>
      <c r="J163" s="4" t="s">
        <v>14</v>
      </c>
      <c r="K163" s="4" t="s">
        <v>14</v>
      </c>
    </row>
    <row r="164" spans="1:11" x14ac:dyDescent="0.25">
      <c r="A164" s="1" t="s">
        <v>132</v>
      </c>
      <c r="B164" s="1" t="s">
        <v>133</v>
      </c>
      <c r="C164" s="1" t="s">
        <v>134</v>
      </c>
      <c r="D164" s="4" t="s">
        <v>14</v>
      </c>
      <c r="E164" s="4" t="s">
        <v>1479</v>
      </c>
      <c r="F164" s="4" t="s">
        <v>14</v>
      </c>
      <c r="G164" s="4" t="s">
        <v>14</v>
      </c>
      <c r="H164" t="s">
        <v>14</v>
      </c>
      <c r="I164" s="4" t="s">
        <v>14</v>
      </c>
      <c r="J164" s="4" t="s">
        <v>14</v>
      </c>
      <c r="K164" s="4" t="s">
        <v>14</v>
      </c>
    </row>
    <row r="165" spans="1:11" x14ac:dyDescent="0.25">
      <c r="A165" s="1" t="s">
        <v>135</v>
      </c>
      <c r="B165" s="1" t="s">
        <v>136</v>
      </c>
      <c r="C165" s="1" t="s">
        <v>137</v>
      </c>
      <c r="D165" s="4" t="s">
        <v>14</v>
      </c>
      <c r="E165" s="4" t="s">
        <v>1472</v>
      </c>
      <c r="F165" s="4" t="s">
        <v>1491</v>
      </c>
      <c r="G165" s="4" t="s">
        <v>14</v>
      </c>
      <c r="H165" t="s">
        <v>14</v>
      </c>
      <c r="I165" s="4" t="s">
        <v>14</v>
      </c>
      <c r="J165" s="4" t="s">
        <v>14</v>
      </c>
      <c r="K165" s="4" t="s">
        <v>14</v>
      </c>
    </row>
    <row r="166" spans="1:11" x14ac:dyDescent="0.25">
      <c r="A166" s="1" t="s">
        <v>138</v>
      </c>
      <c r="B166" s="1" t="s">
        <v>12</v>
      </c>
      <c r="C166" s="1" t="s">
        <v>139</v>
      </c>
      <c r="D166" s="4" t="s">
        <v>14</v>
      </c>
      <c r="E166" s="4" t="s">
        <v>1476</v>
      </c>
      <c r="F166" s="4" t="s">
        <v>1476</v>
      </c>
      <c r="G166" s="4" t="s">
        <v>14</v>
      </c>
      <c r="H166" t="s">
        <v>14</v>
      </c>
      <c r="I166" s="4" t="s">
        <v>14</v>
      </c>
      <c r="J166" s="4" t="s">
        <v>14</v>
      </c>
      <c r="K166" s="4" t="s">
        <v>14</v>
      </c>
    </row>
    <row r="167" spans="1:11" x14ac:dyDescent="0.25">
      <c r="A167" s="1" t="s">
        <v>140</v>
      </c>
      <c r="B167" s="1" t="s">
        <v>29</v>
      </c>
      <c r="C167" s="1" t="s">
        <v>30</v>
      </c>
      <c r="D167" s="4" t="s">
        <v>14</v>
      </c>
      <c r="E167" s="4" t="s">
        <v>1476</v>
      </c>
      <c r="F167" s="4" t="s">
        <v>1476</v>
      </c>
      <c r="G167" s="4" t="s">
        <v>14</v>
      </c>
      <c r="H167" t="s">
        <v>14</v>
      </c>
      <c r="I167" s="4" t="s">
        <v>14</v>
      </c>
      <c r="J167" s="4" t="s">
        <v>14</v>
      </c>
      <c r="K167" s="4" t="s">
        <v>14</v>
      </c>
    </row>
    <row r="168" spans="1:11" x14ac:dyDescent="0.25">
      <c r="A168" s="1" t="s">
        <v>141</v>
      </c>
      <c r="B168" s="1" t="s">
        <v>142</v>
      </c>
      <c r="C168" s="1" t="s">
        <v>143</v>
      </c>
      <c r="D168" s="4" t="s">
        <v>14</v>
      </c>
      <c r="E168" s="4" t="s">
        <v>1528</v>
      </c>
      <c r="F168" s="4" t="s">
        <v>1528</v>
      </c>
      <c r="G168" s="4" t="s">
        <v>14</v>
      </c>
      <c r="H168" t="s">
        <v>14</v>
      </c>
      <c r="I168" s="4" t="s">
        <v>14</v>
      </c>
      <c r="J168" s="4" t="s">
        <v>14</v>
      </c>
      <c r="K168" s="4" t="s">
        <v>1476</v>
      </c>
    </row>
    <row r="169" spans="1:11" x14ac:dyDescent="0.25">
      <c r="A169" s="1" t="s">
        <v>144</v>
      </c>
      <c r="B169" s="1" t="s">
        <v>47</v>
      </c>
      <c r="C169" s="1" t="s">
        <v>145</v>
      </c>
      <c r="D169" s="4" t="s">
        <v>14</v>
      </c>
      <c r="E169" s="4" t="s">
        <v>1483</v>
      </c>
      <c r="F169" s="4" t="s">
        <v>1472</v>
      </c>
      <c r="G169" s="4" t="s">
        <v>14</v>
      </c>
      <c r="H169" t="s">
        <v>14</v>
      </c>
      <c r="I169" s="4" t="s">
        <v>14</v>
      </c>
      <c r="J169" s="4" t="s">
        <v>14</v>
      </c>
      <c r="K169" s="4" t="s">
        <v>1466</v>
      </c>
    </row>
    <row r="170" spans="1:11" x14ac:dyDescent="0.25">
      <c r="A170" s="1" t="s">
        <v>146</v>
      </c>
      <c r="B170" s="1" t="s">
        <v>16</v>
      </c>
      <c r="C170" s="1" t="s">
        <v>147</v>
      </c>
      <c r="D170" s="4" t="s">
        <v>14</v>
      </c>
      <c r="E170" s="4" t="s">
        <v>1480</v>
      </c>
      <c r="F170" s="4" t="s">
        <v>1480</v>
      </c>
      <c r="G170" s="4" t="s">
        <v>14</v>
      </c>
      <c r="H170" t="s">
        <v>14</v>
      </c>
      <c r="I170" s="4" t="s">
        <v>14</v>
      </c>
      <c r="J170" s="4" t="s">
        <v>14</v>
      </c>
      <c r="K170" s="4" t="s">
        <v>1480</v>
      </c>
    </row>
    <row r="171" spans="1:11" x14ac:dyDescent="0.25">
      <c r="A171" s="1" t="s">
        <v>148</v>
      </c>
      <c r="B171" s="1" t="s">
        <v>16</v>
      </c>
      <c r="C171" s="1" t="s">
        <v>88</v>
      </c>
      <c r="D171" s="4" t="s">
        <v>14</v>
      </c>
      <c r="E171" s="4" t="s">
        <v>1476</v>
      </c>
      <c r="F171" s="4" t="s">
        <v>1476</v>
      </c>
      <c r="G171" s="4" t="s">
        <v>14</v>
      </c>
      <c r="H171" t="s">
        <v>14</v>
      </c>
      <c r="I171" s="4" t="s">
        <v>14</v>
      </c>
      <c r="J171" s="4" t="s">
        <v>14</v>
      </c>
      <c r="K171" s="4" t="s">
        <v>14</v>
      </c>
    </row>
    <row r="172" spans="1:11" x14ac:dyDescent="0.25">
      <c r="A172" s="1" t="s">
        <v>149</v>
      </c>
      <c r="B172" s="1" t="s">
        <v>29</v>
      </c>
      <c r="C172" s="1" t="s">
        <v>150</v>
      </c>
      <c r="D172" s="4" t="s">
        <v>14</v>
      </c>
      <c r="E172" s="4" t="s">
        <v>1466</v>
      </c>
      <c r="F172" s="4" t="s">
        <v>1466</v>
      </c>
      <c r="G172" s="4" t="s">
        <v>14</v>
      </c>
      <c r="H172" t="s">
        <v>14</v>
      </c>
      <c r="I172" s="4" t="s">
        <v>14</v>
      </c>
      <c r="J172" s="4" t="s">
        <v>14</v>
      </c>
      <c r="K172" s="4" t="s">
        <v>14</v>
      </c>
    </row>
    <row r="173" spans="1:11" x14ac:dyDescent="0.25">
      <c r="A173" s="1" t="s">
        <v>151</v>
      </c>
      <c r="B173" s="1" t="s">
        <v>47</v>
      </c>
      <c r="C173" s="1" t="s">
        <v>152</v>
      </c>
      <c r="D173" s="4" t="s">
        <v>14</v>
      </c>
      <c r="E173" s="4" t="s">
        <v>1535</v>
      </c>
      <c r="F173" s="4" t="s">
        <v>1536</v>
      </c>
      <c r="G173" s="4" t="s">
        <v>14</v>
      </c>
      <c r="H173" t="s">
        <v>14</v>
      </c>
      <c r="I173" s="4" t="s">
        <v>1470</v>
      </c>
      <c r="J173" s="4" t="s">
        <v>1476</v>
      </c>
      <c r="K173" s="4" t="s">
        <v>153</v>
      </c>
    </row>
    <row r="174" spans="1:11" x14ac:dyDescent="0.25">
      <c r="A174" s="1" t="s">
        <v>154</v>
      </c>
      <c r="B174" s="1" t="s">
        <v>16</v>
      </c>
      <c r="C174" s="1" t="s">
        <v>155</v>
      </c>
      <c r="D174" s="4" t="s">
        <v>14</v>
      </c>
      <c r="E174" s="4" t="s">
        <v>1501</v>
      </c>
      <c r="F174" s="4" t="s">
        <v>1470</v>
      </c>
      <c r="G174" s="4" t="s">
        <v>14</v>
      </c>
      <c r="H174" t="s">
        <v>14</v>
      </c>
      <c r="I174" s="4" t="s">
        <v>14</v>
      </c>
      <c r="J174" s="4" t="s">
        <v>14</v>
      </c>
      <c r="K174" s="4" t="s">
        <v>1476</v>
      </c>
    </row>
    <row r="175" spans="1:11" x14ac:dyDescent="0.25">
      <c r="A175" s="1" t="s">
        <v>156</v>
      </c>
      <c r="B175" s="1" t="s">
        <v>29</v>
      </c>
      <c r="C175" s="1" t="s">
        <v>157</v>
      </c>
      <c r="D175" s="4" t="s">
        <v>14</v>
      </c>
      <c r="E175" s="4" t="s">
        <v>1503</v>
      </c>
      <c r="F175" s="4" t="s">
        <v>1528</v>
      </c>
      <c r="G175" s="4" t="s">
        <v>14</v>
      </c>
      <c r="H175" t="s">
        <v>14</v>
      </c>
      <c r="I175" s="4" t="s">
        <v>14</v>
      </c>
      <c r="J175" s="4" t="s">
        <v>14</v>
      </c>
      <c r="K175" s="4" t="s">
        <v>1479</v>
      </c>
    </row>
    <row r="176" spans="1:11" x14ac:dyDescent="0.25">
      <c r="A176" s="1" t="s">
        <v>158</v>
      </c>
      <c r="B176" s="1" t="s">
        <v>47</v>
      </c>
      <c r="C176" s="1" t="s">
        <v>159</v>
      </c>
      <c r="D176" s="4" t="s">
        <v>14</v>
      </c>
      <c r="E176" s="4" t="s">
        <v>1537</v>
      </c>
      <c r="F176" s="4" t="s">
        <v>1472</v>
      </c>
      <c r="G176" s="4" t="s">
        <v>14</v>
      </c>
      <c r="H176" t="s">
        <v>14</v>
      </c>
      <c r="I176" s="4" t="s">
        <v>14</v>
      </c>
      <c r="J176" s="4" t="s">
        <v>14</v>
      </c>
      <c r="K176" s="4" t="s">
        <v>14</v>
      </c>
    </row>
    <row r="177" spans="1:11" x14ac:dyDescent="0.25">
      <c r="A177" s="1" t="s">
        <v>160</v>
      </c>
      <c r="B177" s="1" t="s">
        <v>161</v>
      </c>
      <c r="C177" s="1" t="s">
        <v>162</v>
      </c>
      <c r="D177" s="4" t="s">
        <v>14</v>
      </c>
      <c r="E177" s="4" t="s">
        <v>1491</v>
      </c>
      <c r="F177" s="4" t="s">
        <v>1466</v>
      </c>
      <c r="G177" s="4" t="s">
        <v>14</v>
      </c>
      <c r="H177" t="s">
        <v>14</v>
      </c>
      <c r="I177" s="4" t="s">
        <v>14</v>
      </c>
      <c r="J177" s="4" t="s">
        <v>14</v>
      </c>
      <c r="K177" s="4" t="s">
        <v>14</v>
      </c>
    </row>
    <row r="178" spans="1:11" x14ac:dyDescent="0.25">
      <c r="A178" s="1" t="s">
        <v>165</v>
      </c>
      <c r="B178" s="1" t="s">
        <v>166</v>
      </c>
      <c r="C178" s="1" t="s">
        <v>24</v>
      </c>
      <c r="D178" s="4" t="s">
        <v>14</v>
      </c>
      <c r="E178" s="4" t="s">
        <v>1481</v>
      </c>
      <c r="F178" s="4" t="s">
        <v>1470</v>
      </c>
      <c r="G178" s="4" t="s">
        <v>14</v>
      </c>
      <c r="H178" t="s">
        <v>14</v>
      </c>
      <c r="I178" s="4" t="s">
        <v>14</v>
      </c>
      <c r="J178" s="4" t="s">
        <v>14</v>
      </c>
      <c r="K178" s="4" t="s">
        <v>14</v>
      </c>
    </row>
    <row r="179" spans="1:11" x14ac:dyDescent="0.25">
      <c r="A179" s="1" t="s">
        <v>167</v>
      </c>
      <c r="B179" s="1" t="s">
        <v>168</v>
      </c>
      <c r="C179" s="1" t="s">
        <v>169</v>
      </c>
      <c r="D179" s="4" t="s">
        <v>14</v>
      </c>
      <c r="E179" s="4" t="s">
        <v>1470</v>
      </c>
      <c r="F179" s="4" t="s">
        <v>1470</v>
      </c>
      <c r="G179" s="4" t="s">
        <v>14</v>
      </c>
      <c r="H179" t="s">
        <v>14</v>
      </c>
      <c r="I179" s="4" t="s">
        <v>14</v>
      </c>
      <c r="J179" s="4" t="s">
        <v>14</v>
      </c>
      <c r="K179" s="4" t="s">
        <v>14</v>
      </c>
    </row>
    <row r="180" spans="1:11" x14ac:dyDescent="0.25">
      <c r="A180" s="1" t="s">
        <v>170</v>
      </c>
      <c r="B180" s="1" t="s">
        <v>23</v>
      </c>
      <c r="C180" s="1" t="s">
        <v>171</v>
      </c>
      <c r="D180" s="4" t="s">
        <v>14</v>
      </c>
      <c r="E180" s="4" t="s">
        <v>1466</v>
      </c>
      <c r="F180" s="4" t="s">
        <v>1466</v>
      </c>
      <c r="G180" s="4" t="s">
        <v>14</v>
      </c>
      <c r="H180" t="s">
        <v>14</v>
      </c>
      <c r="I180" s="4" t="s">
        <v>14</v>
      </c>
      <c r="J180" s="4" t="s">
        <v>14</v>
      </c>
      <c r="K180" s="4" t="s">
        <v>14</v>
      </c>
    </row>
    <row r="181" spans="1:11" x14ac:dyDescent="0.25">
      <c r="A181" s="1" t="s">
        <v>175</v>
      </c>
      <c r="B181" s="1" t="s">
        <v>47</v>
      </c>
      <c r="C181" s="1" t="s">
        <v>176</v>
      </c>
      <c r="D181" s="4" t="s">
        <v>14</v>
      </c>
      <c r="E181" s="4" t="s">
        <v>1543</v>
      </c>
      <c r="F181" s="4" t="s">
        <v>1544</v>
      </c>
      <c r="G181" s="4" t="s">
        <v>14</v>
      </c>
      <c r="H181" t="s">
        <v>14</v>
      </c>
      <c r="I181" s="4" t="s">
        <v>1476</v>
      </c>
      <c r="J181" s="4" t="s">
        <v>14</v>
      </c>
      <c r="K181" s="4" t="s">
        <v>1481</v>
      </c>
    </row>
    <row r="182" spans="1:11" x14ac:dyDescent="0.25">
      <c r="A182" s="1" t="s">
        <v>177</v>
      </c>
      <c r="B182" s="1" t="s">
        <v>130</v>
      </c>
      <c r="C182" s="1" t="s">
        <v>178</v>
      </c>
      <c r="D182" s="4" t="s">
        <v>14</v>
      </c>
      <c r="E182" s="4" t="s">
        <v>1509</v>
      </c>
      <c r="F182" s="4" t="s">
        <v>1545</v>
      </c>
      <c r="G182" s="4" t="s">
        <v>14</v>
      </c>
      <c r="H182" t="s">
        <v>14</v>
      </c>
      <c r="I182" s="4" t="s">
        <v>14</v>
      </c>
      <c r="J182" s="4" t="s">
        <v>14</v>
      </c>
      <c r="K182" s="4" t="s">
        <v>14</v>
      </c>
    </row>
    <row r="183" spans="1:11" x14ac:dyDescent="0.25">
      <c r="A183" s="1" t="s">
        <v>179</v>
      </c>
      <c r="B183" s="1" t="s">
        <v>12</v>
      </c>
      <c r="C183" s="1" t="s">
        <v>180</v>
      </c>
      <c r="D183" s="4" t="s">
        <v>14</v>
      </c>
      <c r="E183" s="4" t="s">
        <v>1482</v>
      </c>
      <c r="F183" s="4" t="s">
        <v>14</v>
      </c>
      <c r="G183" s="4" t="s">
        <v>14</v>
      </c>
      <c r="H183" t="s">
        <v>14</v>
      </c>
      <c r="I183" s="4" t="s">
        <v>14</v>
      </c>
      <c r="J183" s="4" t="s">
        <v>14</v>
      </c>
      <c r="K183" s="4" t="s">
        <v>14</v>
      </c>
    </row>
    <row r="184" spans="1:11" x14ac:dyDescent="0.25">
      <c r="A184" s="1" t="s">
        <v>181</v>
      </c>
      <c r="B184" s="1" t="s">
        <v>26</v>
      </c>
      <c r="C184" s="1" t="s">
        <v>182</v>
      </c>
      <c r="D184" s="4" t="s">
        <v>14</v>
      </c>
      <c r="E184" s="4" t="s">
        <v>1469</v>
      </c>
      <c r="F184" s="4" t="s">
        <v>1469</v>
      </c>
      <c r="G184" s="4" t="s">
        <v>14</v>
      </c>
      <c r="H184" t="s">
        <v>14</v>
      </c>
      <c r="I184" s="4" t="s">
        <v>1476</v>
      </c>
      <c r="J184" s="4" t="s">
        <v>1476</v>
      </c>
      <c r="K184" s="4" t="s">
        <v>1469</v>
      </c>
    </row>
    <row r="185" spans="1:11" x14ac:dyDescent="0.25">
      <c r="A185" s="1" t="s">
        <v>183</v>
      </c>
      <c r="B185" s="1" t="s">
        <v>16</v>
      </c>
      <c r="C185" s="1" t="s">
        <v>184</v>
      </c>
      <c r="D185" s="4" t="s">
        <v>14</v>
      </c>
      <c r="E185" s="4" t="s">
        <v>1509</v>
      </c>
      <c r="F185" s="4" t="s">
        <v>1545</v>
      </c>
      <c r="G185" s="4" t="s">
        <v>14</v>
      </c>
      <c r="H185" t="s">
        <v>14</v>
      </c>
      <c r="I185" s="4" t="s">
        <v>14</v>
      </c>
      <c r="J185" s="4" t="s">
        <v>14</v>
      </c>
      <c r="K185" s="4" t="s">
        <v>14</v>
      </c>
    </row>
    <row r="186" spans="1:11" x14ac:dyDescent="0.25">
      <c r="A186" s="1" t="s">
        <v>185</v>
      </c>
      <c r="B186" s="1" t="s">
        <v>41</v>
      </c>
      <c r="C186" s="1" t="s">
        <v>186</v>
      </c>
      <c r="D186" s="4" t="s">
        <v>14</v>
      </c>
      <c r="E186" s="4" t="s">
        <v>1514</v>
      </c>
      <c r="F186" s="4" t="s">
        <v>1514</v>
      </c>
      <c r="G186" s="4" t="s">
        <v>14</v>
      </c>
      <c r="H186" t="s">
        <v>14</v>
      </c>
      <c r="I186" s="4" t="s">
        <v>14</v>
      </c>
      <c r="J186" s="4" t="s">
        <v>14</v>
      </c>
      <c r="K186" s="4" t="s">
        <v>1483</v>
      </c>
    </row>
    <row r="187" spans="1:11" x14ac:dyDescent="0.25">
      <c r="A187" s="1" t="s">
        <v>187</v>
      </c>
      <c r="B187" s="1" t="s">
        <v>47</v>
      </c>
      <c r="C187" s="1" t="s">
        <v>188</v>
      </c>
      <c r="D187" s="4" t="s">
        <v>14</v>
      </c>
      <c r="E187" s="4" t="s">
        <v>1546</v>
      </c>
      <c r="F187" s="4" t="s">
        <v>1546</v>
      </c>
      <c r="G187" s="4" t="s">
        <v>14</v>
      </c>
      <c r="H187" t="s">
        <v>14</v>
      </c>
      <c r="I187" s="4" t="s">
        <v>14</v>
      </c>
      <c r="J187" s="4" t="s">
        <v>14</v>
      </c>
      <c r="K187" s="4" t="s">
        <v>1466</v>
      </c>
    </row>
    <row r="188" spans="1:11" x14ac:dyDescent="0.25">
      <c r="A188" s="1" t="s">
        <v>189</v>
      </c>
      <c r="B188" s="1" t="s">
        <v>23</v>
      </c>
      <c r="C188" s="1" t="s">
        <v>190</v>
      </c>
      <c r="D188" s="4" t="s">
        <v>14</v>
      </c>
      <c r="E188" s="4" t="s">
        <v>1514</v>
      </c>
      <c r="F188" s="4" t="s">
        <v>1524</v>
      </c>
      <c r="G188" s="4" t="s">
        <v>14</v>
      </c>
      <c r="H188" t="s">
        <v>14</v>
      </c>
      <c r="I188" s="4" t="s">
        <v>1476</v>
      </c>
      <c r="J188" s="4" t="s">
        <v>14</v>
      </c>
      <c r="K188" s="4" t="s">
        <v>1482</v>
      </c>
    </row>
    <row r="189" spans="1:11" x14ac:dyDescent="0.25">
      <c r="A189" s="1" t="s">
        <v>191</v>
      </c>
      <c r="B189" s="1" t="s">
        <v>130</v>
      </c>
      <c r="C189" s="1" t="s">
        <v>104</v>
      </c>
      <c r="D189" s="4" t="s">
        <v>14</v>
      </c>
      <c r="E189" s="4" t="s">
        <v>1479</v>
      </c>
      <c r="F189" s="4" t="s">
        <v>1479</v>
      </c>
      <c r="G189" s="4" t="s">
        <v>14</v>
      </c>
      <c r="H189" t="s">
        <v>14</v>
      </c>
      <c r="I189" s="4" t="s">
        <v>14</v>
      </c>
      <c r="J189" s="4" t="s">
        <v>14</v>
      </c>
      <c r="K189" s="4" t="s">
        <v>14</v>
      </c>
    </row>
    <row r="190" spans="1:11" x14ac:dyDescent="0.25">
      <c r="A190" s="1" t="s">
        <v>192</v>
      </c>
      <c r="B190" s="1" t="s">
        <v>173</v>
      </c>
      <c r="C190" s="1" t="s">
        <v>193</v>
      </c>
      <c r="D190" s="4" t="s">
        <v>14</v>
      </c>
      <c r="E190" s="4" t="s">
        <v>1473</v>
      </c>
      <c r="F190" s="4" t="s">
        <v>1480</v>
      </c>
      <c r="G190" s="4" t="s">
        <v>14</v>
      </c>
      <c r="H190" t="s">
        <v>14</v>
      </c>
      <c r="I190" s="4" t="s">
        <v>14</v>
      </c>
      <c r="J190" s="4" t="s">
        <v>14</v>
      </c>
      <c r="K190" s="4" t="s">
        <v>14</v>
      </c>
    </row>
    <row r="191" spans="1:11" x14ac:dyDescent="0.25">
      <c r="A191" s="1" t="s">
        <v>194</v>
      </c>
      <c r="B191" s="1" t="s">
        <v>12</v>
      </c>
      <c r="C191" s="1" t="s">
        <v>27</v>
      </c>
      <c r="D191" s="4" t="s">
        <v>14</v>
      </c>
      <c r="E191" s="4" t="s">
        <v>1476</v>
      </c>
      <c r="F191" s="4" t="s">
        <v>1476</v>
      </c>
      <c r="G191" s="4" t="s">
        <v>14</v>
      </c>
      <c r="H191" t="s">
        <v>14</v>
      </c>
      <c r="I191" s="4" t="s">
        <v>14</v>
      </c>
      <c r="J191" s="4" t="s">
        <v>14</v>
      </c>
      <c r="K191" s="4" t="s">
        <v>14</v>
      </c>
    </row>
    <row r="192" spans="1:11" x14ac:dyDescent="0.25">
      <c r="A192" s="1" t="s">
        <v>195</v>
      </c>
      <c r="B192" s="1" t="s">
        <v>196</v>
      </c>
      <c r="C192" s="1" t="s">
        <v>197</v>
      </c>
      <c r="D192" s="4" t="s">
        <v>14</v>
      </c>
      <c r="E192" s="4" t="s">
        <v>1466</v>
      </c>
      <c r="F192" s="4" t="s">
        <v>1466</v>
      </c>
      <c r="G192" s="4" t="s">
        <v>14</v>
      </c>
      <c r="H192" t="s">
        <v>14</v>
      </c>
      <c r="I192" s="4" t="s">
        <v>14</v>
      </c>
      <c r="J192" s="4" t="s">
        <v>14</v>
      </c>
      <c r="K192" s="4" t="s">
        <v>14</v>
      </c>
    </row>
    <row r="193" spans="1:11" x14ac:dyDescent="0.25">
      <c r="A193" s="1" t="s">
        <v>198</v>
      </c>
      <c r="B193" s="1" t="s">
        <v>26</v>
      </c>
      <c r="C193" s="1" t="s">
        <v>61</v>
      </c>
      <c r="D193" s="4" t="s">
        <v>14</v>
      </c>
      <c r="E193" s="4" t="s">
        <v>1476</v>
      </c>
      <c r="F193" s="4" t="s">
        <v>1476</v>
      </c>
      <c r="G193" s="4" t="s">
        <v>14</v>
      </c>
      <c r="H193" t="s">
        <v>14</v>
      </c>
      <c r="I193" s="4" t="s">
        <v>14</v>
      </c>
      <c r="J193" s="4" t="s">
        <v>14</v>
      </c>
      <c r="K193" s="4" t="s">
        <v>14</v>
      </c>
    </row>
    <row r="194" spans="1:11" x14ac:dyDescent="0.25">
      <c r="A194" s="1" t="s">
        <v>199</v>
      </c>
      <c r="B194" s="1" t="s">
        <v>26</v>
      </c>
      <c r="C194" s="1" t="s">
        <v>90</v>
      </c>
      <c r="D194" s="4" t="s">
        <v>14</v>
      </c>
      <c r="E194" s="4" t="s">
        <v>1476</v>
      </c>
      <c r="F194" s="4" t="s">
        <v>1476</v>
      </c>
      <c r="G194" s="4" t="s">
        <v>14</v>
      </c>
      <c r="H194" t="s">
        <v>14</v>
      </c>
      <c r="I194" s="4" t="s">
        <v>14</v>
      </c>
      <c r="J194" s="4" t="s">
        <v>14</v>
      </c>
      <c r="K194" s="4" t="s">
        <v>14</v>
      </c>
    </row>
    <row r="195" spans="1:11" x14ac:dyDescent="0.25">
      <c r="A195" s="1" t="s">
        <v>200</v>
      </c>
      <c r="B195" s="1" t="s">
        <v>38</v>
      </c>
      <c r="C195" s="1" t="s">
        <v>201</v>
      </c>
      <c r="D195" s="4" t="s">
        <v>14</v>
      </c>
      <c r="E195" s="4" t="s">
        <v>1491</v>
      </c>
      <c r="F195" s="4" t="s">
        <v>1476</v>
      </c>
      <c r="G195" s="4" t="s">
        <v>14</v>
      </c>
      <c r="H195" t="s">
        <v>14</v>
      </c>
      <c r="I195" s="4" t="s">
        <v>14</v>
      </c>
      <c r="J195" s="4" t="s">
        <v>14</v>
      </c>
      <c r="K195" s="4" t="s">
        <v>14</v>
      </c>
    </row>
    <row r="196" spans="1:11" x14ac:dyDescent="0.25">
      <c r="A196" s="1" t="s">
        <v>202</v>
      </c>
      <c r="B196" s="1" t="s">
        <v>203</v>
      </c>
      <c r="C196" s="1" t="s">
        <v>139</v>
      </c>
      <c r="D196" s="4" t="s">
        <v>14</v>
      </c>
      <c r="E196" s="4" t="s">
        <v>1476</v>
      </c>
      <c r="F196" s="4" t="s">
        <v>14</v>
      </c>
      <c r="G196" s="4" t="s">
        <v>14</v>
      </c>
      <c r="H196" t="s">
        <v>14</v>
      </c>
      <c r="I196" s="4" t="s">
        <v>14</v>
      </c>
      <c r="J196" s="4" t="s">
        <v>14</v>
      </c>
      <c r="K196" s="4" t="s">
        <v>14</v>
      </c>
    </row>
    <row r="197" spans="1:11" x14ac:dyDescent="0.25">
      <c r="A197" s="1" t="s">
        <v>204</v>
      </c>
      <c r="B197" s="1" t="s">
        <v>203</v>
      </c>
      <c r="C197" s="1" t="s">
        <v>205</v>
      </c>
      <c r="D197" s="4" t="s">
        <v>14</v>
      </c>
      <c r="E197" s="4" t="s">
        <v>1466</v>
      </c>
      <c r="F197" s="4" t="s">
        <v>1476</v>
      </c>
      <c r="G197" s="4" t="s">
        <v>14</v>
      </c>
      <c r="H197" t="s">
        <v>14</v>
      </c>
      <c r="I197" s="4" t="s">
        <v>14</v>
      </c>
      <c r="J197" s="4" t="s">
        <v>14</v>
      </c>
      <c r="K197" s="4" t="s">
        <v>14</v>
      </c>
    </row>
    <row r="198" spans="1:11" x14ac:dyDescent="0.25">
      <c r="A198" s="1" t="s">
        <v>206</v>
      </c>
      <c r="B198" s="1" t="s">
        <v>16</v>
      </c>
      <c r="C198" s="1" t="s">
        <v>207</v>
      </c>
      <c r="D198" s="4" t="s">
        <v>14</v>
      </c>
      <c r="E198" s="4" t="s">
        <v>1547</v>
      </c>
      <c r="F198" s="4" t="s">
        <v>1548</v>
      </c>
      <c r="G198" s="4" t="s">
        <v>14</v>
      </c>
      <c r="H198" t="s">
        <v>14</v>
      </c>
      <c r="I198" s="4" t="s">
        <v>1477</v>
      </c>
      <c r="J198" s="4" t="s">
        <v>14</v>
      </c>
      <c r="K198" s="4" t="s">
        <v>1495</v>
      </c>
    </row>
    <row r="199" spans="1:11" x14ac:dyDescent="0.25">
      <c r="A199" s="1" t="s">
        <v>208</v>
      </c>
      <c r="B199" s="1" t="s">
        <v>130</v>
      </c>
      <c r="C199" s="1" t="s">
        <v>209</v>
      </c>
      <c r="D199" s="4" t="s">
        <v>14</v>
      </c>
      <c r="E199" s="4" t="s">
        <v>1468</v>
      </c>
      <c r="F199" s="4" t="s">
        <v>1492</v>
      </c>
      <c r="G199" s="4" t="s">
        <v>14</v>
      </c>
      <c r="H199" t="s">
        <v>14</v>
      </c>
      <c r="I199" s="4" t="s">
        <v>14</v>
      </c>
      <c r="J199" s="4" t="s">
        <v>14</v>
      </c>
      <c r="K199" s="4" t="s">
        <v>14</v>
      </c>
    </row>
    <row r="200" spans="1:11" x14ac:dyDescent="0.25">
      <c r="A200" s="1" t="s">
        <v>210</v>
      </c>
      <c r="B200" s="1" t="s">
        <v>12</v>
      </c>
      <c r="C200" s="1" t="s">
        <v>211</v>
      </c>
      <c r="D200" s="4" t="s">
        <v>14</v>
      </c>
      <c r="E200" s="4" t="s">
        <v>1476</v>
      </c>
      <c r="F200" s="4" t="s">
        <v>14</v>
      </c>
      <c r="G200" s="4" t="s">
        <v>14</v>
      </c>
      <c r="H200" t="s">
        <v>14</v>
      </c>
      <c r="I200" s="4" t="s">
        <v>14</v>
      </c>
      <c r="J200" s="4" t="s">
        <v>14</v>
      </c>
      <c r="K200" s="4" t="s">
        <v>14</v>
      </c>
    </row>
    <row r="201" spans="1:11" x14ac:dyDescent="0.25">
      <c r="A201" s="1" t="s">
        <v>212</v>
      </c>
      <c r="B201" s="1" t="s">
        <v>26</v>
      </c>
      <c r="C201" s="1" t="s">
        <v>213</v>
      </c>
      <c r="D201" s="4" t="s">
        <v>14</v>
      </c>
      <c r="E201" s="4" t="s">
        <v>1470</v>
      </c>
      <c r="F201" s="4" t="s">
        <v>1470</v>
      </c>
      <c r="G201" s="4" t="s">
        <v>14</v>
      </c>
      <c r="H201" t="s">
        <v>14</v>
      </c>
      <c r="I201" s="4" t="s">
        <v>14</v>
      </c>
      <c r="J201" s="4" t="s">
        <v>14</v>
      </c>
      <c r="K201" s="4" t="s">
        <v>1477</v>
      </c>
    </row>
    <row r="202" spans="1:11" x14ac:dyDescent="0.25">
      <c r="A202" s="1" t="s">
        <v>214</v>
      </c>
      <c r="B202" s="1" t="s">
        <v>12</v>
      </c>
      <c r="C202" s="1" t="s">
        <v>215</v>
      </c>
      <c r="D202" s="4" t="s">
        <v>14</v>
      </c>
      <c r="E202" s="4" t="s">
        <v>1501</v>
      </c>
      <c r="F202" s="4" t="s">
        <v>1473</v>
      </c>
      <c r="G202" s="4" t="s">
        <v>14</v>
      </c>
      <c r="H202" t="s">
        <v>14</v>
      </c>
      <c r="I202" s="4" t="s">
        <v>1466</v>
      </c>
      <c r="J202" s="4" t="s">
        <v>14</v>
      </c>
      <c r="K202" s="4" t="s">
        <v>1549</v>
      </c>
    </row>
    <row r="203" spans="1:11" x14ac:dyDescent="0.25">
      <c r="A203" s="1" t="s">
        <v>218</v>
      </c>
      <c r="B203" s="1" t="s">
        <v>196</v>
      </c>
      <c r="C203" s="1" t="s">
        <v>219</v>
      </c>
      <c r="D203" s="4" t="s">
        <v>14</v>
      </c>
      <c r="E203" s="4" t="s">
        <v>1476</v>
      </c>
      <c r="F203" s="4" t="s">
        <v>1476</v>
      </c>
      <c r="G203" s="4" t="s">
        <v>14</v>
      </c>
      <c r="H203" t="s">
        <v>14</v>
      </c>
      <c r="I203" s="4" t="s">
        <v>14</v>
      </c>
      <c r="J203" s="4" t="s">
        <v>14</v>
      </c>
      <c r="K203" s="4" t="s">
        <v>14</v>
      </c>
    </row>
    <row r="204" spans="1:11" x14ac:dyDescent="0.25">
      <c r="A204" s="1" t="s">
        <v>220</v>
      </c>
      <c r="B204" s="1" t="s">
        <v>196</v>
      </c>
      <c r="C204" s="1" t="s">
        <v>211</v>
      </c>
      <c r="D204" s="4" t="s">
        <v>14</v>
      </c>
      <c r="E204" s="4" t="s">
        <v>1476</v>
      </c>
      <c r="F204" s="4" t="s">
        <v>14</v>
      </c>
      <c r="G204" s="4" t="s">
        <v>14</v>
      </c>
      <c r="H204" t="s">
        <v>14</v>
      </c>
      <c r="I204" s="4" t="s">
        <v>14</v>
      </c>
      <c r="J204" s="4" t="s">
        <v>14</v>
      </c>
      <c r="K204" s="4" t="s">
        <v>14</v>
      </c>
    </row>
    <row r="205" spans="1:11" x14ac:dyDescent="0.25">
      <c r="A205" s="1" t="s">
        <v>221</v>
      </c>
      <c r="B205" s="1" t="s">
        <v>70</v>
      </c>
      <c r="C205" s="1" t="s">
        <v>222</v>
      </c>
      <c r="D205" s="4" t="s">
        <v>14</v>
      </c>
      <c r="E205" s="4" t="s">
        <v>1473</v>
      </c>
      <c r="F205" s="4" t="s">
        <v>1481</v>
      </c>
      <c r="G205" s="4" t="s">
        <v>14</v>
      </c>
      <c r="H205" t="s">
        <v>14</v>
      </c>
      <c r="I205" s="4" t="s">
        <v>14</v>
      </c>
      <c r="J205" s="4" t="s">
        <v>14</v>
      </c>
      <c r="K205" s="4" t="s">
        <v>1476</v>
      </c>
    </row>
    <row r="206" spans="1:11" x14ac:dyDescent="0.25">
      <c r="A206" s="1" t="s">
        <v>223</v>
      </c>
      <c r="B206" s="1" t="s">
        <v>130</v>
      </c>
      <c r="C206" s="1" t="s">
        <v>82</v>
      </c>
      <c r="D206" s="4" t="s">
        <v>14</v>
      </c>
      <c r="E206" s="4" t="s">
        <v>1481</v>
      </c>
      <c r="F206" s="4" t="s">
        <v>1481</v>
      </c>
      <c r="G206" s="4" t="s">
        <v>14</v>
      </c>
      <c r="H206" t="s">
        <v>14</v>
      </c>
      <c r="I206" s="4" t="s">
        <v>14</v>
      </c>
      <c r="J206" s="4" t="s">
        <v>14</v>
      </c>
      <c r="K206" s="4" t="s">
        <v>14</v>
      </c>
    </row>
    <row r="207" spans="1:11" x14ac:dyDescent="0.25">
      <c r="A207" s="1" t="s">
        <v>224</v>
      </c>
      <c r="B207" s="1" t="s">
        <v>203</v>
      </c>
      <c r="C207" s="1" t="s">
        <v>225</v>
      </c>
      <c r="D207" s="4" t="s">
        <v>14</v>
      </c>
      <c r="E207" s="4" t="s">
        <v>1476</v>
      </c>
      <c r="F207" s="4" t="s">
        <v>1476</v>
      </c>
      <c r="G207" s="4" t="s">
        <v>14</v>
      </c>
      <c r="H207" t="s">
        <v>14</v>
      </c>
      <c r="I207" s="4" t="s">
        <v>14</v>
      </c>
      <c r="J207" s="4" t="s">
        <v>14</v>
      </c>
      <c r="K207" s="4" t="s">
        <v>14</v>
      </c>
    </row>
    <row r="208" spans="1:11" x14ac:dyDescent="0.25">
      <c r="A208" s="1" t="s">
        <v>229</v>
      </c>
      <c r="B208" s="1" t="s">
        <v>47</v>
      </c>
      <c r="C208" s="1" t="s">
        <v>230</v>
      </c>
      <c r="D208" s="4" t="s">
        <v>14</v>
      </c>
      <c r="E208" s="4" t="s">
        <v>1469</v>
      </c>
      <c r="F208" s="4" t="s">
        <v>1469</v>
      </c>
      <c r="G208" s="4" t="s">
        <v>14</v>
      </c>
      <c r="H208" t="s">
        <v>14</v>
      </c>
      <c r="I208" s="4" t="s">
        <v>14</v>
      </c>
      <c r="J208" s="4" t="s">
        <v>14</v>
      </c>
      <c r="K208" s="4" t="s">
        <v>1477</v>
      </c>
    </row>
    <row r="209" spans="1:11" x14ac:dyDescent="0.25">
      <c r="A209" s="1" t="s">
        <v>231</v>
      </c>
      <c r="B209" s="1" t="s">
        <v>47</v>
      </c>
      <c r="C209" s="1" t="s">
        <v>232</v>
      </c>
      <c r="D209" s="4" t="s">
        <v>14</v>
      </c>
      <c r="E209" s="4" t="s">
        <v>1537</v>
      </c>
      <c r="F209" s="4" t="s">
        <v>1537</v>
      </c>
      <c r="G209" s="4" t="s">
        <v>14</v>
      </c>
      <c r="H209" t="s">
        <v>14</v>
      </c>
      <c r="I209" s="4" t="s">
        <v>14</v>
      </c>
      <c r="J209" s="4" t="s">
        <v>14</v>
      </c>
      <c r="K209" s="4" t="s">
        <v>1482</v>
      </c>
    </row>
    <row r="210" spans="1:11" x14ac:dyDescent="0.25">
      <c r="A210" s="1" t="s">
        <v>235</v>
      </c>
      <c r="B210" s="1" t="s">
        <v>26</v>
      </c>
      <c r="C210" s="1" t="s">
        <v>236</v>
      </c>
      <c r="D210" s="4" t="s">
        <v>14</v>
      </c>
      <c r="E210" s="4" t="s">
        <v>1482</v>
      </c>
      <c r="F210" s="4" t="s">
        <v>1482</v>
      </c>
      <c r="G210" s="4" t="s">
        <v>14</v>
      </c>
      <c r="H210" t="s">
        <v>14</v>
      </c>
      <c r="I210" s="4" t="s">
        <v>1476</v>
      </c>
      <c r="J210" s="4" t="s">
        <v>14</v>
      </c>
      <c r="K210" s="4" t="s">
        <v>1479</v>
      </c>
    </row>
    <row r="211" spans="1:11" x14ac:dyDescent="0.25">
      <c r="A211" s="1" t="s">
        <v>237</v>
      </c>
      <c r="B211" s="1" t="s">
        <v>238</v>
      </c>
      <c r="C211" s="1" t="s">
        <v>239</v>
      </c>
      <c r="D211" s="4" t="s">
        <v>14</v>
      </c>
      <c r="E211" s="4" t="s">
        <v>1468</v>
      </c>
      <c r="F211" s="4" t="s">
        <v>1558</v>
      </c>
      <c r="G211" s="4" t="s">
        <v>14</v>
      </c>
      <c r="H211" t="s">
        <v>14</v>
      </c>
      <c r="I211" s="4" t="s">
        <v>14</v>
      </c>
      <c r="J211" s="4" t="s">
        <v>14</v>
      </c>
      <c r="K211" s="4" t="s">
        <v>14</v>
      </c>
    </row>
    <row r="212" spans="1:11" x14ac:dyDescent="0.25">
      <c r="A212" s="1" t="s">
        <v>240</v>
      </c>
      <c r="B212" s="1" t="s">
        <v>238</v>
      </c>
      <c r="C212" s="1" t="s">
        <v>241</v>
      </c>
      <c r="D212" s="4" t="s">
        <v>14</v>
      </c>
      <c r="E212" s="4" t="s">
        <v>1466</v>
      </c>
      <c r="F212" s="4" t="s">
        <v>14</v>
      </c>
      <c r="G212" s="4" t="s">
        <v>14</v>
      </c>
      <c r="H212" t="s">
        <v>14</v>
      </c>
      <c r="I212" s="4" t="s">
        <v>14</v>
      </c>
      <c r="J212" s="4" t="s">
        <v>14</v>
      </c>
      <c r="K212" s="4" t="s">
        <v>14</v>
      </c>
    </row>
    <row r="213" spans="1:11" x14ac:dyDescent="0.25">
      <c r="A213" s="1" t="s">
        <v>245</v>
      </c>
      <c r="B213" s="1" t="s">
        <v>168</v>
      </c>
      <c r="C213" s="1" t="s">
        <v>246</v>
      </c>
      <c r="D213" s="4" t="s">
        <v>14</v>
      </c>
      <c r="E213" s="4" t="s">
        <v>1477</v>
      </c>
      <c r="F213" s="4" t="s">
        <v>1477</v>
      </c>
      <c r="G213" s="4" t="s">
        <v>14</v>
      </c>
      <c r="H213" t="s">
        <v>14</v>
      </c>
      <c r="I213" s="4" t="s">
        <v>14</v>
      </c>
      <c r="J213" s="4" t="s">
        <v>14</v>
      </c>
      <c r="K213" s="4" t="s">
        <v>14</v>
      </c>
    </row>
    <row r="214" spans="1:11" x14ac:dyDescent="0.25">
      <c r="A214" s="1" t="s">
        <v>247</v>
      </c>
      <c r="B214" s="1" t="s">
        <v>12</v>
      </c>
      <c r="C214" s="1" t="s">
        <v>248</v>
      </c>
      <c r="D214" s="4" t="s">
        <v>14</v>
      </c>
      <c r="E214" s="4" t="s">
        <v>1466</v>
      </c>
      <c r="F214" s="4" t="s">
        <v>14</v>
      </c>
      <c r="G214" s="4" t="s">
        <v>14</v>
      </c>
      <c r="H214" t="s">
        <v>14</v>
      </c>
      <c r="I214" s="4" t="s">
        <v>14</v>
      </c>
      <c r="J214" s="4" t="s">
        <v>14</v>
      </c>
      <c r="K214" s="4" t="s">
        <v>14</v>
      </c>
    </row>
    <row r="215" spans="1:11" x14ac:dyDescent="0.25">
      <c r="A215" s="1" t="s">
        <v>251</v>
      </c>
      <c r="B215" s="1" t="s">
        <v>252</v>
      </c>
      <c r="C215" s="1" t="s">
        <v>253</v>
      </c>
      <c r="D215" s="4" t="s">
        <v>14</v>
      </c>
      <c r="E215" s="4" t="s">
        <v>1477</v>
      </c>
      <c r="F215" s="4" t="s">
        <v>1477</v>
      </c>
      <c r="G215" s="4" t="s">
        <v>14</v>
      </c>
      <c r="H215" t="s">
        <v>14</v>
      </c>
      <c r="I215" s="4" t="s">
        <v>14</v>
      </c>
      <c r="J215" s="4" t="s">
        <v>14</v>
      </c>
      <c r="K215" s="4" t="s">
        <v>14</v>
      </c>
    </row>
    <row r="216" spans="1:11" x14ac:dyDescent="0.25">
      <c r="A216" s="1" t="s">
        <v>254</v>
      </c>
      <c r="B216" s="1" t="s">
        <v>12</v>
      </c>
      <c r="C216" s="1" t="s">
        <v>255</v>
      </c>
      <c r="D216" s="4" t="s">
        <v>14</v>
      </c>
      <c r="E216" s="4" t="s">
        <v>1477</v>
      </c>
      <c r="F216" s="4" t="s">
        <v>14</v>
      </c>
      <c r="G216" s="4" t="s">
        <v>14</v>
      </c>
      <c r="H216" t="s">
        <v>14</v>
      </c>
      <c r="I216" s="4" t="s">
        <v>14</v>
      </c>
      <c r="J216" s="4" t="s">
        <v>14</v>
      </c>
      <c r="K216" s="4" t="s">
        <v>14</v>
      </c>
    </row>
    <row r="217" spans="1:11" x14ac:dyDescent="0.25">
      <c r="A217" s="1" t="s">
        <v>256</v>
      </c>
      <c r="B217" s="1" t="s">
        <v>16</v>
      </c>
      <c r="C217" s="1" t="s">
        <v>257</v>
      </c>
      <c r="D217" s="4" t="s">
        <v>14</v>
      </c>
      <c r="E217" s="4" t="s">
        <v>1491</v>
      </c>
      <c r="F217" s="4" t="s">
        <v>1491</v>
      </c>
      <c r="G217" s="4" t="s">
        <v>14</v>
      </c>
      <c r="H217" t="s">
        <v>14</v>
      </c>
      <c r="I217" s="4" t="s">
        <v>14</v>
      </c>
      <c r="J217" s="4" t="s">
        <v>14</v>
      </c>
      <c r="K217" s="4" t="s">
        <v>14</v>
      </c>
    </row>
    <row r="218" spans="1:11" x14ac:dyDescent="0.25">
      <c r="A218" s="1" t="s">
        <v>258</v>
      </c>
      <c r="B218" s="1" t="s">
        <v>26</v>
      </c>
      <c r="C218" s="1" t="s">
        <v>63</v>
      </c>
      <c r="D218" s="4" t="s">
        <v>14</v>
      </c>
      <c r="E218" s="4" t="s">
        <v>1466</v>
      </c>
      <c r="F218" s="4" t="s">
        <v>1466</v>
      </c>
      <c r="G218" s="4" t="s">
        <v>14</v>
      </c>
      <c r="H218" t="s">
        <v>14</v>
      </c>
      <c r="I218" s="4" t="s">
        <v>14</v>
      </c>
      <c r="J218" s="4" t="s">
        <v>14</v>
      </c>
      <c r="K218" s="4" t="s">
        <v>1477</v>
      </c>
    </row>
    <row r="219" spans="1:11" x14ac:dyDescent="0.25">
      <c r="A219" s="1" t="s">
        <v>259</v>
      </c>
      <c r="B219" s="1" t="s">
        <v>16</v>
      </c>
      <c r="C219" s="1" t="s">
        <v>61</v>
      </c>
      <c r="D219" s="4" t="s">
        <v>14</v>
      </c>
      <c r="E219" s="4" t="s">
        <v>1476</v>
      </c>
      <c r="F219" s="4" t="s">
        <v>1476</v>
      </c>
      <c r="G219" s="4" t="s">
        <v>14</v>
      </c>
      <c r="H219" t="s">
        <v>14</v>
      </c>
      <c r="I219" s="4" t="s">
        <v>14</v>
      </c>
      <c r="J219" s="4" t="s">
        <v>14</v>
      </c>
      <c r="K219" s="4" t="s">
        <v>14</v>
      </c>
    </row>
    <row r="220" spans="1:11" x14ac:dyDescent="0.25">
      <c r="A220" s="1" t="s">
        <v>260</v>
      </c>
      <c r="B220" s="1" t="s">
        <v>16</v>
      </c>
      <c r="C220" s="1" t="s">
        <v>261</v>
      </c>
      <c r="D220" s="4" t="s">
        <v>14</v>
      </c>
      <c r="E220" s="4" t="s">
        <v>1481</v>
      </c>
      <c r="F220" s="4" t="s">
        <v>1481</v>
      </c>
      <c r="G220" s="4" t="s">
        <v>14</v>
      </c>
      <c r="H220" t="s">
        <v>14</v>
      </c>
      <c r="I220" s="4" t="s">
        <v>14</v>
      </c>
      <c r="J220" s="4" t="s">
        <v>14</v>
      </c>
      <c r="K220" s="4" t="s">
        <v>1476</v>
      </c>
    </row>
    <row r="221" spans="1:11" x14ac:dyDescent="0.25">
      <c r="A221" s="1" t="s">
        <v>262</v>
      </c>
      <c r="B221" s="1" t="s">
        <v>16</v>
      </c>
      <c r="C221" s="1" t="s">
        <v>63</v>
      </c>
      <c r="D221" s="4" t="s">
        <v>14</v>
      </c>
      <c r="E221" s="4" t="s">
        <v>1479</v>
      </c>
      <c r="F221" s="4" t="s">
        <v>1479</v>
      </c>
      <c r="G221" s="4" t="s">
        <v>14</v>
      </c>
      <c r="H221" t="s">
        <v>14</v>
      </c>
      <c r="I221" s="4" t="s">
        <v>14</v>
      </c>
      <c r="J221" s="4" t="s">
        <v>14</v>
      </c>
      <c r="K221" s="4" t="s">
        <v>14</v>
      </c>
    </row>
    <row r="222" spans="1:11" x14ac:dyDescent="0.25">
      <c r="A222" s="1" t="s">
        <v>263</v>
      </c>
      <c r="B222" s="1" t="s">
        <v>168</v>
      </c>
      <c r="C222" s="1" t="s">
        <v>264</v>
      </c>
      <c r="D222" s="4" t="s">
        <v>14</v>
      </c>
      <c r="E222" s="4" t="s">
        <v>1476</v>
      </c>
      <c r="F222" s="4" t="s">
        <v>1476</v>
      </c>
      <c r="G222" s="4" t="s">
        <v>14</v>
      </c>
      <c r="H222" t="s">
        <v>14</v>
      </c>
      <c r="I222" s="4" t="s">
        <v>14</v>
      </c>
      <c r="J222" s="4" t="s">
        <v>14</v>
      </c>
      <c r="K222" s="4" t="s">
        <v>14</v>
      </c>
    </row>
    <row r="223" spans="1:11" x14ac:dyDescent="0.25">
      <c r="A223" s="1" t="s">
        <v>267</v>
      </c>
      <c r="B223" s="1" t="s">
        <v>16</v>
      </c>
      <c r="C223" s="1" t="s">
        <v>268</v>
      </c>
      <c r="D223" s="4" t="s">
        <v>14</v>
      </c>
      <c r="E223" s="4" t="s">
        <v>1470</v>
      </c>
      <c r="F223" s="4" t="s">
        <v>1483</v>
      </c>
      <c r="G223" s="4" t="s">
        <v>14</v>
      </c>
      <c r="H223" t="s">
        <v>14</v>
      </c>
      <c r="I223" s="4" t="s">
        <v>14</v>
      </c>
      <c r="J223" s="4" t="s">
        <v>14</v>
      </c>
      <c r="K223" s="4" t="s">
        <v>1466</v>
      </c>
    </row>
    <row r="224" spans="1:11" x14ac:dyDescent="0.25">
      <c r="A224" s="1" t="s">
        <v>269</v>
      </c>
      <c r="B224" s="1" t="s">
        <v>26</v>
      </c>
      <c r="C224" s="1" t="s">
        <v>253</v>
      </c>
      <c r="D224" s="4" t="s">
        <v>14</v>
      </c>
      <c r="E224" s="4" t="s">
        <v>1466</v>
      </c>
      <c r="F224" s="4" t="s">
        <v>1466</v>
      </c>
      <c r="G224" s="4" t="s">
        <v>14</v>
      </c>
      <c r="H224" t="s">
        <v>14</v>
      </c>
      <c r="I224" s="4" t="s">
        <v>14</v>
      </c>
      <c r="J224" s="4" t="s">
        <v>14</v>
      </c>
      <c r="K224" s="4" t="s">
        <v>14</v>
      </c>
    </row>
    <row r="225" spans="1:11" x14ac:dyDescent="0.25">
      <c r="A225" s="1" t="s">
        <v>270</v>
      </c>
      <c r="B225" s="1" t="s">
        <v>238</v>
      </c>
      <c r="C225" s="1" t="s">
        <v>271</v>
      </c>
      <c r="D225" s="4" t="s">
        <v>14</v>
      </c>
      <c r="E225" s="4" t="s">
        <v>1476</v>
      </c>
      <c r="F225" s="4" t="s">
        <v>1476</v>
      </c>
      <c r="G225" s="4" t="s">
        <v>14</v>
      </c>
      <c r="H225" t="s">
        <v>14</v>
      </c>
      <c r="I225" s="4" t="s">
        <v>14</v>
      </c>
      <c r="J225" s="4" t="s">
        <v>14</v>
      </c>
      <c r="K225" s="4" t="s">
        <v>14</v>
      </c>
    </row>
    <row r="226" spans="1:11" x14ac:dyDescent="0.25">
      <c r="A226" s="1" t="s">
        <v>272</v>
      </c>
      <c r="B226" s="1" t="s">
        <v>29</v>
      </c>
      <c r="C226" s="1" t="s">
        <v>104</v>
      </c>
      <c r="D226" s="4" t="s">
        <v>14</v>
      </c>
      <c r="E226" s="4" t="s">
        <v>1476</v>
      </c>
      <c r="F226" s="4" t="s">
        <v>1476</v>
      </c>
      <c r="G226" s="4" t="s">
        <v>14</v>
      </c>
      <c r="H226" t="s">
        <v>14</v>
      </c>
      <c r="I226" s="4" t="s">
        <v>14</v>
      </c>
      <c r="J226" s="4" t="s">
        <v>14</v>
      </c>
      <c r="K226" s="4" t="s">
        <v>14</v>
      </c>
    </row>
    <row r="227" spans="1:11" x14ac:dyDescent="0.25">
      <c r="A227" s="1" t="s">
        <v>273</v>
      </c>
      <c r="B227" s="1" t="s">
        <v>16</v>
      </c>
      <c r="C227" s="1" t="s">
        <v>274</v>
      </c>
      <c r="D227" s="4" t="s">
        <v>14</v>
      </c>
      <c r="E227" s="4" t="s">
        <v>1566</v>
      </c>
      <c r="F227" s="4" t="s">
        <v>1567</v>
      </c>
      <c r="G227" s="4" t="s">
        <v>14</v>
      </c>
      <c r="H227" t="s">
        <v>14</v>
      </c>
      <c r="I227" s="4" t="s">
        <v>1470</v>
      </c>
      <c r="J227" s="4" t="s">
        <v>14</v>
      </c>
      <c r="K227" s="4" t="s">
        <v>1568</v>
      </c>
    </row>
    <row r="228" spans="1:11" x14ac:dyDescent="0.25">
      <c r="A228" s="1" t="s">
        <v>275</v>
      </c>
      <c r="B228" s="1" t="s">
        <v>12</v>
      </c>
      <c r="C228" s="1" t="s">
        <v>276</v>
      </c>
      <c r="D228" s="4" t="s">
        <v>14</v>
      </c>
      <c r="E228" s="4" t="s">
        <v>1500</v>
      </c>
      <c r="F228" s="4" t="s">
        <v>1500</v>
      </c>
      <c r="G228" s="4" t="s">
        <v>14</v>
      </c>
      <c r="H228" t="s">
        <v>14</v>
      </c>
      <c r="I228" s="4" t="s">
        <v>14</v>
      </c>
      <c r="J228" s="4" t="s">
        <v>14</v>
      </c>
      <c r="K228" s="4" t="s">
        <v>14</v>
      </c>
    </row>
    <row r="229" spans="1:11" x14ac:dyDescent="0.25">
      <c r="A229" s="1" t="s">
        <v>279</v>
      </c>
      <c r="B229" s="1" t="s">
        <v>196</v>
      </c>
      <c r="C229" s="1" t="s">
        <v>280</v>
      </c>
      <c r="D229" s="4" t="s">
        <v>14</v>
      </c>
      <c r="E229" s="4" t="s">
        <v>1491</v>
      </c>
      <c r="F229" s="4" t="s">
        <v>1491</v>
      </c>
      <c r="G229" s="4" t="s">
        <v>14</v>
      </c>
      <c r="H229" t="s">
        <v>14</v>
      </c>
      <c r="I229" s="4" t="s">
        <v>14</v>
      </c>
      <c r="J229" s="4" t="s">
        <v>14</v>
      </c>
      <c r="K229" s="4" t="s">
        <v>14</v>
      </c>
    </row>
    <row r="230" spans="1:11" x14ac:dyDescent="0.25">
      <c r="A230" s="1" t="s">
        <v>281</v>
      </c>
      <c r="B230" s="1" t="s">
        <v>26</v>
      </c>
      <c r="C230" s="1" t="s">
        <v>282</v>
      </c>
      <c r="D230" s="4" t="s">
        <v>14</v>
      </c>
      <c r="E230" s="4" t="s">
        <v>1469</v>
      </c>
      <c r="F230" s="4" t="s">
        <v>1469</v>
      </c>
      <c r="G230" s="4" t="s">
        <v>14</v>
      </c>
      <c r="H230" t="s">
        <v>14</v>
      </c>
      <c r="I230" s="4" t="s">
        <v>14</v>
      </c>
      <c r="J230" s="4" t="s">
        <v>14</v>
      </c>
      <c r="K230" s="4" t="s">
        <v>1466</v>
      </c>
    </row>
    <row r="231" spans="1:11" x14ac:dyDescent="0.25">
      <c r="A231" s="1" t="s">
        <v>283</v>
      </c>
      <c r="B231" s="1" t="s">
        <v>16</v>
      </c>
      <c r="C231" s="1" t="s">
        <v>284</v>
      </c>
      <c r="D231" s="4" t="s">
        <v>14</v>
      </c>
      <c r="E231" s="4" t="s">
        <v>1482</v>
      </c>
      <c r="F231" s="4" t="s">
        <v>1491</v>
      </c>
      <c r="G231" s="4" t="s">
        <v>14</v>
      </c>
      <c r="H231" t="s">
        <v>14</v>
      </c>
      <c r="I231" s="4" t="s">
        <v>14</v>
      </c>
      <c r="J231" s="4" t="s">
        <v>14</v>
      </c>
      <c r="K231" s="4" t="s">
        <v>14</v>
      </c>
    </row>
    <row r="232" spans="1:11" x14ac:dyDescent="0.25">
      <c r="A232" s="1" t="s">
        <v>285</v>
      </c>
      <c r="B232" s="1" t="s">
        <v>252</v>
      </c>
      <c r="C232" s="1" t="s">
        <v>51</v>
      </c>
      <c r="D232" s="4" t="s">
        <v>14</v>
      </c>
      <c r="E232" s="4" t="s">
        <v>1475</v>
      </c>
      <c r="F232" s="4" t="s">
        <v>1475</v>
      </c>
      <c r="G232" s="4" t="s">
        <v>14</v>
      </c>
      <c r="H232" t="s">
        <v>14</v>
      </c>
      <c r="I232" s="4" t="s">
        <v>14</v>
      </c>
      <c r="J232" s="4" t="s">
        <v>14</v>
      </c>
      <c r="K232" s="4" t="s">
        <v>1509</v>
      </c>
    </row>
    <row r="233" spans="1:11" x14ac:dyDescent="0.25">
      <c r="A233" s="1" t="s">
        <v>286</v>
      </c>
      <c r="B233" s="1" t="s">
        <v>130</v>
      </c>
      <c r="C233" s="1" t="s">
        <v>287</v>
      </c>
      <c r="D233" s="4" t="s">
        <v>14</v>
      </c>
      <c r="E233" s="4" t="s">
        <v>1476</v>
      </c>
      <c r="F233" s="4" t="s">
        <v>1476</v>
      </c>
      <c r="G233" s="4" t="s">
        <v>14</v>
      </c>
      <c r="H233" t="s">
        <v>14</v>
      </c>
      <c r="I233" s="4" t="s">
        <v>14</v>
      </c>
      <c r="J233" s="4" t="s">
        <v>14</v>
      </c>
      <c r="K233" s="4" t="s">
        <v>14</v>
      </c>
    </row>
    <row r="234" spans="1:11" x14ac:dyDescent="0.25">
      <c r="A234" s="1" t="s">
        <v>288</v>
      </c>
      <c r="B234" s="1" t="s">
        <v>16</v>
      </c>
      <c r="C234" s="1" t="s">
        <v>289</v>
      </c>
      <c r="D234" s="4" t="s">
        <v>14</v>
      </c>
      <c r="E234" s="4" t="s">
        <v>1528</v>
      </c>
      <c r="F234" s="4" t="s">
        <v>1501</v>
      </c>
      <c r="G234" s="4" t="s">
        <v>14</v>
      </c>
      <c r="H234" t="s">
        <v>14</v>
      </c>
      <c r="I234" s="4" t="s">
        <v>14</v>
      </c>
      <c r="J234" s="4" t="s">
        <v>14</v>
      </c>
      <c r="K234" s="4" t="s">
        <v>14</v>
      </c>
    </row>
    <row r="235" spans="1:11" x14ac:dyDescent="0.25">
      <c r="A235" s="1" t="s">
        <v>290</v>
      </c>
      <c r="B235" s="1" t="s">
        <v>130</v>
      </c>
      <c r="C235" s="1" t="s">
        <v>291</v>
      </c>
      <c r="D235" s="4" t="s">
        <v>14</v>
      </c>
      <c r="E235" s="4" t="s">
        <v>1473</v>
      </c>
      <c r="F235" s="4" t="s">
        <v>1523</v>
      </c>
      <c r="G235" s="4" t="s">
        <v>14</v>
      </c>
      <c r="H235" t="s">
        <v>14</v>
      </c>
      <c r="I235" s="4" t="s">
        <v>14</v>
      </c>
      <c r="J235" s="4" t="s">
        <v>14</v>
      </c>
      <c r="K235" s="4" t="s">
        <v>14</v>
      </c>
    </row>
    <row r="236" spans="1:11" x14ac:dyDescent="0.25">
      <c r="A236" s="1" t="s">
        <v>292</v>
      </c>
      <c r="B236" s="1" t="s">
        <v>12</v>
      </c>
      <c r="C236" s="1" t="s">
        <v>293</v>
      </c>
      <c r="D236" s="4" t="s">
        <v>14</v>
      </c>
      <c r="E236" s="4" t="s">
        <v>1477</v>
      </c>
      <c r="F236" s="4" t="s">
        <v>1466</v>
      </c>
      <c r="G236" s="4" t="s">
        <v>14</v>
      </c>
      <c r="H236" t="s">
        <v>14</v>
      </c>
      <c r="I236" s="4" t="s">
        <v>14</v>
      </c>
      <c r="J236" s="4" t="s">
        <v>14</v>
      </c>
      <c r="K236" s="4" t="s">
        <v>14</v>
      </c>
    </row>
    <row r="237" spans="1:11" x14ac:dyDescent="0.25">
      <c r="A237" s="1" t="s">
        <v>296</v>
      </c>
      <c r="B237" s="1" t="s">
        <v>297</v>
      </c>
      <c r="C237" s="1" t="s">
        <v>298</v>
      </c>
      <c r="D237" s="4" t="s">
        <v>14</v>
      </c>
      <c r="E237" s="4" t="s">
        <v>1491</v>
      </c>
      <c r="F237" s="4" t="s">
        <v>1466</v>
      </c>
      <c r="G237" s="4" t="s">
        <v>14</v>
      </c>
      <c r="H237" t="s">
        <v>14</v>
      </c>
      <c r="I237" s="4" t="s">
        <v>14</v>
      </c>
      <c r="J237" s="4" t="s">
        <v>14</v>
      </c>
      <c r="K237" s="4" t="s">
        <v>14</v>
      </c>
    </row>
    <row r="238" spans="1:11" x14ac:dyDescent="0.25">
      <c r="A238" s="1" t="s">
        <v>299</v>
      </c>
      <c r="B238" s="1" t="s">
        <v>12</v>
      </c>
      <c r="C238" s="1" t="s">
        <v>300</v>
      </c>
      <c r="D238" s="4" t="s">
        <v>14</v>
      </c>
      <c r="E238" s="4" t="s">
        <v>1479</v>
      </c>
      <c r="F238" s="4" t="s">
        <v>1477</v>
      </c>
      <c r="G238" s="4" t="s">
        <v>14</v>
      </c>
      <c r="H238" t="s">
        <v>14</v>
      </c>
      <c r="I238" s="4" t="s">
        <v>14</v>
      </c>
      <c r="J238" s="4" t="s">
        <v>14</v>
      </c>
      <c r="K238" s="4" t="s">
        <v>1477</v>
      </c>
    </row>
    <row r="239" spans="1:11" x14ac:dyDescent="0.25">
      <c r="A239" s="1" t="s">
        <v>301</v>
      </c>
      <c r="B239" s="1" t="s">
        <v>26</v>
      </c>
      <c r="C239" s="1" t="s">
        <v>90</v>
      </c>
      <c r="D239" s="4" t="s">
        <v>14</v>
      </c>
      <c r="E239" s="4" t="s">
        <v>1476</v>
      </c>
      <c r="F239" s="4" t="s">
        <v>14</v>
      </c>
      <c r="G239" s="4" t="s">
        <v>14</v>
      </c>
      <c r="H239" t="s">
        <v>14</v>
      </c>
      <c r="I239" s="4" t="s">
        <v>14</v>
      </c>
      <c r="J239" s="4" t="s">
        <v>14</v>
      </c>
      <c r="K239" s="4" t="s">
        <v>14</v>
      </c>
    </row>
    <row r="240" spans="1:11" x14ac:dyDescent="0.25">
      <c r="A240" s="1" t="s">
        <v>302</v>
      </c>
      <c r="B240" s="1" t="s">
        <v>12</v>
      </c>
      <c r="C240" s="1" t="s">
        <v>303</v>
      </c>
      <c r="D240" s="4" t="s">
        <v>14</v>
      </c>
      <c r="E240" s="4" t="s">
        <v>1565</v>
      </c>
      <c r="F240" s="4" t="s">
        <v>1573</v>
      </c>
      <c r="G240" s="4" t="s">
        <v>14</v>
      </c>
      <c r="H240" t="s">
        <v>14</v>
      </c>
      <c r="I240" s="4" t="s">
        <v>14</v>
      </c>
      <c r="J240" s="4" t="s">
        <v>14</v>
      </c>
      <c r="K240" s="4" t="s">
        <v>1482</v>
      </c>
    </row>
    <row r="241" spans="1:11" x14ac:dyDescent="0.25">
      <c r="A241" s="1" t="s">
        <v>304</v>
      </c>
      <c r="B241" s="1" t="s">
        <v>16</v>
      </c>
      <c r="C241" s="1" t="s">
        <v>13</v>
      </c>
      <c r="D241" s="4" t="s">
        <v>14</v>
      </c>
      <c r="E241" s="4" t="s">
        <v>1466</v>
      </c>
      <c r="F241" s="4" t="s">
        <v>1466</v>
      </c>
      <c r="G241" s="4" t="s">
        <v>14</v>
      </c>
      <c r="H241" t="s">
        <v>14</v>
      </c>
      <c r="I241" s="4" t="s">
        <v>14</v>
      </c>
      <c r="J241" s="4" t="s">
        <v>14</v>
      </c>
      <c r="K241" s="4" t="s">
        <v>14</v>
      </c>
    </row>
    <row r="242" spans="1:11" x14ac:dyDescent="0.25">
      <c r="A242" s="1" t="s">
        <v>305</v>
      </c>
      <c r="B242" s="1" t="s">
        <v>50</v>
      </c>
      <c r="C242" s="1" t="s">
        <v>306</v>
      </c>
      <c r="D242" s="4" t="s">
        <v>14</v>
      </c>
      <c r="E242" s="4" t="s">
        <v>1527</v>
      </c>
      <c r="F242" s="4" t="s">
        <v>1524</v>
      </c>
      <c r="G242" s="4" t="s">
        <v>14</v>
      </c>
      <c r="H242" t="s">
        <v>14</v>
      </c>
      <c r="I242" s="4" t="s">
        <v>14</v>
      </c>
      <c r="J242" s="4" t="s">
        <v>14</v>
      </c>
      <c r="K242" s="4" t="s">
        <v>14</v>
      </c>
    </row>
    <row r="243" spans="1:11" x14ac:dyDescent="0.25">
      <c r="A243" s="1" t="s">
        <v>307</v>
      </c>
      <c r="B243" s="1" t="s">
        <v>168</v>
      </c>
      <c r="C243" s="1" t="s">
        <v>308</v>
      </c>
      <c r="D243" s="4" t="s">
        <v>14</v>
      </c>
      <c r="E243" s="4" t="s">
        <v>1476</v>
      </c>
      <c r="F243" s="4" t="s">
        <v>1476</v>
      </c>
      <c r="G243" s="4" t="s">
        <v>14</v>
      </c>
      <c r="H243" t="s">
        <v>14</v>
      </c>
      <c r="I243" s="4" t="s">
        <v>14</v>
      </c>
      <c r="J243" s="4" t="s">
        <v>14</v>
      </c>
      <c r="K243" s="4" t="s">
        <v>14</v>
      </c>
    </row>
    <row r="244" spans="1:11" x14ac:dyDescent="0.25">
      <c r="A244" s="1" t="s">
        <v>309</v>
      </c>
      <c r="B244" s="1" t="s">
        <v>310</v>
      </c>
      <c r="C244" s="1" t="s">
        <v>104</v>
      </c>
      <c r="D244" s="4" t="s">
        <v>14</v>
      </c>
      <c r="E244" s="4" t="s">
        <v>1477</v>
      </c>
      <c r="F244" s="4" t="s">
        <v>1477</v>
      </c>
      <c r="G244" s="4" t="s">
        <v>14</v>
      </c>
      <c r="H244" t="s">
        <v>14</v>
      </c>
      <c r="I244" s="4" t="s">
        <v>14</v>
      </c>
      <c r="J244" s="4" t="s">
        <v>14</v>
      </c>
      <c r="K244" s="4" t="s">
        <v>14</v>
      </c>
    </row>
    <row r="245" spans="1:11" x14ac:dyDescent="0.25">
      <c r="A245" s="1" t="s">
        <v>311</v>
      </c>
      <c r="B245" s="1" t="s">
        <v>26</v>
      </c>
      <c r="C245" s="1" t="s">
        <v>27</v>
      </c>
      <c r="D245" s="4" t="s">
        <v>14</v>
      </c>
      <c r="E245" s="4" t="s">
        <v>1466</v>
      </c>
      <c r="F245" s="4" t="s">
        <v>1476</v>
      </c>
      <c r="G245" s="4" t="s">
        <v>14</v>
      </c>
      <c r="H245" t="s">
        <v>14</v>
      </c>
      <c r="I245" s="4" t="s">
        <v>14</v>
      </c>
      <c r="J245" s="4" t="s">
        <v>14</v>
      </c>
      <c r="K245" s="4" t="s">
        <v>14</v>
      </c>
    </row>
    <row r="246" spans="1:11" x14ac:dyDescent="0.25">
      <c r="A246" s="1" t="s">
        <v>312</v>
      </c>
      <c r="B246" s="1" t="s">
        <v>12</v>
      </c>
      <c r="C246" s="1" t="s">
        <v>313</v>
      </c>
      <c r="D246" s="4" t="s">
        <v>14</v>
      </c>
      <c r="E246" s="4" t="s">
        <v>1568</v>
      </c>
      <c r="F246" s="4" t="s">
        <v>1574</v>
      </c>
      <c r="G246" s="4" t="s">
        <v>14</v>
      </c>
      <c r="H246" t="s">
        <v>14</v>
      </c>
      <c r="I246" s="4" t="s">
        <v>1477</v>
      </c>
      <c r="J246" s="4" t="s">
        <v>14</v>
      </c>
      <c r="K246" s="4" t="s">
        <v>1497</v>
      </c>
    </row>
    <row r="247" spans="1:11" x14ac:dyDescent="0.25">
      <c r="A247" s="1" t="s">
        <v>314</v>
      </c>
      <c r="B247" s="1" t="s">
        <v>12</v>
      </c>
      <c r="C247" s="1" t="s">
        <v>150</v>
      </c>
      <c r="D247" s="4" t="s">
        <v>14</v>
      </c>
      <c r="E247" s="4" t="s">
        <v>1477</v>
      </c>
      <c r="F247" s="4" t="s">
        <v>1477</v>
      </c>
      <c r="G247" s="4" t="s">
        <v>14</v>
      </c>
      <c r="H247" t="s">
        <v>14</v>
      </c>
      <c r="I247" s="4" t="s">
        <v>14</v>
      </c>
      <c r="J247" s="4" t="s">
        <v>14</v>
      </c>
      <c r="K247" s="4" t="s">
        <v>14</v>
      </c>
    </row>
    <row r="248" spans="1:11" x14ac:dyDescent="0.25">
      <c r="A248" s="1" t="s">
        <v>315</v>
      </c>
      <c r="B248" s="1" t="s">
        <v>26</v>
      </c>
      <c r="C248" s="1" t="s">
        <v>316</v>
      </c>
      <c r="D248" s="4" t="s">
        <v>14</v>
      </c>
      <c r="E248" s="4" t="s">
        <v>1483</v>
      </c>
      <c r="F248" s="4" t="s">
        <v>1483</v>
      </c>
      <c r="G248" s="4" t="s">
        <v>14</v>
      </c>
      <c r="H248" t="s">
        <v>14</v>
      </c>
      <c r="I248" s="4" t="s">
        <v>1476</v>
      </c>
      <c r="J248" s="4" t="s">
        <v>14</v>
      </c>
      <c r="K248" s="4" t="s">
        <v>1575</v>
      </c>
    </row>
    <row r="249" spans="1:11" x14ac:dyDescent="0.25">
      <c r="A249" s="1" t="s">
        <v>317</v>
      </c>
      <c r="B249" s="1" t="s">
        <v>12</v>
      </c>
      <c r="C249" s="1" t="s">
        <v>318</v>
      </c>
      <c r="D249" s="4" t="s">
        <v>14</v>
      </c>
      <c r="E249" s="4" t="s">
        <v>1523</v>
      </c>
      <c r="F249" s="4" t="s">
        <v>1523</v>
      </c>
      <c r="G249" s="4" t="s">
        <v>1476</v>
      </c>
      <c r="H249" t="s">
        <v>14</v>
      </c>
      <c r="I249" s="4" t="s">
        <v>1477</v>
      </c>
      <c r="J249" s="4" t="s">
        <v>14</v>
      </c>
      <c r="K249" s="4" t="s">
        <v>1576</v>
      </c>
    </row>
    <row r="250" spans="1:11" x14ac:dyDescent="0.25">
      <c r="A250" s="1" t="s">
        <v>319</v>
      </c>
      <c r="B250" s="1" t="s">
        <v>320</v>
      </c>
      <c r="C250" s="1" t="s">
        <v>321</v>
      </c>
      <c r="D250" s="4" t="s">
        <v>14</v>
      </c>
      <c r="E250" s="4" t="s">
        <v>1492</v>
      </c>
      <c r="F250" s="4" t="s">
        <v>1500</v>
      </c>
      <c r="G250" s="4" t="s">
        <v>14</v>
      </c>
      <c r="H250" t="s">
        <v>14</v>
      </c>
      <c r="I250" s="4" t="s">
        <v>14</v>
      </c>
      <c r="J250" s="4" t="s">
        <v>14</v>
      </c>
      <c r="K250" s="4" t="s">
        <v>1476</v>
      </c>
    </row>
    <row r="251" spans="1:11" x14ac:dyDescent="0.25">
      <c r="A251" s="1" t="s">
        <v>322</v>
      </c>
      <c r="B251" s="1" t="s">
        <v>12</v>
      </c>
      <c r="C251" s="1" t="s">
        <v>323</v>
      </c>
      <c r="D251" s="4" t="s">
        <v>14</v>
      </c>
      <c r="E251" s="4" t="s">
        <v>1577</v>
      </c>
      <c r="F251" s="4" t="s">
        <v>1578</v>
      </c>
      <c r="G251" s="4" t="s">
        <v>1476</v>
      </c>
      <c r="H251" t="s">
        <v>14</v>
      </c>
      <c r="I251" s="4" t="s">
        <v>1491</v>
      </c>
      <c r="J251" s="4" t="s">
        <v>1476</v>
      </c>
      <c r="K251" s="4" t="s">
        <v>1579</v>
      </c>
    </row>
    <row r="252" spans="1:11" x14ac:dyDescent="0.25">
      <c r="A252" s="1" t="s">
        <v>326</v>
      </c>
      <c r="B252" s="1" t="s">
        <v>47</v>
      </c>
      <c r="C252" s="1" t="s">
        <v>253</v>
      </c>
      <c r="D252" s="4" t="s">
        <v>14</v>
      </c>
      <c r="E252" s="4" t="s">
        <v>1477</v>
      </c>
      <c r="F252" s="4" t="s">
        <v>1477</v>
      </c>
      <c r="G252" s="4" t="s">
        <v>14</v>
      </c>
      <c r="H252" t="s">
        <v>14</v>
      </c>
      <c r="I252" s="4" t="s">
        <v>14</v>
      </c>
      <c r="J252" s="4" t="s">
        <v>14</v>
      </c>
      <c r="K252" s="4" t="s">
        <v>1476</v>
      </c>
    </row>
    <row r="253" spans="1:11" x14ac:dyDescent="0.25">
      <c r="A253" s="1" t="s">
        <v>327</v>
      </c>
      <c r="B253" s="1" t="s">
        <v>26</v>
      </c>
      <c r="C253" s="1" t="s">
        <v>328</v>
      </c>
      <c r="D253" s="4" t="s">
        <v>14</v>
      </c>
      <c r="E253" s="4" t="s">
        <v>1477</v>
      </c>
      <c r="F253" s="4" t="s">
        <v>1476</v>
      </c>
      <c r="G253" s="4" t="s">
        <v>14</v>
      </c>
      <c r="H253" t="s">
        <v>14</v>
      </c>
      <c r="I253" s="4" t="s">
        <v>14</v>
      </c>
      <c r="J253" s="4" t="s">
        <v>14</v>
      </c>
      <c r="K253" s="4" t="s">
        <v>14</v>
      </c>
    </row>
    <row r="254" spans="1:11" x14ac:dyDescent="0.25">
      <c r="A254" s="1" t="s">
        <v>329</v>
      </c>
      <c r="B254" s="1" t="s">
        <v>330</v>
      </c>
      <c r="C254" s="1" t="s">
        <v>331</v>
      </c>
      <c r="D254" s="4" t="s">
        <v>14</v>
      </c>
      <c r="E254" s="4" t="s">
        <v>1469</v>
      </c>
      <c r="F254" s="4" t="s">
        <v>1469</v>
      </c>
      <c r="G254" s="4" t="s">
        <v>14</v>
      </c>
      <c r="H254" t="s">
        <v>14</v>
      </c>
      <c r="I254" s="4" t="s">
        <v>14</v>
      </c>
      <c r="J254" s="4" t="s">
        <v>14</v>
      </c>
      <c r="K254" s="4" t="s">
        <v>14</v>
      </c>
    </row>
    <row r="255" spans="1:11" x14ac:dyDescent="0.25">
      <c r="A255" s="1" t="s">
        <v>332</v>
      </c>
      <c r="B255" s="1" t="s">
        <v>23</v>
      </c>
      <c r="C255" s="1" t="s">
        <v>90</v>
      </c>
      <c r="D255" s="4" t="s">
        <v>14</v>
      </c>
      <c r="E255" s="4" t="s">
        <v>1476</v>
      </c>
      <c r="F255" s="4" t="s">
        <v>14</v>
      </c>
      <c r="G255" s="4" t="s">
        <v>14</v>
      </c>
      <c r="H255" t="s">
        <v>14</v>
      </c>
      <c r="I255" s="4" t="s">
        <v>14</v>
      </c>
      <c r="J255" s="4" t="s">
        <v>14</v>
      </c>
      <c r="K255" s="4" t="s">
        <v>14</v>
      </c>
    </row>
    <row r="256" spans="1:11" x14ac:dyDescent="0.25">
      <c r="A256" s="1" t="s">
        <v>333</v>
      </c>
      <c r="B256" s="1" t="s">
        <v>16</v>
      </c>
      <c r="C256" s="1" t="s">
        <v>334</v>
      </c>
      <c r="D256" s="4" t="s">
        <v>14</v>
      </c>
      <c r="E256" s="4" t="s">
        <v>1476</v>
      </c>
      <c r="F256" s="4" t="s">
        <v>14</v>
      </c>
      <c r="G256" s="4" t="s">
        <v>14</v>
      </c>
      <c r="H256" t="s">
        <v>14</v>
      </c>
      <c r="I256" s="4" t="s">
        <v>14</v>
      </c>
      <c r="J256" s="4" t="s">
        <v>14</v>
      </c>
      <c r="K256" s="4" t="s">
        <v>14</v>
      </c>
    </row>
    <row r="257" spans="1:11" x14ac:dyDescent="0.25">
      <c r="A257" s="1" t="s">
        <v>335</v>
      </c>
      <c r="B257" s="1" t="s">
        <v>203</v>
      </c>
      <c r="C257" s="1" t="s">
        <v>336</v>
      </c>
      <c r="D257" s="4" t="s">
        <v>14</v>
      </c>
      <c r="E257" s="4" t="s">
        <v>1523</v>
      </c>
      <c r="F257" s="4" t="s">
        <v>1469</v>
      </c>
      <c r="G257" s="4" t="s">
        <v>14</v>
      </c>
      <c r="H257" t="s">
        <v>14</v>
      </c>
      <c r="I257" s="4" t="s">
        <v>14</v>
      </c>
      <c r="J257" s="4" t="s">
        <v>14</v>
      </c>
      <c r="K257" s="4" t="s">
        <v>14</v>
      </c>
    </row>
    <row r="258" spans="1:11" x14ac:dyDescent="0.25">
      <c r="A258" s="1" t="s">
        <v>337</v>
      </c>
      <c r="B258" s="1" t="s">
        <v>85</v>
      </c>
      <c r="C258" s="1" t="s">
        <v>134</v>
      </c>
      <c r="D258" s="4" t="s">
        <v>14</v>
      </c>
      <c r="E258" s="4" t="s">
        <v>1480</v>
      </c>
      <c r="F258" s="4" t="s">
        <v>14</v>
      </c>
      <c r="G258" s="4" t="s">
        <v>14</v>
      </c>
      <c r="H258" t="s">
        <v>14</v>
      </c>
      <c r="I258" s="4" t="s">
        <v>14</v>
      </c>
      <c r="J258" s="4" t="s">
        <v>14</v>
      </c>
      <c r="K258" s="4" t="s">
        <v>14</v>
      </c>
    </row>
    <row r="259" spans="1:11" x14ac:dyDescent="0.25">
      <c r="A259" s="1" t="s">
        <v>338</v>
      </c>
      <c r="B259" s="1" t="s">
        <v>26</v>
      </c>
      <c r="C259" s="1" t="s">
        <v>284</v>
      </c>
      <c r="D259" s="4" t="s">
        <v>14</v>
      </c>
      <c r="E259" s="4" t="s">
        <v>1479</v>
      </c>
      <c r="F259" s="4" t="s">
        <v>1477</v>
      </c>
      <c r="G259" s="4" t="s">
        <v>14</v>
      </c>
      <c r="H259" t="s">
        <v>14</v>
      </c>
      <c r="I259" s="4" t="s">
        <v>14</v>
      </c>
      <c r="J259" s="4" t="s">
        <v>14</v>
      </c>
      <c r="K259" s="4" t="s">
        <v>14</v>
      </c>
    </row>
    <row r="260" spans="1:11" x14ac:dyDescent="0.25">
      <c r="A260" s="1" t="s">
        <v>339</v>
      </c>
      <c r="B260" s="1" t="s">
        <v>26</v>
      </c>
      <c r="C260" s="1" t="s">
        <v>340</v>
      </c>
      <c r="D260" s="4" t="s">
        <v>14</v>
      </c>
      <c r="E260" s="4" t="s">
        <v>1581</v>
      </c>
      <c r="F260" s="4" t="s">
        <v>1557</v>
      </c>
      <c r="G260" s="4" t="s">
        <v>14</v>
      </c>
      <c r="H260" t="s">
        <v>14</v>
      </c>
      <c r="I260" s="4" t="s">
        <v>1470</v>
      </c>
      <c r="J260" s="4" t="s">
        <v>14</v>
      </c>
      <c r="K260" s="4" t="s">
        <v>1582</v>
      </c>
    </row>
    <row r="261" spans="1:11" x14ac:dyDescent="0.25">
      <c r="A261" s="1" t="s">
        <v>341</v>
      </c>
      <c r="B261" s="1" t="s">
        <v>252</v>
      </c>
      <c r="C261" s="1" t="s">
        <v>59</v>
      </c>
      <c r="D261" s="4" t="s">
        <v>14</v>
      </c>
      <c r="E261" s="4" t="s">
        <v>1481</v>
      </c>
      <c r="F261" s="4" t="s">
        <v>1477</v>
      </c>
      <c r="G261" s="4" t="s">
        <v>14</v>
      </c>
      <c r="H261" t="s">
        <v>14</v>
      </c>
      <c r="I261" s="4" t="s">
        <v>14</v>
      </c>
      <c r="J261" s="4" t="s">
        <v>14</v>
      </c>
      <c r="K261" s="4" t="s">
        <v>14</v>
      </c>
    </row>
    <row r="262" spans="1:11" x14ac:dyDescent="0.25">
      <c r="A262" s="1" t="s">
        <v>342</v>
      </c>
      <c r="B262" s="1" t="s">
        <v>16</v>
      </c>
      <c r="C262" s="1" t="s">
        <v>188</v>
      </c>
      <c r="D262" s="4" t="s">
        <v>14</v>
      </c>
      <c r="E262" s="4" t="s">
        <v>1583</v>
      </c>
      <c r="F262" s="4" t="s">
        <v>1583</v>
      </c>
      <c r="G262" s="4" t="s">
        <v>14</v>
      </c>
      <c r="H262" t="s">
        <v>14</v>
      </c>
      <c r="I262" s="4" t="s">
        <v>14</v>
      </c>
      <c r="J262" s="4" t="s">
        <v>14</v>
      </c>
      <c r="K262" s="4" t="s">
        <v>14</v>
      </c>
    </row>
    <row r="263" spans="1:11" x14ac:dyDescent="0.25">
      <c r="A263" s="1" t="s">
        <v>343</v>
      </c>
      <c r="B263" s="1" t="s">
        <v>320</v>
      </c>
      <c r="C263" s="1" t="s">
        <v>219</v>
      </c>
      <c r="D263" s="4" t="s">
        <v>14</v>
      </c>
      <c r="E263" s="4" t="s">
        <v>1476</v>
      </c>
      <c r="F263" s="4" t="s">
        <v>1476</v>
      </c>
      <c r="G263" s="4" t="s">
        <v>14</v>
      </c>
      <c r="H263" t="s">
        <v>14</v>
      </c>
      <c r="I263" s="4" t="s">
        <v>14</v>
      </c>
      <c r="J263" s="4" t="s">
        <v>14</v>
      </c>
      <c r="K263" s="4" t="s">
        <v>14</v>
      </c>
    </row>
    <row r="264" spans="1:11" x14ac:dyDescent="0.25">
      <c r="A264" s="1" t="s">
        <v>344</v>
      </c>
      <c r="B264" s="1" t="s">
        <v>166</v>
      </c>
      <c r="C264" s="1" t="s">
        <v>345</v>
      </c>
      <c r="D264" s="4" t="s">
        <v>14</v>
      </c>
      <c r="E264" s="4" t="s">
        <v>1514</v>
      </c>
      <c r="F264" s="4" t="s">
        <v>1473</v>
      </c>
      <c r="G264" s="4" t="s">
        <v>14</v>
      </c>
      <c r="H264" t="s">
        <v>14</v>
      </c>
      <c r="I264" s="4" t="s">
        <v>1476</v>
      </c>
      <c r="J264" s="4" t="s">
        <v>14</v>
      </c>
      <c r="K264" s="4" t="s">
        <v>1479</v>
      </c>
    </row>
    <row r="265" spans="1:11" x14ac:dyDescent="0.25">
      <c r="A265" s="1" t="s">
        <v>346</v>
      </c>
      <c r="B265" s="1" t="s">
        <v>26</v>
      </c>
      <c r="C265" s="1" t="s">
        <v>27</v>
      </c>
      <c r="D265" s="4" t="s">
        <v>14</v>
      </c>
      <c r="E265" s="4" t="s">
        <v>1476</v>
      </c>
      <c r="F265" s="4" t="s">
        <v>1476</v>
      </c>
      <c r="G265" s="4" t="s">
        <v>14</v>
      </c>
      <c r="H265" t="s">
        <v>14</v>
      </c>
      <c r="I265" s="4" t="s">
        <v>14</v>
      </c>
      <c r="J265" s="4" t="s">
        <v>14</v>
      </c>
      <c r="K265" s="4" t="s">
        <v>1476</v>
      </c>
    </row>
    <row r="266" spans="1:11" x14ac:dyDescent="0.25">
      <c r="A266" s="1" t="s">
        <v>347</v>
      </c>
      <c r="B266" s="1" t="s">
        <v>26</v>
      </c>
      <c r="C266" s="1" t="s">
        <v>348</v>
      </c>
      <c r="D266" s="4" t="s">
        <v>14</v>
      </c>
      <c r="E266" s="4" t="s">
        <v>1472</v>
      </c>
      <c r="F266" s="4" t="s">
        <v>1491</v>
      </c>
      <c r="G266" s="4" t="s">
        <v>14</v>
      </c>
      <c r="H266" t="s">
        <v>14</v>
      </c>
      <c r="I266" s="4" t="s">
        <v>14</v>
      </c>
      <c r="J266" s="4" t="s">
        <v>14</v>
      </c>
      <c r="K266" s="4" t="s">
        <v>14</v>
      </c>
    </row>
    <row r="267" spans="1:11" x14ac:dyDescent="0.25">
      <c r="A267" s="1" t="s">
        <v>349</v>
      </c>
      <c r="B267" s="1" t="s">
        <v>23</v>
      </c>
      <c r="C267" s="1" t="s">
        <v>350</v>
      </c>
      <c r="D267" s="4" t="s">
        <v>14</v>
      </c>
      <c r="E267" s="4" t="s">
        <v>1510</v>
      </c>
      <c r="F267" s="4" t="s">
        <v>1492</v>
      </c>
      <c r="G267" s="4" t="s">
        <v>14</v>
      </c>
      <c r="H267" t="s">
        <v>14</v>
      </c>
      <c r="I267" s="4" t="s">
        <v>14</v>
      </c>
      <c r="J267" s="4" t="s">
        <v>14</v>
      </c>
      <c r="K267" s="4" t="s">
        <v>14</v>
      </c>
    </row>
    <row r="268" spans="1:11" x14ac:dyDescent="0.25">
      <c r="A268" s="1" t="s">
        <v>351</v>
      </c>
      <c r="B268" s="1" t="s">
        <v>203</v>
      </c>
      <c r="C268" s="1" t="s">
        <v>139</v>
      </c>
      <c r="D268" s="4" t="s">
        <v>14</v>
      </c>
      <c r="E268" s="4" t="s">
        <v>1476</v>
      </c>
      <c r="F268" s="4" t="s">
        <v>14</v>
      </c>
      <c r="G268" s="4" t="s">
        <v>14</v>
      </c>
      <c r="H268" t="s">
        <v>14</v>
      </c>
      <c r="I268" s="4" t="s">
        <v>14</v>
      </c>
      <c r="J268" s="4" t="s">
        <v>14</v>
      </c>
      <c r="K268" s="4" t="s">
        <v>14</v>
      </c>
    </row>
    <row r="269" spans="1:11" x14ac:dyDescent="0.25">
      <c r="A269" s="1" t="s">
        <v>355</v>
      </c>
      <c r="B269" s="1" t="s">
        <v>26</v>
      </c>
      <c r="C269" s="1" t="s">
        <v>356</v>
      </c>
      <c r="D269" s="4" t="s">
        <v>14</v>
      </c>
      <c r="E269" s="4" t="s">
        <v>1466</v>
      </c>
      <c r="F269" s="4" t="s">
        <v>14</v>
      </c>
      <c r="G269" s="4" t="s">
        <v>14</v>
      </c>
      <c r="H269" t="s">
        <v>14</v>
      </c>
      <c r="I269" s="4" t="s">
        <v>14</v>
      </c>
      <c r="J269" s="4" t="s">
        <v>14</v>
      </c>
      <c r="K269" s="4" t="s">
        <v>14</v>
      </c>
    </row>
    <row r="270" spans="1:11" x14ac:dyDescent="0.25">
      <c r="A270" s="1" t="s">
        <v>357</v>
      </c>
      <c r="B270" s="1" t="s">
        <v>196</v>
      </c>
      <c r="C270" s="1" t="s">
        <v>147</v>
      </c>
      <c r="D270" s="4" t="s">
        <v>14</v>
      </c>
      <c r="E270" s="4" t="s">
        <v>1480</v>
      </c>
      <c r="F270" s="4" t="s">
        <v>1480</v>
      </c>
      <c r="G270" s="4" t="s">
        <v>14</v>
      </c>
      <c r="H270" t="s">
        <v>14</v>
      </c>
      <c r="I270" s="4" t="s">
        <v>14</v>
      </c>
      <c r="J270" s="4" t="s">
        <v>14</v>
      </c>
      <c r="K270" s="4" t="s">
        <v>1491</v>
      </c>
    </row>
    <row r="271" spans="1:11" x14ac:dyDescent="0.25">
      <c r="A271" s="1" t="s">
        <v>360</v>
      </c>
      <c r="B271" s="1" t="s">
        <v>47</v>
      </c>
      <c r="C271" s="1" t="s">
        <v>361</v>
      </c>
      <c r="D271" s="4" t="s">
        <v>14</v>
      </c>
      <c r="E271" s="4" t="s">
        <v>1482</v>
      </c>
      <c r="F271" s="4" t="s">
        <v>1479</v>
      </c>
      <c r="G271" s="4" t="s">
        <v>14</v>
      </c>
      <c r="H271" t="s">
        <v>14</v>
      </c>
      <c r="I271" s="4" t="s">
        <v>14</v>
      </c>
      <c r="J271" s="4" t="s">
        <v>14</v>
      </c>
      <c r="K271" s="4" t="s">
        <v>14</v>
      </c>
    </row>
    <row r="272" spans="1:11" x14ac:dyDescent="0.25">
      <c r="A272" s="1" t="s">
        <v>362</v>
      </c>
      <c r="B272" s="1" t="s">
        <v>12</v>
      </c>
      <c r="C272" s="1" t="s">
        <v>363</v>
      </c>
      <c r="D272" s="4" t="s">
        <v>14</v>
      </c>
      <c r="E272" s="4" t="s">
        <v>1477</v>
      </c>
      <c r="F272" s="4" t="s">
        <v>14</v>
      </c>
      <c r="G272" s="4" t="s">
        <v>14</v>
      </c>
      <c r="H272" t="s">
        <v>14</v>
      </c>
      <c r="I272" s="4" t="s">
        <v>14</v>
      </c>
      <c r="J272" s="4" t="s">
        <v>14</v>
      </c>
      <c r="K272" s="4" t="s">
        <v>14</v>
      </c>
    </row>
    <row r="273" spans="1:11" x14ac:dyDescent="0.25">
      <c r="A273" s="1" t="s">
        <v>364</v>
      </c>
      <c r="B273" s="1" t="s">
        <v>47</v>
      </c>
      <c r="C273" s="1" t="s">
        <v>365</v>
      </c>
      <c r="D273" s="4" t="s">
        <v>14</v>
      </c>
      <c r="E273" s="4" t="s">
        <v>1547</v>
      </c>
      <c r="F273" s="4" t="s">
        <v>1579</v>
      </c>
      <c r="G273" s="4" t="s">
        <v>14</v>
      </c>
      <c r="H273" t="s">
        <v>14</v>
      </c>
      <c r="I273" s="4" t="s">
        <v>14</v>
      </c>
      <c r="J273" s="4" t="s">
        <v>14</v>
      </c>
      <c r="K273" s="4" t="s">
        <v>1472</v>
      </c>
    </row>
    <row r="274" spans="1:11" x14ac:dyDescent="0.25">
      <c r="A274" s="1" t="s">
        <v>366</v>
      </c>
      <c r="B274" s="1" t="s">
        <v>12</v>
      </c>
      <c r="C274" s="1" t="s">
        <v>367</v>
      </c>
      <c r="D274" s="4" t="s">
        <v>14</v>
      </c>
      <c r="E274" s="4" t="s">
        <v>1466</v>
      </c>
      <c r="F274" s="4" t="s">
        <v>1466</v>
      </c>
      <c r="G274" s="4" t="s">
        <v>14</v>
      </c>
      <c r="H274" t="s">
        <v>14</v>
      </c>
      <c r="I274" s="4" t="s">
        <v>14</v>
      </c>
      <c r="J274" s="4" t="s">
        <v>14</v>
      </c>
      <c r="K274" s="4" t="s">
        <v>14</v>
      </c>
    </row>
    <row r="275" spans="1:11" x14ac:dyDescent="0.25">
      <c r="A275" s="1" t="s">
        <v>368</v>
      </c>
      <c r="B275" s="1" t="s">
        <v>26</v>
      </c>
      <c r="C275" s="1" t="s">
        <v>121</v>
      </c>
      <c r="D275" s="4" t="s">
        <v>14</v>
      </c>
      <c r="E275" s="4" t="s">
        <v>1479</v>
      </c>
      <c r="F275" s="4" t="s">
        <v>1477</v>
      </c>
      <c r="G275" s="4" t="s">
        <v>14</v>
      </c>
      <c r="H275" t="s">
        <v>14</v>
      </c>
      <c r="I275" s="4" t="s">
        <v>14</v>
      </c>
      <c r="J275" s="4" t="s">
        <v>14</v>
      </c>
      <c r="K275" s="4" t="s">
        <v>14</v>
      </c>
    </row>
    <row r="276" spans="1:11" x14ac:dyDescent="0.25">
      <c r="A276" s="1" t="s">
        <v>369</v>
      </c>
      <c r="B276" s="1" t="s">
        <v>26</v>
      </c>
      <c r="C276" s="1" t="s">
        <v>90</v>
      </c>
      <c r="D276" s="4" t="s">
        <v>14</v>
      </c>
      <c r="E276" s="4" t="s">
        <v>1476</v>
      </c>
      <c r="F276" s="4" t="s">
        <v>1476</v>
      </c>
      <c r="G276" s="4" t="s">
        <v>14</v>
      </c>
      <c r="H276" t="s">
        <v>14</v>
      </c>
      <c r="I276" s="4" t="s">
        <v>14</v>
      </c>
      <c r="J276" s="4" t="s">
        <v>14</v>
      </c>
      <c r="K276" s="4" t="s">
        <v>14</v>
      </c>
    </row>
    <row r="277" spans="1:11" x14ac:dyDescent="0.25">
      <c r="A277" s="1" t="s">
        <v>370</v>
      </c>
      <c r="B277" s="1" t="s">
        <v>168</v>
      </c>
      <c r="C277" s="1" t="s">
        <v>371</v>
      </c>
      <c r="D277" s="4" t="s">
        <v>14</v>
      </c>
      <c r="E277" s="4" t="s">
        <v>1476</v>
      </c>
      <c r="F277" s="4" t="s">
        <v>1476</v>
      </c>
      <c r="G277" s="4" t="s">
        <v>14</v>
      </c>
      <c r="H277" t="s">
        <v>14</v>
      </c>
      <c r="I277" s="4" t="s">
        <v>14</v>
      </c>
      <c r="J277" s="4" t="s">
        <v>14</v>
      </c>
      <c r="K277" s="4" t="s">
        <v>14</v>
      </c>
    </row>
    <row r="278" spans="1:11" x14ac:dyDescent="0.25">
      <c r="A278" s="1" t="s">
        <v>374</v>
      </c>
      <c r="B278" s="1" t="s">
        <v>16</v>
      </c>
      <c r="C278" s="1" t="s">
        <v>375</v>
      </c>
      <c r="D278" s="4" t="s">
        <v>14</v>
      </c>
      <c r="E278" s="4" t="s">
        <v>1509</v>
      </c>
      <c r="F278" s="4" t="s">
        <v>1537</v>
      </c>
      <c r="G278" s="4" t="s">
        <v>14</v>
      </c>
      <c r="H278" t="s">
        <v>14</v>
      </c>
      <c r="I278" s="4" t="s">
        <v>1466</v>
      </c>
      <c r="J278" s="4" t="s">
        <v>14</v>
      </c>
      <c r="K278" s="4" t="s">
        <v>1528</v>
      </c>
    </row>
    <row r="279" spans="1:11" x14ac:dyDescent="0.25">
      <c r="A279" s="1" t="s">
        <v>376</v>
      </c>
      <c r="B279" s="1" t="s">
        <v>16</v>
      </c>
      <c r="C279" s="1" t="s">
        <v>308</v>
      </c>
      <c r="D279" s="4" t="s">
        <v>14</v>
      </c>
      <c r="E279" s="4" t="s">
        <v>1466</v>
      </c>
      <c r="F279" s="4" t="s">
        <v>1476</v>
      </c>
      <c r="G279" s="4" t="s">
        <v>14</v>
      </c>
      <c r="H279" t="s">
        <v>14</v>
      </c>
      <c r="I279" s="4" t="s">
        <v>14</v>
      </c>
      <c r="J279" s="4" t="s">
        <v>14</v>
      </c>
      <c r="K279" s="4" t="s">
        <v>14</v>
      </c>
    </row>
    <row r="280" spans="1:11" x14ac:dyDescent="0.25">
      <c r="A280" s="1" t="s">
        <v>377</v>
      </c>
      <c r="B280" s="1" t="s">
        <v>16</v>
      </c>
      <c r="C280" s="1" t="s">
        <v>261</v>
      </c>
      <c r="D280" s="4" t="s">
        <v>14</v>
      </c>
      <c r="E280" s="4" t="s">
        <v>1466</v>
      </c>
      <c r="F280" s="4" t="s">
        <v>1466</v>
      </c>
      <c r="G280" s="4" t="s">
        <v>14</v>
      </c>
      <c r="H280" t="s">
        <v>14</v>
      </c>
      <c r="I280" s="4" t="s">
        <v>14</v>
      </c>
      <c r="J280" s="4" t="s">
        <v>14</v>
      </c>
      <c r="K280" s="4" t="s">
        <v>14</v>
      </c>
    </row>
    <row r="281" spans="1:11" x14ac:dyDescent="0.25">
      <c r="A281" s="1" t="s">
        <v>378</v>
      </c>
      <c r="B281" s="1" t="s">
        <v>26</v>
      </c>
      <c r="C281" s="1" t="s">
        <v>379</v>
      </c>
      <c r="D281" s="4" t="s">
        <v>14</v>
      </c>
      <c r="E281" s="4" t="s">
        <v>1491</v>
      </c>
      <c r="F281" s="4" t="s">
        <v>1477</v>
      </c>
      <c r="G281" s="4" t="s">
        <v>14</v>
      </c>
      <c r="H281" t="s">
        <v>14</v>
      </c>
      <c r="I281" s="4" t="s">
        <v>14</v>
      </c>
      <c r="J281" s="4" t="s">
        <v>14</v>
      </c>
      <c r="K281" s="4" t="s">
        <v>14</v>
      </c>
    </row>
    <row r="282" spans="1:11" x14ac:dyDescent="0.25">
      <c r="A282" s="1" t="s">
        <v>380</v>
      </c>
      <c r="B282" s="1" t="s">
        <v>196</v>
      </c>
      <c r="C282" s="1" t="s">
        <v>104</v>
      </c>
      <c r="D282" s="4" t="s">
        <v>14</v>
      </c>
      <c r="E282" s="4" t="s">
        <v>1476</v>
      </c>
      <c r="F282" s="4" t="s">
        <v>14</v>
      </c>
      <c r="G282" s="4" t="s">
        <v>14</v>
      </c>
      <c r="H282" t="s">
        <v>14</v>
      </c>
      <c r="I282" s="4" t="s">
        <v>14</v>
      </c>
      <c r="J282" s="4" t="s">
        <v>14</v>
      </c>
      <c r="K282" s="4" t="s">
        <v>14</v>
      </c>
    </row>
    <row r="283" spans="1:11" x14ac:dyDescent="0.25">
      <c r="A283" s="1" t="s">
        <v>381</v>
      </c>
      <c r="B283" s="1" t="s">
        <v>50</v>
      </c>
      <c r="C283" s="1" t="s">
        <v>219</v>
      </c>
      <c r="D283" s="4" t="s">
        <v>14</v>
      </c>
      <c r="E283" s="4" t="s">
        <v>1476</v>
      </c>
      <c r="F283" s="4" t="s">
        <v>1476</v>
      </c>
      <c r="G283" s="4" t="s">
        <v>14</v>
      </c>
      <c r="H283" t="s">
        <v>14</v>
      </c>
      <c r="I283" s="4" t="s">
        <v>14</v>
      </c>
      <c r="J283" s="4" t="s">
        <v>14</v>
      </c>
      <c r="K283" s="4" t="s">
        <v>14</v>
      </c>
    </row>
    <row r="284" spans="1:11" x14ac:dyDescent="0.25">
      <c r="A284" s="1" t="s">
        <v>382</v>
      </c>
      <c r="B284" s="1" t="s">
        <v>26</v>
      </c>
      <c r="C284" s="1" t="s">
        <v>88</v>
      </c>
      <c r="D284" s="4" t="s">
        <v>14</v>
      </c>
      <c r="E284" s="4" t="s">
        <v>1476</v>
      </c>
      <c r="F284" s="4" t="s">
        <v>1476</v>
      </c>
      <c r="G284" s="4" t="s">
        <v>14</v>
      </c>
      <c r="H284" t="s">
        <v>14</v>
      </c>
      <c r="I284" s="4" t="s">
        <v>14</v>
      </c>
      <c r="J284" s="4" t="s">
        <v>14</v>
      </c>
      <c r="K284" s="4" t="s">
        <v>14</v>
      </c>
    </row>
    <row r="285" spans="1:11" x14ac:dyDescent="0.25">
      <c r="A285" s="1" t="s">
        <v>383</v>
      </c>
      <c r="B285" s="1" t="s">
        <v>16</v>
      </c>
      <c r="C285" s="1" t="s">
        <v>150</v>
      </c>
      <c r="D285" s="4" t="s">
        <v>14</v>
      </c>
      <c r="E285" s="4" t="s">
        <v>1466</v>
      </c>
      <c r="F285" s="4" t="s">
        <v>1466</v>
      </c>
      <c r="G285" s="4" t="s">
        <v>14</v>
      </c>
      <c r="H285" t="s">
        <v>14</v>
      </c>
      <c r="I285" s="4" t="s">
        <v>14</v>
      </c>
      <c r="J285" s="4" t="s">
        <v>14</v>
      </c>
      <c r="K285" s="4" t="s">
        <v>14</v>
      </c>
    </row>
    <row r="286" spans="1:11" x14ac:dyDescent="0.25">
      <c r="A286" s="1" t="s">
        <v>384</v>
      </c>
      <c r="B286" s="1" t="s">
        <v>26</v>
      </c>
      <c r="C286" s="1" t="s">
        <v>385</v>
      </c>
      <c r="D286" s="4" t="s">
        <v>14</v>
      </c>
      <c r="E286" s="4" t="s">
        <v>1479</v>
      </c>
      <c r="F286" s="4" t="s">
        <v>1479</v>
      </c>
      <c r="G286" s="4" t="s">
        <v>14</v>
      </c>
      <c r="H286" t="s">
        <v>14</v>
      </c>
      <c r="I286" s="4" t="s">
        <v>1476</v>
      </c>
      <c r="J286" s="4" t="s">
        <v>14</v>
      </c>
      <c r="K286" s="4" t="s">
        <v>1483</v>
      </c>
    </row>
    <row r="287" spans="1:11" x14ac:dyDescent="0.25">
      <c r="A287" s="1" t="s">
        <v>386</v>
      </c>
      <c r="B287" s="1" t="s">
        <v>16</v>
      </c>
      <c r="C287" s="1" t="s">
        <v>27</v>
      </c>
      <c r="D287" s="4" t="s">
        <v>14</v>
      </c>
      <c r="E287" s="4" t="s">
        <v>1466</v>
      </c>
      <c r="F287" s="4" t="s">
        <v>1466</v>
      </c>
      <c r="G287" s="4" t="s">
        <v>14</v>
      </c>
      <c r="H287" t="s">
        <v>14</v>
      </c>
      <c r="I287" s="4" t="s">
        <v>14</v>
      </c>
      <c r="J287" s="4" t="s">
        <v>14</v>
      </c>
      <c r="K287" s="4" t="s">
        <v>14</v>
      </c>
    </row>
    <row r="288" spans="1:11" x14ac:dyDescent="0.25">
      <c r="A288" s="1" t="s">
        <v>387</v>
      </c>
      <c r="B288" s="1" t="s">
        <v>23</v>
      </c>
      <c r="C288" s="1" t="s">
        <v>388</v>
      </c>
      <c r="D288" s="4" t="s">
        <v>14</v>
      </c>
      <c r="E288" s="4" t="s">
        <v>1528</v>
      </c>
      <c r="F288" s="4" t="s">
        <v>1528</v>
      </c>
      <c r="G288" s="4" t="s">
        <v>14</v>
      </c>
      <c r="H288" t="s">
        <v>14</v>
      </c>
      <c r="I288" s="4" t="s">
        <v>14</v>
      </c>
      <c r="J288" s="4" t="s">
        <v>14</v>
      </c>
      <c r="K288" s="4" t="s">
        <v>14</v>
      </c>
    </row>
    <row r="289" spans="1:11" x14ac:dyDescent="0.25">
      <c r="A289" s="1" t="s">
        <v>389</v>
      </c>
      <c r="B289" s="1" t="s">
        <v>26</v>
      </c>
      <c r="C289" s="1" t="s">
        <v>219</v>
      </c>
      <c r="D289" s="4" t="s">
        <v>14</v>
      </c>
      <c r="E289" s="4" t="s">
        <v>1482</v>
      </c>
      <c r="F289" s="4" t="s">
        <v>1477</v>
      </c>
      <c r="G289" s="4" t="s">
        <v>14</v>
      </c>
      <c r="H289" t="s">
        <v>14</v>
      </c>
      <c r="I289" s="4" t="s">
        <v>14</v>
      </c>
      <c r="J289" s="4" t="s">
        <v>14</v>
      </c>
      <c r="K289" s="4" t="s">
        <v>14</v>
      </c>
    </row>
    <row r="290" spans="1:11" x14ac:dyDescent="0.25">
      <c r="A290" s="1" t="s">
        <v>390</v>
      </c>
      <c r="B290" s="1" t="s">
        <v>47</v>
      </c>
      <c r="C290" s="1" t="s">
        <v>391</v>
      </c>
      <c r="D290" s="4" t="s">
        <v>14</v>
      </c>
      <c r="E290" s="4" t="s">
        <v>1589</v>
      </c>
      <c r="F290" s="4" t="s">
        <v>1558</v>
      </c>
      <c r="G290" s="4" t="s">
        <v>14</v>
      </c>
      <c r="H290" t="s">
        <v>14</v>
      </c>
      <c r="I290" s="4" t="s">
        <v>14</v>
      </c>
      <c r="J290" s="4" t="s">
        <v>14</v>
      </c>
      <c r="K290" s="4" t="s">
        <v>14</v>
      </c>
    </row>
    <row r="291" spans="1:11" x14ac:dyDescent="0.25">
      <c r="A291" s="1" t="s">
        <v>392</v>
      </c>
      <c r="B291" s="1" t="s">
        <v>297</v>
      </c>
      <c r="C291" s="1" t="s">
        <v>393</v>
      </c>
      <c r="D291" s="4" t="s">
        <v>14</v>
      </c>
      <c r="E291" s="4" t="s">
        <v>1590</v>
      </c>
      <c r="F291" s="4" t="s">
        <v>1589</v>
      </c>
      <c r="G291" s="4" t="s">
        <v>14</v>
      </c>
      <c r="H291" t="s">
        <v>14</v>
      </c>
      <c r="I291" s="4" t="s">
        <v>14</v>
      </c>
      <c r="J291" s="4" t="s">
        <v>14</v>
      </c>
      <c r="K291" s="4" t="s">
        <v>1473</v>
      </c>
    </row>
    <row r="292" spans="1:11" x14ac:dyDescent="0.25">
      <c r="A292" s="1" t="s">
        <v>394</v>
      </c>
      <c r="B292" s="1" t="s">
        <v>29</v>
      </c>
      <c r="C292" s="1" t="s">
        <v>395</v>
      </c>
      <c r="D292" s="4" t="s">
        <v>14</v>
      </c>
      <c r="E292" s="4" t="s">
        <v>1543</v>
      </c>
      <c r="F292" s="4" t="s">
        <v>1478</v>
      </c>
      <c r="G292" s="4" t="s">
        <v>14</v>
      </c>
      <c r="H292" t="s">
        <v>14</v>
      </c>
      <c r="I292" s="4" t="s">
        <v>14</v>
      </c>
      <c r="J292" s="4" t="s">
        <v>14</v>
      </c>
      <c r="K292" s="4" t="s">
        <v>1479</v>
      </c>
    </row>
    <row r="293" spans="1:11" x14ac:dyDescent="0.25">
      <c r="A293" s="1" t="s">
        <v>396</v>
      </c>
      <c r="B293" s="1" t="s">
        <v>196</v>
      </c>
      <c r="C293" s="1" t="s">
        <v>88</v>
      </c>
      <c r="D293" s="4" t="s">
        <v>14</v>
      </c>
      <c r="E293" s="4" t="s">
        <v>1477</v>
      </c>
      <c r="F293" s="4" t="s">
        <v>1466</v>
      </c>
      <c r="G293" s="4" t="s">
        <v>14</v>
      </c>
      <c r="H293" t="s">
        <v>14</v>
      </c>
      <c r="I293" s="4" t="s">
        <v>14</v>
      </c>
      <c r="J293" s="4" t="s">
        <v>14</v>
      </c>
      <c r="K293" s="4" t="s">
        <v>14</v>
      </c>
    </row>
    <row r="294" spans="1:11" x14ac:dyDescent="0.25">
      <c r="A294" s="1" t="s">
        <v>397</v>
      </c>
      <c r="B294" s="1" t="s">
        <v>16</v>
      </c>
      <c r="C294" s="1" t="s">
        <v>398</v>
      </c>
      <c r="D294" s="4" t="s">
        <v>14</v>
      </c>
      <c r="E294" s="4" t="s">
        <v>1558</v>
      </c>
      <c r="F294" s="4" t="s">
        <v>1558</v>
      </c>
      <c r="G294" s="4" t="s">
        <v>14</v>
      </c>
      <c r="H294" t="s">
        <v>14</v>
      </c>
      <c r="I294" s="4" t="s">
        <v>14</v>
      </c>
      <c r="J294" s="4" t="s">
        <v>14</v>
      </c>
      <c r="K294" s="4" t="s">
        <v>14</v>
      </c>
    </row>
    <row r="295" spans="1:11" x14ac:dyDescent="0.25">
      <c r="A295" s="1" t="s">
        <v>399</v>
      </c>
      <c r="B295" s="1" t="s">
        <v>26</v>
      </c>
      <c r="C295" s="1" t="s">
        <v>400</v>
      </c>
      <c r="D295" s="4" t="s">
        <v>14</v>
      </c>
      <c r="E295" s="4" t="s">
        <v>1483</v>
      </c>
      <c r="F295" s="4" t="s">
        <v>1491</v>
      </c>
      <c r="G295" s="4" t="s">
        <v>14</v>
      </c>
      <c r="H295" t="s">
        <v>14</v>
      </c>
      <c r="I295" s="4" t="s">
        <v>1476</v>
      </c>
      <c r="J295" s="4" t="s">
        <v>14</v>
      </c>
      <c r="K295" s="4" t="s">
        <v>1479</v>
      </c>
    </row>
    <row r="296" spans="1:11" x14ac:dyDescent="0.25">
      <c r="A296" s="1" t="s">
        <v>401</v>
      </c>
      <c r="B296" s="1" t="s">
        <v>16</v>
      </c>
      <c r="C296" s="1" t="s">
        <v>90</v>
      </c>
      <c r="D296" s="4" t="s">
        <v>14</v>
      </c>
      <c r="E296" s="4" t="s">
        <v>1466</v>
      </c>
      <c r="F296" s="4" t="s">
        <v>1466</v>
      </c>
      <c r="G296" s="4" t="s">
        <v>14</v>
      </c>
      <c r="H296" t="s">
        <v>14</v>
      </c>
      <c r="I296" s="4" t="s">
        <v>14</v>
      </c>
      <c r="J296" s="4" t="s">
        <v>14</v>
      </c>
      <c r="K296" s="4" t="s">
        <v>14</v>
      </c>
    </row>
    <row r="297" spans="1:11" x14ac:dyDescent="0.25">
      <c r="A297" s="1" t="s">
        <v>402</v>
      </c>
      <c r="B297" s="1" t="s">
        <v>26</v>
      </c>
      <c r="C297" s="1" t="s">
        <v>403</v>
      </c>
      <c r="D297" s="4" t="s">
        <v>14</v>
      </c>
      <c r="E297" s="4" t="s">
        <v>1481</v>
      </c>
      <c r="F297" s="4" t="s">
        <v>1482</v>
      </c>
      <c r="G297" s="4" t="s">
        <v>14</v>
      </c>
      <c r="H297" t="s">
        <v>14</v>
      </c>
      <c r="I297" s="4" t="s">
        <v>14</v>
      </c>
      <c r="J297" s="4" t="s">
        <v>14</v>
      </c>
      <c r="K297" s="4" t="s">
        <v>14</v>
      </c>
    </row>
    <row r="298" spans="1:11" x14ac:dyDescent="0.25">
      <c r="A298" s="1" t="s">
        <v>404</v>
      </c>
      <c r="B298" s="1" t="s">
        <v>252</v>
      </c>
      <c r="C298" s="1" t="s">
        <v>405</v>
      </c>
      <c r="D298" s="4" t="s">
        <v>14</v>
      </c>
      <c r="E298" s="4" t="s">
        <v>1477</v>
      </c>
      <c r="F298" s="4" t="s">
        <v>1477</v>
      </c>
      <c r="G298" s="4" t="s">
        <v>14</v>
      </c>
      <c r="H298" t="s">
        <v>14</v>
      </c>
      <c r="I298" s="4" t="s">
        <v>14</v>
      </c>
      <c r="J298" s="4" t="s">
        <v>14</v>
      </c>
      <c r="K298" s="4" t="s">
        <v>14</v>
      </c>
    </row>
    <row r="299" spans="1:11" x14ac:dyDescent="0.25">
      <c r="A299" s="1" t="s">
        <v>409</v>
      </c>
      <c r="B299" s="1" t="s">
        <v>130</v>
      </c>
      <c r="C299" s="1" t="s">
        <v>410</v>
      </c>
      <c r="D299" s="4" t="s">
        <v>14</v>
      </c>
      <c r="E299" s="4" t="s">
        <v>1592</v>
      </c>
      <c r="F299" s="4" t="s">
        <v>1568</v>
      </c>
      <c r="G299" s="4" t="s">
        <v>14</v>
      </c>
      <c r="H299" t="s">
        <v>14</v>
      </c>
      <c r="I299" s="4" t="s">
        <v>14</v>
      </c>
      <c r="J299" s="4" t="s">
        <v>14</v>
      </c>
      <c r="K299" s="4" t="s">
        <v>1481</v>
      </c>
    </row>
    <row r="300" spans="1:11" x14ac:dyDescent="0.25">
      <c r="A300" s="1" t="s">
        <v>411</v>
      </c>
      <c r="B300" s="1" t="s">
        <v>26</v>
      </c>
      <c r="C300" s="1" t="s">
        <v>412</v>
      </c>
      <c r="D300" s="4" t="s">
        <v>14</v>
      </c>
      <c r="E300" s="4" t="s">
        <v>1482</v>
      </c>
      <c r="F300" s="4" t="s">
        <v>1479</v>
      </c>
      <c r="G300" s="4" t="s">
        <v>14</v>
      </c>
      <c r="H300" t="s">
        <v>14</v>
      </c>
      <c r="I300" s="4" t="s">
        <v>14</v>
      </c>
      <c r="J300" s="4" t="s">
        <v>14</v>
      </c>
      <c r="K300" s="4" t="s">
        <v>14</v>
      </c>
    </row>
    <row r="301" spans="1:11" x14ac:dyDescent="0.25">
      <c r="A301" s="1" t="s">
        <v>413</v>
      </c>
      <c r="B301" s="1" t="s">
        <v>26</v>
      </c>
      <c r="C301" s="1" t="s">
        <v>264</v>
      </c>
      <c r="D301" s="4" t="s">
        <v>14</v>
      </c>
      <c r="E301" s="4" t="s">
        <v>1476</v>
      </c>
      <c r="F301" s="4" t="s">
        <v>14</v>
      </c>
      <c r="G301" s="4" t="s">
        <v>14</v>
      </c>
      <c r="H301" t="s">
        <v>14</v>
      </c>
      <c r="I301" s="4" t="s">
        <v>14</v>
      </c>
      <c r="J301" s="4" t="s">
        <v>14</v>
      </c>
      <c r="K301" s="4" t="s">
        <v>14</v>
      </c>
    </row>
    <row r="302" spans="1:11" x14ac:dyDescent="0.25">
      <c r="A302" s="1" t="s">
        <v>414</v>
      </c>
      <c r="B302" s="1" t="s">
        <v>47</v>
      </c>
      <c r="C302" s="1" t="s">
        <v>415</v>
      </c>
      <c r="D302" s="4" t="s">
        <v>14</v>
      </c>
      <c r="E302" s="4" t="s">
        <v>1477</v>
      </c>
      <c r="F302" s="4" t="s">
        <v>1476</v>
      </c>
      <c r="G302" s="4" t="s">
        <v>14</v>
      </c>
      <c r="H302" t="s">
        <v>14</v>
      </c>
      <c r="I302" s="4" t="s">
        <v>14</v>
      </c>
      <c r="J302" s="4" t="s">
        <v>14</v>
      </c>
      <c r="K302" s="4" t="s">
        <v>14</v>
      </c>
    </row>
    <row r="303" spans="1:11" x14ac:dyDescent="0.25">
      <c r="A303" s="1" t="s">
        <v>416</v>
      </c>
      <c r="B303" s="1" t="s">
        <v>16</v>
      </c>
      <c r="C303" s="1" t="s">
        <v>128</v>
      </c>
      <c r="D303" s="4" t="s">
        <v>14</v>
      </c>
      <c r="E303" s="4" t="s">
        <v>1473</v>
      </c>
      <c r="F303" s="4" t="s">
        <v>1480</v>
      </c>
      <c r="G303" s="4" t="s">
        <v>14</v>
      </c>
      <c r="H303" t="s">
        <v>14</v>
      </c>
      <c r="I303" s="4" t="s">
        <v>14</v>
      </c>
      <c r="J303" s="4" t="s">
        <v>14</v>
      </c>
      <c r="K303" s="4" t="s">
        <v>14</v>
      </c>
    </row>
    <row r="304" spans="1:11" x14ac:dyDescent="0.25">
      <c r="A304" s="1" t="s">
        <v>417</v>
      </c>
      <c r="B304" s="1" t="s">
        <v>26</v>
      </c>
      <c r="C304" s="1" t="s">
        <v>418</v>
      </c>
      <c r="D304" s="4" t="s">
        <v>14</v>
      </c>
      <c r="E304" s="4" t="s">
        <v>1501</v>
      </c>
      <c r="F304" s="4" t="s">
        <v>1523</v>
      </c>
      <c r="G304" s="4" t="s">
        <v>14</v>
      </c>
      <c r="H304" t="s">
        <v>14</v>
      </c>
      <c r="I304" s="4" t="s">
        <v>1476</v>
      </c>
      <c r="J304" s="4" t="s">
        <v>14</v>
      </c>
      <c r="K304" s="4" t="s">
        <v>1483</v>
      </c>
    </row>
    <row r="305" spans="1:11" x14ac:dyDescent="0.25">
      <c r="A305" s="1" t="s">
        <v>419</v>
      </c>
      <c r="B305" s="1" t="s">
        <v>238</v>
      </c>
      <c r="C305" s="1" t="s">
        <v>147</v>
      </c>
      <c r="D305" s="4" t="s">
        <v>14</v>
      </c>
      <c r="E305" s="4" t="s">
        <v>1472</v>
      </c>
      <c r="F305" s="4" t="s">
        <v>1472</v>
      </c>
      <c r="G305" s="4" t="s">
        <v>14</v>
      </c>
      <c r="H305" t="s">
        <v>14</v>
      </c>
      <c r="I305" s="4" t="s">
        <v>14</v>
      </c>
      <c r="J305" s="4" t="s">
        <v>14</v>
      </c>
      <c r="K305" s="4" t="s">
        <v>14</v>
      </c>
    </row>
    <row r="306" spans="1:11" x14ac:dyDescent="0.25">
      <c r="A306" s="1" t="s">
        <v>420</v>
      </c>
      <c r="B306" s="1" t="s">
        <v>421</v>
      </c>
      <c r="C306" s="1" t="s">
        <v>422</v>
      </c>
      <c r="D306" s="4" t="s">
        <v>14</v>
      </c>
      <c r="E306" s="4" t="s">
        <v>1469</v>
      </c>
      <c r="F306" s="4" t="s">
        <v>1469</v>
      </c>
      <c r="G306" s="4" t="s">
        <v>14</v>
      </c>
      <c r="H306" t="s">
        <v>14</v>
      </c>
      <c r="I306" s="4" t="s">
        <v>14</v>
      </c>
      <c r="J306" s="4" t="s">
        <v>14</v>
      </c>
      <c r="K306" s="4" t="s">
        <v>14</v>
      </c>
    </row>
    <row r="307" spans="1:11" x14ac:dyDescent="0.25">
      <c r="A307" s="1" t="s">
        <v>423</v>
      </c>
      <c r="B307" s="1" t="s">
        <v>16</v>
      </c>
      <c r="C307" s="1" t="s">
        <v>104</v>
      </c>
      <c r="D307" s="4" t="s">
        <v>14</v>
      </c>
      <c r="E307" s="4" t="s">
        <v>1466</v>
      </c>
      <c r="F307" s="4" t="s">
        <v>1466</v>
      </c>
      <c r="G307" s="4" t="s">
        <v>14</v>
      </c>
      <c r="H307" t="s">
        <v>14</v>
      </c>
      <c r="I307" s="4" t="s">
        <v>14</v>
      </c>
      <c r="J307" s="4" t="s">
        <v>14</v>
      </c>
      <c r="K307" s="4" t="s">
        <v>14</v>
      </c>
    </row>
    <row r="308" spans="1:11" x14ac:dyDescent="0.25">
      <c r="A308" s="1" t="s">
        <v>424</v>
      </c>
      <c r="B308" s="1" t="s">
        <v>26</v>
      </c>
      <c r="C308" s="1" t="s">
        <v>219</v>
      </c>
      <c r="D308" s="4" t="s">
        <v>14</v>
      </c>
      <c r="E308" s="4" t="s">
        <v>1476</v>
      </c>
      <c r="F308" s="4" t="s">
        <v>1476</v>
      </c>
      <c r="G308" s="4" t="s">
        <v>14</v>
      </c>
      <c r="H308" t="s">
        <v>14</v>
      </c>
      <c r="I308" s="4" t="s">
        <v>14</v>
      </c>
      <c r="J308" s="4" t="s">
        <v>14</v>
      </c>
      <c r="K308" s="4" t="s">
        <v>14</v>
      </c>
    </row>
    <row r="309" spans="1:11" x14ac:dyDescent="0.25">
      <c r="A309" s="1" t="s">
        <v>425</v>
      </c>
      <c r="B309" s="1" t="s">
        <v>203</v>
      </c>
      <c r="C309" s="1" t="s">
        <v>426</v>
      </c>
      <c r="D309" s="4" t="s">
        <v>14</v>
      </c>
      <c r="E309" s="4" t="s">
        <v>1466</v>
      </c>
      <c r="F309" s="4" t="s">
        <v>1476</v>
      </c>
      <c r="G309" s="4" t="s">
        <v>14</v>
      </c>
      <c r="H309" t="s">
        <v>14</v>
      </c>
      <c r="I309" s="4" t="s">
        <v>14</v>
      </c>
      <c r="J309" s="4" t="s">
        <v>14</v>
      </c>
      <c r="K309" s="4" t="s">
        <v>14</v>
      </c>
    </row>
    <row r="310" spans="1:11" x14ac:dyDescent="0.25">
      <c r="A310" s="1" t="s">
        <v>427</v>
      </c>
      <c r="B310" s="1" t="s">
        <v>12</v>
      </c>
      <c r="C310" s="1" t="s">
        <v>219</v>
      </c>
      <c r="D310" s="4" t="s">
        <v>14</v>
      </c>
      <c r="E310" s="4" t="s">
        <v>1476</v>
      </c>
      <c r="F310" s="4" t="s">
        <v>1476</v>
      </c>
      <c r="G310" s="4" t="s">
        <v>14</v>
      </c>
      <c r="H310" t="s">
        <v>14</v>
      </c>
      <c r="I310" s="4" t="s">
        <v>14</v>
      </c>
      <c r="J310" s="4" t="s">
        <v>14</v>
      </c>
      <c r="K310" s="4" t="s">
        <v>14</v>
      </c>
    </row>
    <row r="311" spans="1:11" x14ac:dyDescent="0.25">
      <c r="A311" s="1" t="s">
        <v>428</v>
      </c>
      <c r="B311" s="1" t="s">
        <v>23</v>
      </c>
      <c r="C311" s="1" t="s">
        <v>201</v>
      </c>
      <c r="D311" s="4" t="s">
        <v>14</v>
      </c>
      <c r="E311" s="4" t="s">
        <v>1466</v>
      </c>
      <c r="F311" s="4" t="s">
        <v>14</v>
      </c>
      <c r="G311" s="4" t="s">
        <v>14</v>
      </c>
      <c r="H311" t="s">
        <v>14</v>
      </c>
      <c r="I311" s="4" t="s">
        <v>14</v>
      </c>
      <c r="J311" s="4" t="s">
        <v>14</v>
      </c>
      <c r="K311" s="4" t="s">
        <v>14</v>
      </c>
    </row>
    <row r="312" spans="1:11" x14ac:dyDescent="0.25">
      <c r="A312" s="1" t="s">
        <v>429</v>
      </c>
      <c r="B312" s="1" t="s">
        <v>16</v>
      </c>
      <c r="C312" s="1" t="s">
        <v>169</v>
      </c>
      <c r="D312" s="4" t="s">
        <v>14</v>
      </c>
      <c r="E312" s="4" t="s">
        <v>1501</v>
      </c>
      <c r="F312" s="4" t="s">
        <v>1473</v>
      </c>
      <c r="G312" s="4" t="s">
        <v>14</v>
      </c>
      <c r="H312" t="s">
        <v>14</v>
      </c>
      <c r="I312" s="4" t="s">
        <v>14</v>
      </c>
      <c r="J312" s="4" t="s">
        <v>14</v>
      </c>
      <c r="K312" s="4" t="s">
        <v>1477</v>
      </c>
    </row>
    <row r="313" spans="1:11" x14ac:dyDescent="0.25">
      <c r="A313" s="1" t="s">
        <v>430</v>
      </c>
      <c r="B313" s="1" t="s">
        <v>26</v>
      </c>
      <c r="C313" s="1" t="s">
        <v>88</v>
      </c>
      <c r="D313" s="4" t="s">
        <v>14</v>
      </c>
      <c r="E313" s="4" t="s">
        <v>1479</v>
      </c>
      <c r="F313" s="4" t="s">
        <v>1476</v>
      </c>
      <c r="G313" s="4" t="s">
        <v>14</v>
      </c>
      <c r="H313" t="s">
        <v>14</v>
      </c>
      <c r="I313" s="4" t="s">
        <v>14</v>
      </c>
      <c r="J313" s="4" t="s">
        <v>14</v>
      </c>
      <c r="K313" s="4" t="s">
        <v>14</v>
      </c>
    </row>
    <row r="314" spans="1:11" x14ac:dyDescent="0.25">
      <c r="A314" s="1" t="s">
        <v>431</v>
      </c>
      <c r="B314" s="1" t="s">
        <v>12</v>
      </c>
      <c r="C314" s="1" t="s">
        <v>104</v>
      </c>
      <c r="D314" s="4" t="s">
        <v>14</v>
      </c>
      <c r="E314" s="4" t="s">
        <v>1476</v>
      </c>
      <c r="F314" s="4" t="s">
        <v>14</v>
      </c>
      <c r="G314" s="4" t="s">
        <v>14</v>
      </c>
      <c r="H314" t="s">
        <v>14</v>
      </c>
      <c r="I314" s="4" t="s">
        <v>14</v>
      </c>
      <c r="J314" s="4" t="s">
        <v>14</v>
      </c>
      <c r="K314" s="4" t="s">
        <v>14</v>
      </c>
    </row>
    <row r="315" spans="1:11" x14ac:dyDescent="0.25">
      <c r="A315" s="1" t="s">
        <v>432</v>
      </c>
      <c r="B315" s="1" t="s">
        <v>168</v>
      </c>
      <c r="C315" s="1" t="s">
        <v>433</v>
      </c>
      <c r="D315" s="4" t="s">
        <v>14</v>
      </c>
      <c r="E315" s="4" t="s">
        <v>1480</v>
      </c>
      <c r="F315" s="4" t="s">
        <v>1469</v>
      </c>
      <c r="G315" s="4" t="s">
        <v>14</v>
      </c>
      <c r="H315" t="s">
        <v>14</v>
      </c>
      <c r="I315" s="4" t="s">
        <v>14</v>
      </c>
      <c r="J315" s="4" t="s">
        <v>14</v>
      </c>
      <c r="K315" s="4" t="s">
        <v>14</v>
      </c>
    </row>
    <row r="316" spans="1:11" x14ac:dyDescent="0.25">
      <c r="A316" s="1" t="s">
        <v>434</v>
      </c>
      <c r="B316" s="1" t="s">
        <v>16</v>
      </c>
      <c r="C316" s="1" t="s">
        <v>61</v>
      </c>
      <c r="D316" s="4" t="s">
        <v>14</v>
      </c>
      <c r="E316" s="4" t="s">
        <v>1466</v>
      </c>
      <c r="F316" s="4" t="s">
        <v>14</v>
      </c>
      <c r="G316" s="4" t="s">
        <v>14</v>
      </c>
      <c r="H316" t="s">
        <v>14</v>
      </c>
      <c r="I316" s="4" t="s">
        <v>14</v>
      </c>
      <c r="J316" s="4" t="s">
        <v>14</v>
      </c>
      <c r="K316" s="4" t="s">
        <v>14</v>
      </c>
    </row>
    <row r="317" spans="1:11" x14ac:dyDescent="0.25">
      <c r="A317" s="1" t="s">
        <v>435</v>
      </c>
      <c r="B317" s="1" t="s">
        <v>26</v>
      </c>
      <c r="C317" s="1" t="s">
        <v>436</v>
      </c>
      <c r="D317" s="4" t="s">
        <v>14</v>
      </c>
      <c r="E317" s="4" t="s">
        <v>1466</v>
      </c>
      <c r="F317" s="4" t="s">
        <v>1476</v>
      </c>
      <c r="G317" s="4" t="s">
        <v>14</v>
      </c>
      <c r="H317" t="s">
        <v>14</v>
      </c>
      <c r="I317" s="4" t="s">
        <v>14</v>
      </c>
      <c r="J317" s="4" t="s">
        <v>14</v>
      </c>
      <c r="K317" s="4" t="s">
        <v>14</v>
      </c>
    </row>
    <row r="318" spans="1:11" x14ac:dyDescent="0.25">
      <c r="A318" s="1" t="s">
        <v>437</v>
      </c>
      <c r="B318" s="1" t="s">
        <v>16</v>
      </c>
      <c r="C318" s="1" t="s">
        <v>438</v>
      </c>
      <c r="D318" s="4" t="s">
        <v>14</v>
      </c>
      <c r="E318" s="4" t="s">
        <v>1524</v>
      </c>
      <c r="F318" s="4" t="s">
        <v>1469</v>
      </c>
      <c r="G318" s="4" t="s">
        <v>14</v>
      </c>
      <c r="H318" t="s">
        <v>14</v>
      </c>
      <c r="I318" s="4" t="s">
        <v>14</v>
      </c>
      <c r="J318" s="4" t="s">
        <v>14</v>
      </c>
      <c r="K318" s="4" t="s">
        <v>14</v>
      </c>
    </row>
    <row r="319" spans="1:11" x14ac:dyDescent="0.25">
      <c r="A319" s="1" t="s">
        <v>439</v>
      </c>
      <c r="B319" s="1" t="s">
        <v>16</v>
      </c>
      <c r="C319" s="1" t="s">
        <v>440</v>
      </c>
      <c r="D319" s="4" t="s">
        <v>14</v>
      </c>
      <c r="E319" s="4" t="s">
        <v>1480</v>
      </c>
      <c r="F319" s="4" t="s">
        <v>1480</v>
      </c>
      <c r="G319" s="4" t="s">
        <v>14</v>
      </c>
      <c r="H319" t="s">
        <v>14</v>
      </c>
      <c r="I319" s="4" t="s">
        <v>14</v>
      </c>
      <c r="J319" s="4" t="s">
        <v>14</v>
      </c>
      <c r="K319" s="4" t="s">
        <v>1483</v>
      </c>
    </row>
    <row r="320" spans="1:11" x14ac:dyDescent="0.25">
      <c r="A320" s="1" t="s">
        <v>441</v>
      </c>
      <c r="B320" s="1" t="s">
        <v>26</v>
      </c>
      <c r="C320" s="1" t="s">
        <v>442</v>
      </c>
      <c r="D320" s="4" t="s">
        <v>14</v>
      </c>
      <c r="E320" s="4" t="s">
        <v>1491</v>
      </c>
      <c r="F320" s="4" t="s">
        <v>1491</v>
      </c>
      <c r="G320" s="4" t="s">
        <v>14</v>
      </c>
      <c r="H320" t="s">
        <v>14</v>
      </c>
      <c r="I320" s="4" t="s">
        <v>14</v>
      </c>
      <c r="J320" s="4" t="s">
        <v>14</v>
      </c>
      <c r="K320" s="4" t="s">
        <v>14</v>
      </c>
    </row>
    <row r="321" spans="1:11" x14ac:dyDescent="0.25">
      <c r="A321" s="1" t="s">
        <v>443</v>
      </c>
      <c r="B321" s="1" t="s">
        <v>16</v>
      </c>
      <c r="C321" s="1" t="s">
        <v>444</v>
      </c>
      <c r="D321" s="4" t="s">
        <v>14</v>
      </c>
      <c r="E321" s="4" t="s">
        <v>1466</v>
      </c>
      <c r="F321" s="4" t="s">
        <v>1476</v>
      </c>
      <c r="G321" s="4" t="s">
        <v>14</v>
      </c>
      <c r="H321" t="s">
        <v>14</v>
      </c>
      <c r="I321" s="4" t="s">
        <v>14</v>
      </c>
      <c r="J321" s="4" t="s">
        <v>14</v>
      </c>
      <c r="K321" s="4" t="s">
        <v>14</v>
      </c>
    </row>
    <row r="322" spans="1:11" x14ac:dyDescent="0.25">
      <c r="A322" s="1" t="s">
        <v>445</v>
      </c>
      <c r="B322" s="1" t="s">
        <v>446</v>
      </c>
      <c r="C322" s="1" t="s">
        <v>447</v>
      </c>
      <c r="D322" s="4" t="s">
        <v>14</v>
      </c>
      <c r="E322" s="4" t="s">
        <v>1477</v>
      </c>
      <c r="F322" s="4" t="s">
        <v>1477</v>
      </c>
      <c r="G322" s="4" t="s">
        <v>14</v>
      </c>
      <c r="H322" t="s">
        <v>14</v>
      </c>
      <c r="I322" s="4" t="s">
        <v>14</v>
      </c>
      <c r="J322" s="4" t="s">
        <v>14</v>
      </c>
      <c r="K322" s="4" t="s">
        <v>14</v>
      </c>
    </row>
    <row r="323" spans="1:11" x14ac:dyDescent="0.25">
      <c r="A323" s="1" t="s">
        <v>448</v>
      </c>
      <c r="B323" s="1" t="s">
        <v>238</v>
      </c>
      <c r="C323" s="1" t="s">
        <v>436</v>
      </c>
      <c r="D323" s="4" t="s">
        <v>14</v>
      </c>
      <c r="E323" s="4" t="s">
        <v>1476</v>
      </c>
      <c r="F323" s="4" t="s">
        <v>1476</v>
      </c>
      <c r="G323" s="4" t="s">
        <v>14</v>
      </c>
      <c r="H323" t="s">
        <v>14</v>
      </c>
      <c r="I323" s="4" t="s">
        <v>14</v>
      </c>
      <c r="J323" s="4" t="s">
        <v>14</v>
      </c>
      <c r="K323" s="4" t="s">
        <v>14</v>
      </c>
    </row>
    <row r="324" spans="1:11" x14ac:dyDescent="0.25">
      <c r="A324" s="1" t="s">
        <v>449</v>
      </c>
      <c r="B324" s="1" t="s">
        <v>70</v>
      </c>
      <c r="C324" s="1" t="s">
        <v>450</v>
      </c>
      <c r="D324" s="4" t="s">
        <v>14</v>
      </c>
      <c r="E324" s="4" t="s">
        <v>1593</v>
      </c>
      <c r="F324" s="4" t="s">
        <v>1593</v>
      </c>
      <c r="G324" s="4" t="s">
        <v>14</v>
      </c>
      <c r="H324" t="s">
        <v>14</v>
      </c>
      <c r="I324" s="4" t="s">
        <v>14</v>
      </c>
      <c r="J324" s="4" t="s">
        <v>14</v>
      </c>
      <c r="K324" s="4" t="s">
        <v>1500</v>
      </c>
    </row>
    <row r="325" spans="1:11" x14ac:dyDescent="0.25">
      <c r="A325" s="1" t="s">
        <v>451</v>
      </c>
      <c r="B325" s="1" t="s">
        <v>173</v>
      </c>
      <c r="C325" s="1" t="s">
        <v>452</v>
      </c>
      <c r="D325" s="4" t="s">
        <v>14</v>
      </c>
      <c r="E325" s="4" t="s">
        <v>1545</v>
      </c>
      <c r="F325" s="4" t="s">
        <v>1514</v>
      </c>
      <c r="G325" s="4" t="s">
        <v>14</v>
      </c>
      <c r="H325" t="s">
        <v>14</v>
      </c>
      <c r="I325" s="4" t="s">
        <v>14</v>
      </c>
      <c r="J325" s="4" t="s">
        <v>14</v>
      </c>
      <c r="K325" s="4" t="s">
        <v>14</v>
      </c>
    </row>
    <row r="326" spans="1:11" x14ac:dyDescent="0.25">
      <c r="A326" s="1" t="s">
        <v>453</v>
      </c>
      <c r="B326" s="1" t="s">
        <v>196</v>
      </c>
      <c r="C326" s="1" t="s">
        <v>454</v>
      </c>
      <c r="D326" s="4" t="s">
        <v>14</v>
      </c>
      <c r="E326" s="4" t="s">
        <v>1466</v>
      </c>
      <c r="F326" s="4" t="s">
        <v>1476</v>
      </c>
      <c r="G326" s="4" t="s">
        <v>14</v>
      </c>
      <c r="H326" t="s">
        <v>14</v>
      </c>
      <c r="I326" s="4" t="s">
        <v>14</v>
      </c>
      <c r="J326" s="4" t="s">
        <v>14</v>
      </c>
      <c r="K326" s="4" t="s">
        <v>14</v>
      </c>
    </row>
    <row r="327" spans="1:11" x14ac:dyDescent="0.25">
      <c r="A327" s="1" t="s">
        <v>455</v>
      </c>
      <c r="B327" s="1" t="s">
        <v>47</v>
      </c>
      <c r="C327" s="1" t="s">
        <v>121</v>
      </c>
      <c r="D327" s="4" t="s">
        <v>14</v>
      </c>
      <c r="E327" s="4" t="s">
        <v>1513</v>
      </c>
      <c r="F327" s="4" t="s">
        <v>1513</v>
      </c>
      <c r="G327" s="4" t="s">
        <v>14</v>
      </c>
      <c r="H327" t="s">
        <v>14</v>
      </c>
      <c r="I327" s="4" t="s">
        <v>14</v>
      </c>
      <c r="J327" s="4" t="s">
        <v>14</v>
      </c>
      <c r="K327" s="4" t="s">
        <v>1477</v>
      </c>
    </row>
    <row r="328" spans="1:11" x14ac:dyDescent="0.25">
      <c r="A328" s="1" t="s">
        <v>456</v>
      </c>
      <c r="B328" s="1" t="s">
        <v>16</v>
      </c>
      <c r="C328" s="1" t="s">
        <v>457</v>
      </c>
      <c r="D328" s="4" t="s">
        <v>14</v>
      </c>
      <c r="E328" s="4" t="s">
        <v>1513</v>
      </c>
      <c r="F328" s="4" t="s">
        <v>1481</v>
      </c>
      <c r="G328" s="4" t="s">
        <v>14</v>
      </c>
      <c r="H328" t="s">
        <v>14</v>
      </c>
      <c r="I328" s="4" t="s">
        <v>14</v>
      </c>
      <c r="J328" s="4" t="s">
        <v>14</v>
      </c>
      <c r="K328" s="4" t="s">
        <v>14</v>
      </c>
    </row>
    <row r="329" spans="1:11" x14ac:dyDescent="0.25">
      <c r="A329" s="1" t="s">
        <v>458</v>
      </c>
      <c r="B329" s="1" t="s">
        <v>12</v>
      </c>
      <c r="C329" s="1" t="s">
        <v>321</v>
      </c>
      <c r="D329" s="4" t="s">
        <v>14</v>
      </c>
      <c r="E329" s="4" t="s">
        <v>1500</v>
      </c>
      <c r="F329" s="4" t="s">
        <v>1513</v>
      </c>
      <c r="G329" s="4" t="s">
        <v>14</v>
      </c>
      <c r="H329" t="s">
        <v>14</v>
      </c>
      <c r="I329" s="4" t="s">
        <v>14</v>
      </c>
      <c r="J329" s="4" t="s">
        <v>14</v>
      </c>
      <c r="K329" s="4" t="s">
        <v>14</v>
      </c>
    </row>
    <row r="330" spans="1:11" x14ac:dyDescent="0.25">
      <c r="A330" s="1" t="s">
        <v>459</v>
      </c>
      <c r="B330" s="1" t="s">
        <v>12</v>
      </c>
      <c r="C330" s="1" t="s">
        <v>460</v>
      </c>
      <c r="D330" s="4" t="s">
        <v>14</v>
      </c>
      <c r="E330" s="4" t="s">
        <v>1594</v>
      </c>
      <c r="F330" s="4" t="s">
        <v>1590</v>
      </c>
      <c r="G330" s="4" t="s">
        <v>1477</v>
      </c>
      <c r="H330" t="s">
        <v>14</v>
      </c>
      <c r="I330" s="4" t="s">
        <v>1466</v>
      </c>
      <c r="J330" s="4" t="s">
        <v>1466</v>
      </c>
      <c r="K330" s="4" t="s">
        <v>1492</v>
      </c>
    </row>
    <row r="331" spans="1:11" x14ac:dyDescent="0.25">
      <c r="A331" s="1" t="s">
        <v>461</v>
      </c>
      <c r="B331" s="1" t="s">
        <v>47</v>
      </c>
      <c r="C331" s="1" t="s">
        <v>462</v>
      </c>
      <c r="D331" s="4" t="s">
        <v>14</v>
      </c>
      <c r="E331" s="4" t="s">
        <v>1523</v>
      </c>
      <c r="F331" s="4" t="s">
        <v>1469</v>
      </c>
      <c r="G331" s="4" t="s">
        <v>14</v>
      </c>
      <c r="H331" t="s">
        <v>14</v>
      </c>
      <c r="I331" s="4" t="s">
        <v>14</v>
      </c>
      <c r="J331" s="4" t="s">
        <v>14</v>
      </c>
      <c r="K331" s="4" t="s">
        <v>14</v>
      </c>
    </row>
    <row r="332" spans="1:11" x14ac:dyDescent="0.25">
      <c r="A332" s="1" t="s">
        <v>463</v>
      </c>
      <c r="B332" s="1" t="s">
        <v>12</v>
      </c>
      <c r="C332" s="1" t="s">
        <v>415</v>
      </c>
      <c r="D332" s="4" t="s">
        <v>14</v>
      </c>
      <c r="E332" s="4" t="s">
        <v>1476</v>
      </c>
      <c r="F332" s="4" t="s">
        <v>14</v>
      </c>
      <c r="G332" s="4" t="s">
        <v>14</v>
      </c>
      <c r="H332" t="s">
        <v>14</v>
      </c>
      <c r="I332" s="4" t="s">
        <v>14</v>
      </c>
      <c r="J332" s="4" t="s">
        <v>14</v>
      </c>
      <c r="K332" s="4" t="s">
        <v>14</v>
      </c>
    </row>
    <row r="333" spans="1:11" x14ac:dyDescent="0.25">
      <c r="A333" s="1" t="s">
        <v>466</v>
      </c>
      <c r="B333" s="1" t="s">
        <v>16</v>
      </c>
      <c r="C333" s="1" t="s">
        <v>467</v>
      </c>
      <c r="D333" s="4" t="s">
        <v>14</v>
      </c>
      <c r="E333" s="4" t="s">
        <v>1480</v>
      </c>
      <c r="F333" s="4" t="s">
        <v>1513</v>
      </c>
      <c r="G333" s="4" t="s">
        <v>14</v>
      </c>
      <c r="H333" t="s">
        <v>14</v>
      </c>
      <c r="I333" s="4" t="s">
        <v>14</v>
      </c>
      <c r="J333" s="4" t="s">
        <v>14</v>
      </c>
      <c r="K333" s="4" t="s">
        <v>1491</v>
      </c>
    </row>
    <row r="334" spans="1:11" x14ac:dyDescent="0.25">
      <c r="A334" s="1" t="s">
        <v>473</v>
      </c>
      <c r="B334" s="1" t="s">
        <v>26</v>
      </c>
      <c r="C334" s="1" t="s">
        <v>400</v>
      </c>
      <c r="D334" s="4" t="s">
        <v>14</v>
      </c>
      <c r="E334" s="4" t="s">
        <v>1482</v>
      </c>
      <c r="F334" s="4" t="s">
        <v>1491</v>
      </c>
      <c r="G334" s="4" t="s">
        <v>1476</v>
      </c>
      <c r="H334" t="s">
        <v>14</v>
      </c>
      <c r="I334" s="4" t="s">
        <v>14</v>
      </c>
      <c r="J334" s="4" t="s">
        <v>14</v>
      </c>
      <c r="K334" s="4" t="s">
        <v>1476</v>
      </c>
    </row>
    <row r="335" spans="1:11" x14ac:dyDescent="0.25">
      <c r="A335" s="1" t="s">
        <v>474</v>
      </c>
      <c r="B335" s="1" t="s">
        <v>203</v>
      </c>
      <c r="C335" s="1" t="s">
        <v>475</v>
      </c>
      <c r="D335" s="4" t="s">
        <v>14</v>
      </c>
      <c r="E335" s="4" t="s">
        <v>1476</v>
      </c>
      <c r="F335" s="4" t="s">
        <v>14</v>
      </c>
      <c r="G335" s="4" t="s">
        <v>14</v>
      </c>
      <c r="H335" t="s">
        <v>14</v>
      </c>
      <c r="I335" s="4" t="s">
        <v>14</v>
      </c>
      <c r="J335" s="4" t="s">
        <v>14</v>
      </c>
      <c r="K335" s="4" t="s">
        <v>14</v>
      </c>
    </row>
    <row r="336" spans="1:11" x14ac:dyDescent="0.25">
      <c r="A336" s="1" t="s">
        <v>476</v>
      </c>
      <c r="B336" s="1" t="s">
        <v>12</v>
      </c>
      <c r="C336" s="1" t="s">
        <v>477</v>
      </c>
      <c r="D336" s="4" t="s">
        <v>14</v>
      </c>
      <c r="E336" s="4" t="s">
        <v>1491</v>
      </c>
      <c r="F336" s="4" t="s">
        <v>1477</v>
      </c>
      <c r="G336" s="4" t="s">
        <v>14</v>
      </c>
      <c r="H336" t="s">
        <v>14</v>
      </c>
      <c r="I336" s="4" t="s">
        <v>14</v>
      </c>
      <c r="J336" s="4" t="s">
        <v>14</v>
      </c>
      <c r="K336" s="4" t="s">
        <v>14</v>
      </c>
    </row>
    <row r="337" spans="1:11" x14ac:dyDescent="0.25">
      <c r="A337" s="1" t="s">
        <v>478</v>
      </c>
      <c r="B337" s="1" t="s">
        <v>297</v>
      </c>
      <c r="C337" s="1" t="s">
        <v>479</v>
      </c>
      <c r="D337" s="4" t="s">
        <v>14</v>
      </c>
      <c r="E337" s="4" t="s">
        <v>1473</v>
      </c>
      <c r="F337" s="4" t="s">
        <v>1523</v>
      </c>
      <c r="G337" s="4" t="s">
        <v>14</v>
      </c>
      <c r="H337" t="s">
        <v>14</v>
      </c>
      <c r="I337" s="4" t="s">
        <v>14</v>
      </c>
      <c r="J337" s="4" t="s">
        <v>14</v>
      </c>
      <c r="K337" s="4" t="s">
        <v>1476</v>
      </c>
    </row>
    <row r="338" spans="1:11" x14ac:dyDescent="0.25">
      <c r="A338" s="1" t="s">
        <v>480</v>
      </c>
      <c r="B338" s="1" t="s">
        <v>29</v>
      </c>
      <c r="C338" s="1" t="s">
        <v>104</v>
      </c>
      <c r="D338" s="4" t="s">
        <v>14</v>
      </c>
      <c r="E338" s="4" t="s">
        <v>1476</v>
      </c>
      <c r="F338" s="4" t="s">
        <v>14</v>
      </c>
      <c r="G338" s="4" t="s">
        <v>14</v>
      </c>
      <c r="H338" t="s">
        <v>14</v>
      </c>
      <c r="I338" s="4" t="s">
        <v>14</v>
      </c>
      <c r="J338" s="4" t="s">
        <v>14</v>
      </c>
      <c r="K338" s="4" t="s">
        <v>14</v>
      </c>
    </row>
    <row r="339" spans="1:11" x14ac:dyDescent="0.25">
      <c r="A339" s="1" t="s">
        <v>481</v>
      </c>
      <c r="B339" s="1" t="s">
        <v>252</v>
      </c>
      <c r="C339" s="1" t="s">
        <v>17</v>
      </c>
      <c r="D339" s="4" t="s">
        <v>14</v>
      </c>
      <c r="E339" s="4" t="s">
        <v>1483</v>
      </c>
      <c r="F339" s="4" t="s">
        <v>1472</v>
      </c>
      <c r="G339" s="4" t="s">
        <v>14</v>
      </c>
      <c r="H339" t="s">
        <v>14</v>
      </c>
      <c r="I339" s="4" t="s">
        <v>1466</v>
      </c>
      <c r="J339" s="4" t="s">
        <v>14</v>
      </c>
      <c r="K339" s="4" t="s">
        <v>1481</v>
      </c>
    </row>
    <row r="340" spans="1:11" x14ac:dyDescent="0.25">
      <c r="A340" s="1" t="s">
        <v>482</v>
      </c>
      <c r="B340" s="1" t="s">
        <v>26</v>
      </c>
      <c r="C340" s="1" t="s">
        <v>225</v>
      </c>
      <c r="D340" s="4" t="s">
        <v>14</v>
      </c>
      <c r="E340" s="4" t="s">
        <v>1466</v>
      </c>
      <c r="F340" s="4" t="s">
        <v>1476</v>
      </c>
      <c r="G340" s="4" t="s">
        <v>14</v>
      </c>
      <c r="H340" t="s">
        <v>14</v>
      </c>
      <c r="I340" s="4" t="s">
        <v>14</v>
      </c>
      <c r="J340" s="4" t="s">
        <v>14</v>
      </c>
      <c r="K340" s="4" t="s">
        <v>14</v>
      </c>
    </row>
    <row r="341" spans="1:11" x14ac:dyDescent="0.25">
      <c r="A341" s="1" t="s">
        <v>485</v>
      </c>
      <c r="B341" s="1" t="s">
        <v>26</v>
      </c>
      <c r="C341" s="1" t="s">
        <v>197</v>
      </c>
      <c r="D341" s="4" t="s">
        <v>14</v>
      </c>
      <c r="E341" s="4" t="s">
        <v>1466</v>
      </c>
      <c r="F341" s="4" t="s">
        <v>1466</v>
      </c>
      <c r="G341" s="4" t="s">
        <v>14</v>
      </c>
      <c r="H341" t="s">
        <v>14</v>
      </c>
      <c r="I341" s="4" t="s">
        <v>14</v>
      </c>
      <c r="J341" s="4" t="s">
        <v>14</v>
      </c>
      <c r="K341" s="4" t="s">
        <v>14</v>
      </c>
    </row>
    <row r="342" spans="1:11" x14ac:dyDescent="0.25">
      <c r="A342" s="1" t="s">
        <v>486</v>
      </c>
      <c r="B342" s="1" t="s">
        <v>130</v>
      </c>
      <c r="C342" s="1" t="s">
        <v>487</v>
      </c>
      <c r="D342" s="4" t="s">
        <v>14</v>
      </c>
      <c r="E342" s="4" t="s">
        <v>1601</v>
      </c>
      <c r="F342" s="4" t="s">
        <v>1602</v>
      </c>
      <c r="G342" s="4" t="s">
        <v>14</v>
      </c>
      <c r="H342" t="s">
        <v>14</v>
      </c>
      <c r="I342" s="4" t="s">
        <v>14</v>
      </c>
      <c r="J342" s="4" t="s">
        <v>14</v>
      </c>
      <c r="K342" s="4" t="s">
        <v>1513</v>
      </c>
    </row>
    <row r="343" spans="1:11" x14ac:dyDescent="0.25">
      <c r="A343" s="1" t="s">
        <v>490</v>
      </c>
      <c r="B343" s="1" t="s">
        <v>130</v>
      </c>
      <c r="C343" s="1" t="s">
        <v>36</v>
      </c>
      <c r="D343" s="4" t="s">
        <v>14</v>
      </c>
      <c r="E343" s="4" t="s">
        <v>1466</v>
      </c>
      <c r="F343" s="4" t="s">
        <v>1466</v>
      </c>
      <c r="G343" s="4" t="s">
        <v>14</v>
      </c>
      <c r="H343" t="s">
        <v>14</v>
      </c>
      <c r="I343" s="4" t="s">
        <v>14</v>
      </c>
      <c r="J343" s="4" t="s">
        <v>14</v>
      </c>
      <c r="K343" s="4" t="s">
        <v>14</v>
      </c>
    </row>
    <row r="344" spans="1:11" x14ac:dyDescent="0.25">
      <c r="A344" s="1" t="s">
        <v>491</v>
      </c>
      <c r="B344" s="1" t="s">
        <v>130</v>
      </c>
      <c r="C344" s="1" t="s">
        <v>492</v>
      </c>
      <c r="D344" s="4" t="s">
        <v>14</v>
      </c>
      <c r="E344" s="4" t="s">
        <v>1564</v>
      </c>
      <c r="F344" s="4" t="s">
        <v>1583</v>
      </c>
      <c r="G344" s="4" t="s">
        <v>14</v>
      </c>
      <c r="H344" t="s">
        <v>14</v>
      </c>
      <c r="I344" s="4" t="s">
        <v>14</v>
      </c>
      <c r="J344" s="4" t="s">
        <v>14</v>
      </c>
      <c r="K344" s="4" t="s">
        <v>1477</v>
      </c>
    </row>
    <row r="345" spans="1:11" x14ac:dyDescent="0.25">
      <c r="A345" s="1" t="s">
        <v>493</v>
      </c>
      <c r="B345" s="1" t="s">
        <v>494</v>
      </c>
      <c r="C345" s="1" t="s">
        <v>30</v>
      </c>
      <c r="D345" s="4" t="s">
        <v>14</v>
      </c>
      <c r="E345" s="4" t="s">
        <v>1476</v>
      </c>
      <c r="F345" s="4" t="s">
        <v>1476</v>
      </c>
      <c r="G345" s="4" t="s">
        <v>14</v>
      </c>
      <c r="H345" t="s">
        <v>14</v>
      </c>
      <c r="I345" s="4" t="s">
        <v>14</v>
      </c>
      <c r="J345" s="4" t="s">
        <v>14</v>
      </c>
      <c r="K345" s="4" t="s">
        <v>14</v>
      </c>
    </row>
    <row r="346" spans="1:11" x14ac:dyDescent="0.25">
      <c r="A346" s="1" t="s">
        <v>497</v>
      </c>
      <c r="B346" s="1" t="s">
        <v>38</v>
      </c>
      <c r="C346" s="1" t="s">
        <v>104</v>
      </c>
      <c r="D346" s="4" t="s">
        <v>14</v>
      </c>
      <c r="E346" s="4" t="s">
        <v>1476</v>
      </c>
      <c r="F346" s="4" t="s">
        <v>1476</v>
      </c>
      <c r="G346" s="4" t="s">
        <v>14</v>
      </c>
      <c r="H346" t="s">
        <v>14</v>
      </c>
      <c r="I346" s="4" t="s">
        <v>14</v>
      </c>
      <c r="J346" s="4" t="s">
        <v>14</v>
      </c>
      <c r="K346" s="4" t="s">
        <v>14</v>
      </c>
    </row>
    <row r="347" spans="1:11" x14ac:dyDescent="0.25">
      <c r="A347" s="1" t="s">
        <v>498</v>
      </c>
      <c r="B347" s="1" t="s">
        <v>16</v>
      </c>
      <c r="C347" s="1" t="s">
        <v>499</v>
      </c>
      <c r="D347" s="4" t="s">
        <v>14</v>
      </c>
      <c r="E347" s="4" t="s">
        <v>1523</v>
      </c>
      <c r="F347" s="4" t="s">
        <v>1523</v>
      </c>
      <c r="G347" s="4" t="s">
        <v>14</v>
      </c>
      <c r="H347" t="s">
        <v>14</v>
      </c>
      <c r="I347" s="4" t="s">
        <v>1476</v>
      </c>
      <c r="J347" s="4" t="s">
        <v>14</v>
      </c>
      <c r="K347" s="4" t="s">
        <v>1491</v>
      </c>
    </row>
    <row r="348" spans="1:11" x14ac:dyDescent="0.25">
      <c r="A348" s="1" t="s">
        <v>500</v>
      </c>
      <c r="B348" s="1" t="s">
        <v>26</v>
      </c>
      <c r="C348" s="1" t="s">
        <v>27</v>
      </c>
      <c r="D348" s="4" t="s">
        <v>14</v>
      </c>
      <c r="E348" s="4" t="s">
        <v>1476</v>
      </c>
      <c r="F348" s="4" t="s">
        <v>1476</v>
      </c>
      <c r="G348" s="4" t="s">
        <v>14</v>
      </c>
      <c r="H348" t="s">
        <v>14</v>
      </c>
      <c r="I348" s="4" t="s">
        <v>14</v>
      </c>
      <c r="J348" s="4" t="s">
        <v>14</v>
      </c>
      <c r="K348" s="4" t="s">
        <v>14</v>
      </c>
    </row>
    <row r="349" spans="1:11" x14ac:dyDescent="0.25">
      <c r="A349" s="1" t="s">
        <v>501</v>
      </c>
      <c r="B349" s="1" t="s">
        <v>252</v>
      </c>
      <c r="C349" s="1" t="s">
        <v>128</v>
      </c>
      <c r="D349" s="4" t="s">
        <v>14</v>
      </c>
      <c r="E349" s="4" t="s">
        <v>1503</v>
      </c>
      <c r="F349" s="4" t="s">
        <v>1472</v>
      </c>
      <c r="G349" s="4" t="s">
        <v>14</v>
      </c>
      <c r="H349" t="s">
        <v>14</v>
      </c>
      <c r="I349" s="4" t="s">
        <v>14</v>
      </c>
      <c r="J349" s="4" t="s">
        <v>14</v>
      </c>
      <c r="K349" s="4" t="s">
        <v>14</v>
      </c>
    </row>
    <row r="350" spans="1:11" x14ac:dyDescent="0.25">
      <c r="A350" s="1" t="s">
        <v>502</v>
      </c>
      <c r="B350" s="1" t="s">
        <v>26</v>
      </c>
      <c r="C350" s="1" t="s">
        <v>287</v>
      </c>
      <c r="D350" s="4" t="s">
        <v>14</v>
      </c>
      <c r="E350" s="4" t="s">
        <v>1480</v>
      </c>
      <c r="F350" s="4" t="s">
        <v>1513</v>
      </c>
      <c r="G350" s="4" t="s">
        <v>14</v>
      </c>
      <c r="H350" t="s">
        <v>14</v>
      </c>
      <c r="I350" s="4" t="s">
        <v>1476</v>
      </c>
      <c r="J350" s="4" t="s">
        <v>14</v>
      </c>
      <c r="K350" s="4" t="s">
        <v>1491</v>
      </c>
    </row>
    <row r="351" spans="1:11" x14ac:dyDescent="0.25">
      <c r="A351" s="1" t="s">
        <v>503</v>
      </c>
      <c r="B351" s="1" t="s">
        <v>26</v>
      </c>
      <c r="C351" s="1" t="s">
        <v>257</v>
      </c>
      <c r="D351" s="4" t="s">
        <v>14</v>
      </c>
      <c r="E351" s="4" t="s">
        <v>1491</v>
      </c>
      <c r="F351" s="4" t="s">
        <v>1466</v>
      </c>
      <c r="G351" s="4" t="s">
        <v>14</v>
      </c>
      <c r="H351" t="s">
        <v>14</v>
      </c>
      <c r="I351" s="4" t="s">
        <v>14</v>
      </c>
      <c r="J351" s="4" t="s">
        <v>14</v>
      </c>
      <c r="K351" s="4" t="s">
        <v>14</v>
      </c>
    </row>
    <row r="352" spans="1:11" x14ac:dyDescent="0.25">
      <c r="A352" s="1" t="s">
        <v>504</v>
      </c>
      <c r="B352" s="1" t="s">
        <v>196</v>
      </c>
      <c r="C352" s="1" t="s">
        <v>505</v>
      </c>
      <c r="D352" s="4" t="s">
        <v>14</v>
      </c>
      <c r="E352" s="4" t="s">
        <v>1479</v>
      </c>
      <c r="F352" s="4" t="s">
        <v>1479</v>
      </c>
      <c r="G352" s="4" t="s">
        <v>14</v>
      </c>
      <c r="H352" t="s">
        <v>14</v>
      </c>
      <c r="I352" s="4" t="s">
        <v>14</v>
      </c>
      <c r="J352" s="4" t="s">
        <v>14</v>
      </c>
      <c r="K352" s="4" t="s">
        <v>14</v>
      </c>
    </row>
    <row r="353" spans="1:11" x14ac:dyDescent="0.25">
      <c r="A353" s="1" t="s">
        <v>506</v>
      </c>
      <c r="B353" s="1" t="s">
        <v>310</v>
      </c>
      <c r="C353" s="1" t="s">
        <v>90</v>
      </c>
      <c r="D353" s="4" t="s">
        <v>14</v>
      </c>
      <c r="E353" s="4" t="s">
        <v>1476</v>
      </c>
      <c r="F353" s="4" t="s">
        <v>14</v>
      </c>
      <c r="G353" s="4" t="s">
        <v>14</v>
      </c>
      <c r="H353" t="s">
        <v>14</v>
      </c>
      <c r="I353" s="4" t="s">
        <v>14</v>
      </c>
      <c r="J353" s="4" t="s">
        <v>14</v>
      </c>
      <c r="K353" s="4" t="s">
        <v>14</v>
      </c>
    </row>
    <row r="354" spans="1:11" x14ac:dyDescent="0.25">
      <c r="A354" s="1" t="s">
        <v>507</v>
      </c>
      <c r="B354" s="1" t="s">
        <v>26</v>
      </c>
      <c r="C354" s="1" t="s">
        <v>508</v>
      </c>
      <c r="D354" s="4" t="s">
        <v>14</v>
      </c>
      <c r="E354" s="4" t="s">
        <v>1477</v>
      </c>
      <c r="F354" s="4" t="s">
        <v>1476</v>
      </c>
      <c r="G354" s="4" t="s">
        <v>14</v>
      </c>
      <c r="H354" t="s">
        <v>14</v>
      </c>
      <c r="I354" s="4" t="s">
        <v>14</v>
      </c>
      <c r="J354" s="4" t="s">
        <v>14</v>
      </c>
      <c r="K354" s="4" t="s">
        <v>14</v>
      </c>
    </row>
    <row r="355" spans="1:11" x14ac:dyDescent="0.25">
      <c r="A355" s="1" t="s">
        <v>509</v>
      </c>
      <c r="B355" s="1" t="s">
        <v>26</v>
      </c>
      <c r="C355" s="1" t="s">
        <v>510</v>
      </c>
      <c r="D355" s="4" t="s">
        <v>14</v>
      </c>
      <c r="E355" s="4" t="s">
        <v>1491</v>
      </c>
      <c r="F355" s="4" t="s">
        <v>1466</v>
      </c>
      <c r="G355" s="4" t="s">
        <v>14</v>
      </c>
      <c r="H355" t="s">
        <v>14</v>
      </c>
      <c r="I355" s="4" t="s">
        <v>14</v>
      </c>
      <c r="J355" s="4" t="s">
        <v>14</v>
      </c>
      <c r="K355" s="4" t="s">
        <v>14</v>
      </c>
    </row>
    <row r="356" spans="1:11" x14ac:dyDescent="0.25">
      <c r="A356" s="1" t="s">
        <v>511</v>
      </c>
      <c r="B356" s="1" t="s">
        <v>252</v>
      </c>
      <c r="C356" s="1" t="s">
        <v>462</v>
      </c>
      <c r="D356" s="4" t="s">
        <v>14</v>
      </c>
      <c r="E356" s="4" t="s">
        <v>1477</v>
      </c>
      <c r="F356" s="4" t="s">
        <v>1466</v>
      </c>
      <c r="G356" s="4" t="s">
        <v>14</v>
      </c>
      <c r="H356" t="s">
        <v>14</v>
      </c>
      <c r="I356" s="4" t="s">
        <v>14</v>
      </c>
      <c r="J356" s="4" t="s">
        <v>14</v>
      </c>
      <c r="K356" s="4" t="s">
        <v>14</v>
      </c>
    </row>
    <row r="357" spans="1:11" x14ac:dyDescent="0.25">
      <c r="A357" s="1" t="s">
        <v>512</v>
      </c>
      <c r="B357" s="1" t="s">
        <v>16</v>
      </c>
      <c r="C357" s="1" t="s">
        <v>508</v>
      </c>
      <c r="D357" s="4" t="s">
        <v>14</v>
      </c>
      <c r="E357" s="4" t="s">
        <v>1476</v>
      </c>
      <c r="F357" s="4" t="s">
        <v>1476</v>
      </c>
      <c r="G357" s="4" t="s">
        <v>14</v>
      </c>
      <c r="H357" t="s">
        <v>14</v>
      </c>
      <c r="I357" s="4" t="s">
        <v>14</v>
      </c>
      <c r="J357" s="4" t="s">
        <v>14</v>
      </c>
      <c r="K357" s="4" t="s">
        <v>14</v>
      </c>
    </row>
    <row r="358" spans="1:11" x14ac:dyDescent="0.25">
      <c r="A358" s="1" t="s">
        <v>513</v>
      </c>
      <c r="B358" s="1" t="s">
        <v>26</v>
      </c>
      <c r="C358" s="1" t="s">
        <v>300</v>
      </c>
      <c r="D358" s="4" t="s">
        <v>14</v>
      </c>
      <c r="E358" s="4" t="s">
        <v>1477</v>
      </c>
      <c r="F358" s="4" t="s">
        <v>1477</v>
      </c>
      <c r="G358" s="4" t="s">
        <v>14</v>
      </c>
      <c r="H358" t="s">
        <v>14</v>
      </c>
      <c r="I358" s="4" t="s">
        <v>14</v>
      </c>
      <c r="J358" s="4" t="s">
        <v>14</v>
      </c>
      <c r="K358" s="4" t="s">
        <v>14</v>
      </c>
    </row>
    <row r="359" spans="1:11" x14ac:dyDescent="0.25">
      <c r="A359" s="1" t="s">
        <v>514</v>
      </c>
      <c r="B359" s="1" t="s">
        <v>12</v>
      </c>
      <c r="C359" s="1" t="s">
        <v>515</v>
      </c>
      <c r="D359" s="4" t="s">
        <v>14</v>
      </c>
      <c r="E359" s="4" t="s">
        <v>1466</v>
      </c>
      <c r="F359" s="4" t="s">
        <v>14</v>
      </c>
      <c r="G359" s="4" t="s">
        <v>14</v>
      </c>
      <c r="H359" t="s">
        <v>14</v>
      </c>
      <c r="I359" s="4" t="s">
        <v>14</v>
      </c>
      <c r="J359" s="4" t="s">
        <v>14</v>
      </c>
      <c r="K359" s="4" t="s">
        <v>14</v>
      </c>
    </row>
    <row r="360" spans="1:11" x14ac:dyDescent="0.25">
      <c r="A360" s="1" t="s">
        <v>516</v>
      </c>
      <c r="B360" s="1" t="s">
        <v>26</v>
      </c>
      <c r="C360" s="1" t="s">
        <v>517</v>
      </c>
      <c r="D360" s="4" t="s">
        <v>14</v>
      </c>
      <c r="E360" s="4" t="s">
        <v>1483</v>
      </c>
      <c r="F360" s="4" t="s">
        <v>1483</v>
      </c>
      <c r="G360" s="4" t="s">
        <v>14</v>
      </c>
      <c r="H360" t="s">
        <v>14</v>
      </c>
      <c r="I360" s="4" t="s">
        <v>1476</v>
      </c>
      <c r="J360" s="4" t="s">
        <v>14</v>
      </c>
      <c r="K360" s="4" t="s">
        <v>1479</v>
      </c>
    </row>
    <row r="361" spans="1:11" x14ac:dyDescent="0.25">
      <c r="A361" s="1" t="s">
        <v>520</v>
      </c>
      <c r="B361" s="1" t="s">
        <v>23</v>
      </c>
      <c r="C361" s="1" t="s">
        <v>145</v>
      </c>
      <c r="D361" s="4" t="s">
        <v>14</v>
      </c>
      <c r="E361" s="4" t="s">
        <v>1469</v>
      </c>
      <c r="F361" s="4" t="s">
        <v>1469</v>
      </c>
      <c r="G361" s="4" t="s">
        <v>14</v>
      </c>
      <c r="H361" t="s">
        <v>14</v>
      </c>
      <c r="I361" s="4" t="s">
        <v>1476</v>
      </c>
      <c r="J361" s="4" t="s">
        <v>14</v>
      </c>
      <c r="K361" s="4" t="s">
        <v>1469</v>
      </c>
    </row>
    <row r="362" spans="1:11" x14ac:dyDescent="0.25">
      <c r="A362" s="1" t="s">
        <v>521</v>
      </c>
      <c r="B362" s="1" t="s">
        <v>173</v>
      </c>
      <c r="C362" s="1" t="s">
        <v>522</v>
      </c>
      <c r="D362" s="4" t="s">
        <v>14</v>
      </c>
      <c r="E362" s="4" t="s">
        <v>1469</v>
      </c>
      <c r="F362" s="4" t="s">
        <v>1469</v>
      </c>
      <c r="G362" s="4" t="s">
        <v>14</v>
      </c>
      <c r="H362" t="s">
        <v>14</v>
      </c>
      <c r="I362" s="4" t="s">
        <v>14</v>
      </c>
      <c r="J362" s="4" t="s">
        <v>14</v>
      </c>
      <c r="K362" s="4" t="s">
        <v>1477</v>
      </c>
    </row>
    <row r="363" spans="1:11" x14ac:dyDescent="0.25">
      <c r="A363" s="1" t="s">
        <v>523</v>
      </c>
      <c r="B363" s="1" t="s">
        <v>16</v>
      </c>
      <c r="C363" s="1" t="s">
        <v>27</v>
      </c>
      <c r="D363" s="4" t="s">
        <v>14</v>
      </c>
      <c r="E363" s="4" t="s">
        <v>1476</v>
      </c>
      <c r="F363" s="4" t="s">
        <v>1476</v>
      </c>
      <c r="G363" s="4" t="s">
        <v>14</v>
      </c>
      <c r="H363" t="s">
        <v>14</v>
      </c>
      <c r="I363" s="4" t="s">
        <v>14</v>
      </c>
      <c r="J363" s="4" t="s">
        <v>14</v>
      </c>
      <c r="K363" s="4" t="s">
        <v>14</v>
      </c>
    </row>
    <row r="364" spans="1:11" x14ac:dyDescent="0.25">
      <c r="A364" s="1" t="s">
        <v>524</v>
      </c>
      <c r="B364" s="1" t="s">
        <v>525</v>
      </c>
      <c r="C364" s="1" t="s">
        <v>261</v>
      </c>
      <c r="D364" s="4" t="s">
        <v>14</v>
      </c>
      <c r="E364" s="4" t="s">
        <v>1466</v>
      </c>
      <c r="F364" s="4" t="s">
        <v>14</v>
      </c>
      <c r="G364" s="4" t="s">
        <v>14</v>
      </c>
      <c r="H364" t="s">
        <v>14</v>
      </c>
      <c r="I364" s="4" t="s">
        <v>14</v>
      </c>
      <c r="J364" s="4" t="s">
        <v>14</v>
      </c>
      <c r="K364" s="4" t="s">
        <v>14</v>
      </c>
    </row>
    <row r="365" spans="1:11" x14ac:dyDescent="0.25">
      <c r="A365" s="1" t="s">
        <v>526</v>
      </c>
      <c r="B365" s="1" t="s">
        <v>12</v>
      </c>
      <c r="C365" s="1" t="s">
        <v>527</v>
      </c>
      <c r="D365" s="4" t="s">
        <v>14</v>
      </c>
      <c r="E365" s="4" t="s">
        <v>1524</v>
      </c>
      <c r="F365" s="4" t="s">
        <v>1477</v>
      </c>
      <c r="G365" s="4" t="s">
        <v>14</v>
      </c>
      <c r="H365" t="s">
        <v>14</v>
      </c>
      <c r="I365" s="4" t="s">
        <v>14</v>
      </c>
      <c r="J365" s="4" t="s">
        <v>14</v>
      </c>
      <c r="K365" s="4" t="s">
        <v>14</v>
      </c>
    </row>
    <row r="366" spans="1:11" x14ac:dyDescent="0.25">
      <c r="A366" s="1" t="s">
        <v>528</v>
      </c>
      <c r="B366" s="1" t="s">
        <v>529</v>
      </c>
      <c r="C366" s="1" t="s">
        <v>530</v>
      </c>
      <c r="D366" s="4" t="s">
        <v>14</v>
      </c>
      <c r="E366" s="4" t="s">
        <v>1609</v>
      </c>
      <c r="F366" s="4" t="s">
        <v>1543</v>
      </c>
      <c r="G366" s="4" t="s">
        <v>14</v>
      </c>
      <c r="H366" t="s">
        <v>14</v>
      </c>
      <c r="I366" s="4" t="s">
        <v>14</v>
      </c>
      <c r="J366" s="4" t="s">
        <v>1476</v>
      </c>
      <c r="K366" s="4" t="s">
        <v>1491</v>
      </c>
    </row>
    <row r="367" spans="1:11" x14ac:dyDescent="0.25">
      <c r="A367" s="1" t="s">
        <v>531</v>
      </c>
      <c r="B367" s="1" t="s">
        <v>47</v>
      </c>
      <c r="C367" s="1" t="s">
        <v>255</v>
      </c>
      <c r="D367" s="4" t="s">
        <v>14</v>
      </c>
      <c r="E367" s="4" t="s">
        <v>1491</v>
      </c>
      <c r="F367" s="4" t="s">
        <v>1466</v>
      </c>
      <c r="G367" s="4" t="s">
        <v>14</v>
      </c>
      <c r="H367" t="s">
        <v>14</v>
      </c>
      <c r="I367" s="4" t="s">
        <v>14</v>
      </c>
      <c r="J367" s="4" t="s">
        <v>14</v>
      </c>
      <c r="K367" s="4" t="s">
        <v>14</v>
      </c>
    </row>
    <row r="368" spans="1:11" x14ac:dyDescent="0.25">
      <c r="A368" s="1" t="s">
        <v>532</v>
      </c>
      <c r="B368" s="1" t="s">
        <v>16</v>
      </c>
      <c r="C368" s="1" t="s">
        <v>533</v>
      </c>
      <c r="D368" s="4" t="s">
        <v>14</v>
      </c>
      <c r="E368" s="4" t="s">
        <v>1477</v>
      </c>
      <c r="F368" s="4" t="s">
        <v>14</v>
      </c>
      <c r="G368" s="4" t="s">
        <v>14</v>
      </c>
      <c r="H368" t="s">
        <v>14</v>
      </c>
      <c r="I368" s="4" t="s">
        <v>14</v>
      </c>
      <c r="J368" s="4" t="s">
        <v>14</v>
      </c>
      <c r="K368" s="4" t="s">
        <v>14</v>
      </c>
    </row>
    <row r="369" spans="1:11" x14ac:dyDescent="0.25">
      <c r="A369" s="1" t="s">
        <v>534</v>
      </c>
      <c r="B369" s="1" t="s">
        <v>12</v>
      </c>
      <c r="C369" s="1" t="s">
        <v>325</v>
      </c>
      <c r="D369" s="4" t="s">
        <v>14</v>
      </c>
      <c r="E369" s="4" t="s">
        <v>1528</v>
      </c>
      <c r="F369" s="4" t="s">
        <v>1524</v>
      </c>
      <c r="G369" s="4" t="s">
        <v>14</v>
      </c>
      <c r="H369" t="s">
        <v>14</v>
      </c>
      <c r="I369" s="4" t="s">
        <v>14</v>
      </c>
      <c r="J369" s="4" t="s">
        <v>14</v>
      </c>
      <c r="K369" s="4" t="s">
        <v>14</v>
      </c>
    </row>
    <row r="370" spans="1:11" x14ac:dyDescent="0.25">
      <c r="A370" s="1" t="s">
        <v>535</v>
      </c>
      <c r="B370" s="1" t="s">
        <v>196</v>
      </c>
      <c r="C370" s="1" t="s">
        <v>30</v>
      </c>
      <c r="D370" s="4" t="s">
        <v>14</v>
      </c>
      <c r="E370" s="4" t="s">
        <v>1476</v>
      </c>
      <c r="F370" s="4" t="s">
        <v>1476</v>
      </c>
      <c r="G370" s="4" t="s">
        <v>14</v>
      </c>
      <c r="H370" t="s">
        <v>14</v>
      </c>
      <c r="I370" s="4" t="s">
        <v>14</v>
      </c>
      <c r="J370" s="4" t="s">
        <v>14</v>
      </c>
      <c r="K370" s="4" t="s">
        <v>1466</v>
      </c>
    </row>
    <row r="371" spans="1:11" x14ac:dyDescent="0.25">
      <c r="A371" s="1" t="s">
        <v>536</v>
      </c>
      <c r="B371" s="1" t="s">
        <v>26</v>
      </c>
      <c r="C371" s="1" t="s">
        <v>219</v>
      </c>
      <c r="D371" s="4" t="s">
        <v>14</v>
      </c>
      <c r="E371" s="4" t="s">
        <v>1476</v>
      </c>
      <c r="F371" s="4" t="s">
        <v>1476</v>
      </c>
      <c r="G371" s="4" t="s">
        <v>14</v>
      </c>
      <c r="H371" t="s">
        <v>14</v>
      </c>
      <c r="I371" s="4" t="s">
        <v>14</v>
      </c>
      <c r="J371" s="4" t="s">
        <v>14</v>
      </c>
      <c r="K371" s="4" t="s">
        <v>14</v>
      </c>
    </row>
    <row r="372" spans="1:11" x14ac:dyDescent="0.25">
      <c r="A372" s="1" t="s">
        <v>537</v>
      </c>
      <c r="B372" s="1" t="s">
        <v>65</v>
      </c>
      <c r="C372" s="1" t="s">
        <v>538</v>
      </c>
      <c r="D372" s="4" t="s">
        <v>14</v>
      </c>
      <c r="E372" s="4" t="s">
        <v>1529</v>
      </c>
      <c r="F372" s="4" t="s">
        <v>1583</v>
      </c>
      <c r="G372" s="4" t="s">
        <v>14</v>
      </c>
      <c r="H372" t="s">
        <v>14</v>
      </c>
      <c r="I372" s="4" t="s">
        <v>14</v>
      </c>
      <c r="J372" s="4" t="s">
        <v>14</v>
      </c>
      <c r="K372" s="4" t="s">
        <v>1481</v>
      </c>
    </row>
    <row r="373" spans="1:11" x14ac:dyDescent="0.25">
      <c r="A373" s="1" t="s">
        <v>539</v>
      </c>
      <c r="B373" s="1" t="s">
        <v>38</v>
      </c>
      <c r="C373" s="1" t="s">
        <v>540</v>
      </c>
      <c r="D373" s="4" t="s">
        <v>14</v>
      </c>
      <c r="E373" s="4" t="s">
        <v>1514</v>
      </c>
      <c r="F373" s="4" t="s">
        <v>1514</v>
      </c>
      <c r="G373" s="4" t="s">
        <v>14</v>
      </c>
      <c r="H373" t="s">
        <v>14</v>
      </c>
      <c r="I373" s="4" t="s">
        <v>14</v>
      </c>
      <c r="J373" s="4" t="s">
        <v>14</v>
      </c>
      <c r="K373" s="4" t="s">
        <v>14</v>
      </c>
    </row>
    <row r="374" spans="1:11" x14ac:dyDescent="0.25">
      <c r="A374" s="1" t="s">
        <v>541</v>
      </c>
      <c r="B374" s="1" t="s">
        <v>238</v>
      </c>
      <c r="C374" s="1" t="s">
        <v>542</v>
      </c>
      <c r="D374" s="4" t="s">
        <v>14</v>
      </c>
      <c r="E374" s="4" t="s">
        <v>1470</v>
      </c>
      <c r="F374" s="4" t="s">
        <v>1483</v>
      </c>
      <c r="G374" s="4" t="s">
        <v>14</v>
      </c>
      <c r="H374" t="s">
        <v>14</v>
      </c>
      <c r="I374" s="4" t="s">
        <v>14</v>
      </c>
      <c r="J374" s="4" t="s">
        <v>14</v>
      </c>
      <c r="K374" s="4" t="s">
        <v>14</v>
      </c>
    </row>
    <row r="375" spans="1:11" x14ac:dyDescent="0.25">
      <c r="A375" s="1" t="s">
        <v>543</v>
      </c>
      <c r="B375" s="1" t="s">
        <v>26</v>
      </c>
      <c r="C375" s="1" t="s">
        <v>444</v>
      </c>
      <c r="D375" s="4" t="s">
        <v>14</v>
      </c>
      <c r="E375" s="4" t="s">
        <v>1477</v>
      </c>
      <c r="F375" s="4" t="s">
        <v>1466</v>
      </c>
      <c r="G375" s="4" t="s">
        <v>14</v>
      </c>
      <c r="H375" t="s">
        <v>14</v>
      </c>
      <c r="I375" s="4" t="s">
        <v>14</v>
      </c>
      <c r="J375" s="4" t="s">
        <v>14</v>
      </c>
      <c r="K375" s="4" t="s">
        <v>14</v>
      </c>
    </row>
    <row r="376" spans="1:11" x14ac:dyDescent="0.25">
      <c r="A376" s="1" t="s">
        <v>544</v>
      </c>
      <c r="B376" s="1" t="s">
        <v>173</v>
      </c>
      <c r="C376" s="1" t="s">
        <v>545</v>
      </c>
      <c r="D376" s="4" t="s">
        <v>14</v>
      </c>
      <c r="E376" s="4" t="s">
        <v>1483</v>
      </c>
      <c r="F376" s="4" t="s">
        <v>1483</v>
      </c>
      <c r="G376" s="4" t="s">
        <v>14</v>
      </c>
      <c r="H376" t="s">
        <v>14</v>
      </c>
      <c r="I376" s="4" t="s">
        <v>14</v>
      </c>
      <c r="J376" s="4" t="s">
        <v>14</v>
      </c>
      <c r="K376" s="4" t="s">
        <v>14</v>
      </c>
    </row>
    <row r="377" spans="1:11" x14ac:dyDescent="0.25">
      <c r="A377" s="1" t="s">
        <v>548</v>
      </c>
      <c r="B377" s="1" t="s">
        <v>238</v>
      </c>
      <c r="C377" s="1" t="s">
        <v>104</v>
      </c>
      <c r="D377" s="4" t="s">
        <v>14</v>
      </c>
      <c r="E377" s="4" t="s">
        <v>1479</v>
      </c>
      <c r="F377" s="4" t="s">
        <v>1477</v>
      </c>
      <c r="G377" s="4" t="s">
        <v>14</v>
      </c>
      <c r="H377" t="s">
        <v>14</v>
      </c>
      <c r="I377" s="4" t="s">
        <v>14</v>
      </c>
      <c r="J377" s="4" t="s">
        <v>14</v>
      </c>
      <c r="K377" s="4" t="s">
        <v>14</v>
      </c>
    </row>
    <row r="378" spans="1:11" x14ac:dyDescent="0.25">
      <c r="A378" s="1" t="s">
        <v>549</v>
      </c>
      <c r="B378" s="1" t="s">
        <v>12</v>
      </c>
      <c r="C378" s="1" t="s">
        <v>282</v>
      </c>
      <c r="D378" s="4" t="s">
        <v>14</v>
      </c>
      <c r="E378" s="4" t="s">
        <v>1477</v>
      </c>
      <c r="F378" s="4" t="s">
        <v>1466</v>
      </c>
      <c r="G378" s="4" t="s">
        <v>14</v>
      </c>
      <c r="H378" t="s">
        <v>14</v>
      </c>
      <c r="I378" s="4" t="s">
        <v>14</v>
      </c>
      <c r="J378" s="4" t="s">
        <v>14</v>
      </c>
      <c r="K378" s="4" t="s">
        <v>14</v>
      </c>
    </row>
    <row r="379" spans="1:11" x14ac:dyDescent="0.25">
      <c r="A379" s="1" t="s">
        <v>550</v>
      </c>
      <c r="B379" s="1" t="s">
        <v>23</v>
      </c>
      <c r="C379" s="1" t="s">
        <v>551</v>
      </c>
      <c r="D379" s="4" t="s">
        <v>14</v>
      </c>
      <c r="E379" s="4" t="s">
        <v>1473</v>
      </c>
      <c r="F379" s="4" t="s">
        <v>1523</v>
      </c>
      <c r="G379" s="4" t="s">
        <v>14</v>
      </c>
      <c r="H379" t="s">
        <v>14</v>
      </c>
      <c r="I379" s="4" t="s">
        <v>1466</v>
      </c>
      <c r="J379" s="4" t="s">
        <v>14</v>
      </c>
      <c r="K379" s="4" t="s">
        <v>1500</v>
      </c>
    </row>
    <row r="380" spans="1:11" x14ac:dyDescent="0.25">
      <c r="A380" s="1" t="s">
        <v>552</v>
      </c>
      <c r="B380" s="1" t="s">
        <v>50</v>
      </c>
      <c r="C380" s="1" t="s">
        <v>553</v>
      </c>
      <c r="D380" s="4" t="s">
        <v>14</v>
      </c>
      <c r="E380" s="4" t="s">
        <v>1478</v>
      </c>
      <c r="F380" s="4" t="s">
        <v>1478</v>
      </c>
      <c r="G380" s="4" t="s">
        <v>14</v>
      </c>
      <c r="H380" t="s">
        <v>14</v>
      </c>
      <c r="I380" s="4" t="s">
        <v>14</v>
      </c>
      <c r="J380" s="4" t="s">
        <v>14</v>
      </c>
      <c r="K380" s="4" t="s">
        <v>1491</v>
      </c>
    </row>
    <row r="381" spans="1:11" x14ac:dyDescent="0.25">
      <c r="A381" s="1" t="s">
        <v>554</v>
      </c>
      <c r="B381" s="1" t="s">
        <v>26</v>
      </c>
      <c r="C381" s="1" t="s">
        <v>436</v>
      </c>
      <c r="D381" s="4" t="s">
        <v>14</v>
      </c>
      <c r="E381" s="4" t="s">
        <v>1477</v>
      </c>
      <c r="F381" s="4" t="s">
        <v>1476</v>
      </c>
      <c r="G381" s="4" t="s">
        <v>14</v>
      </c>
      <c r="H381" t="s">
        <v>14</v>
      </c>
      <c r="I381" s="4" t="s">
        <v>14</v>
      </c>
      <c r="J381" s="4" t="s">
        <v>14</v>
      </c>
      <c r="K381" s="4" t="s">
        <v>14</v>
      </c>
    </row>
    <row r="382" spans="1:11" x14ac:dyDescent="0.25">
      <c r="A382" s="1" t="s">
        <v>555</v>
      </c>
      <c r="B382" s="1" t="s">
        <v>16</v>
      </c>
      <c r="C382" s="1" t="s">
        <v>556</v>
      </c>
      <c r="D382" s="4" t="s">
        <v>14</v>
      </c>
      <c r="E382" s="4" t="s">
        <v>1483</v>
      </c>
      <c r="F382" s="4" t="s">
        <v>1483</v>
      </c>
      <c r="G382" s="4" t="s">
        <v>14</v>
      </c>
      <c r="H382" t="s">
        <v>14</v>
      </c>
      <c r="I382" s="4" t="s">
        <v>14</v>
      </c>
      <c r="J382" s="4" t="s">
        <v>14</v>
      </c>
      <c r="K382" s="4" t="s">
        <v>14</v>
      </c>
    </row>
    <row r="383" spans="1:11" x14ac:dyDescent="0.25">
      <c r="A383" s="1" t="s">
        <v>557</v>
      </c>
      <c r="B383" s="1" t="s">
        <v>12</v>
      </c>
      <c r="C383" s="1" t="s">
        <v>444</v>
      </c>
      <c r="D383" s="4" t="s">
        <v>14</v>
      </c>
      <c r="E383" s="4" t="s">
        <v>1472</v>
      </c>
      <c r="F383" s="4" t="s">
        <v>1482</v>
      </c>
      <c r="G383" s="4" t="s">
        <v>14</v>
      </c>
      <c r="H383" t="s">
        <v>14</v>
      </c>
      <c r="I383" s="4" t="s">
        <v>14</v>
      </c>
      <c r="J383" s="4" t="s">
        <v>14</v>
      </c>
      <c r="K383" s="4" t="s">
        <v>1484</v>
      </c>
    </row>
    <row r="384" spans="1:11" x14ac:dyDescent="0.25">
      <c r="A384" s="1" t="s">
        <v>560</v>
      </c>
      <c r="B384" s="1" t="s">
        <v>12</v>
      </c>
      <c r="C384" s="1" t="s">
        <v>561</v>
      </c>
      <c r="D384" s="4" t="s">
        <v>14</v>
      </c>
      <c r="E384" s="4" t="s">
        <v>1612</v>
      </c>
      <c r="F384" s="4" t="s">
        <v>1562</v>
      </c>
      <c r="G384" s="4" t="s">
        <v>14</v>
      </c>
      <c r="H384" t="s">
        <v>14</v>
      </c>
      <c r="I384" s="4" t="s">
        <v>14</v>
      </c>
      <c r="J384" s="4" t="s">
        <v>14</v>
      </c>
      <c r="K384" s="4" t="s">
        <v>1466</v>
      </c>
    </row>
    <row r="385" spans="1:11" x14ac:dyDescent="0.25">
      <c r="A385" s="1" t="s">
        <v>562</v>
      </c>
      <c r="B385" s="1" t="s">
        <v>12</v>
      </c>
      <c r="C385" s="1" t="s">
        <v>563</v>
      </c>
      <c r="D385" s="4" t="s">
        <v>14</v>
      </c>
      <c r="E385" s="4" t="s">
        <v>1613</v>
      </c>
      <c r="F385" s="4" t="s">
        <v>1614</v>
      </c>
      <c r="G385" s="4" t="s">
        <v>1476</v>
      </c>
      <c r="H385" t="s">
        <v>14</v>
      </c>
      <c r="I385" s="4" t="s">
        <v>1476</v>
      </c>
      <c r="J385" s="4" t="s">
        <v>14</v>
      </c>
      <c r="K385" s="4" t="s">
        <v>1523</v>
      </c>
    </row>
    <row r="386" spans="1:11" x14ac:dyDescent="0.25">
      <c r="A386" s="1" t="s">
        <v>564</v>
      </c>
      <c r="B386" s="1" t="s">
        <v>16</v>
      </c>
      <c r="C386" s="1" t="s">
        <v>565</v>
      </c>
      <c r="D386" s="4" t="s">
        <v>14</v>
      </c>
      <c r="E386" s="4" t="s">
        <v>1466</v>
      </c>
      <c r="F386" s="4" t="s">
        <v>1466</v>
      </c>
      <c r="G386" s="4" t="s">
        <v>14</v>
      </c>
      <c r="H386" t="s">
        <v>14</v>
      </c>
      <c r="I386" s="4" t="s">
        <v>14</v>
      </c>
      <c r="J386" s="4" t="s">
        <v>14</v>
      </c>
      <c r="K386" s="4" t="s">
        <v>14</v>
      </c>
    </row>
    <row r="387" spans="1:11" x14ac:dyDescent="0.25">
      <c r="A387" s="1" t="s">
        <v>566</v>
      </c>
      <c r="B387" s="1" t="s">
        <v>12</v>
      </c>
      <c r="C387" s="1" t="s">
        <v>363</v>
      </c>
      <c r="D387" s="4" t="s">
        <v>14</v>
      </c>
      <c r="E387" s="4" t="s">
        <v>1476</v>
      </c>
      <c r="F387" s="4" t="s">
        <v>14</v>
      </c>
      <c r="G387" s="4" t="s">
        <v>14</v>
      </c>
      <c r="H387" t="s">
        <v>14</v>
      </c>
      <c r="I387" s="4" t="s">
        <v>14</v>
      </c>
      <c r="J387" s="4" t="s">
        <v>14</v>
      </c>
      <c r="K387" s="4" t="s">
        <v>14</v>
      </c>
    </row>
    <row r="388" spans="1:11" x14ac:dyDescent="0.25">
      <c r="A388" s="1" t="s">
        <v>570</v>
      </c>
      <c r="B388" s="1" t="s">
        <v>12</v>
      </c>
      <c r="C388" s="1" t="s">
        <v>571</v>
      </c>
      <c r="D388" s="4" t="s">
        <v>14</v>
      </c>
      <c r="E388" s="4" t="s">
        <v>1587</v>
      </c>
      <c r="F388" s="4" t="s">
        <v>1587</v>
      </c>
      <c r="G388" s="4" t="s">
        <v>14</v>
      </c>
      <c r="H388" t="s">
        <v>14</v>
      </c>
      <c r="I388" s="4" t="s">
        <v>14</v>
      </c>
      <c r="J388" s="4" t="s">
        <v>14</v>
      </c>
      <c r="K388" s="4" t="s">
        <v>1527</v>
      </c>
    </row>
    <row r="389" spans="1:11" x14ac:dyDescent="0.25">
      <c r="A389" s="1" t="s">
        <v>572</v>
      </c>
      <c r="B389" s="1" t="s">
        <v>47</v>
      </c>
      <c r="C389" s="1" t="s">
        <v>215</v>
      </c>
      <c r="D389" s="4" t="s">
        <v>14</v>
      </c>
      <c r="E389" s="4" t="s">
        <v>1480</v>
      </c>
      <c r="F389" s="4" t="s">
        <v>1480</v>
      </c>
      <c r="G389" s="4" t="s">
        <v>14</v>
      </c>
      <c r="H389" t="s">
        <v>14</v>
      </c>
      <c r="I389" s="4" t="s">
        <v>14</v>
      </c>
      <c r="J389" s="4" t="s">
        <v>14</v>
      </c>
      <c r="K389" s="4" t="s">
        <v>1491</v>
      </c>
    </row>
    <row r="390" spans="1:11" x14ac:dyDescent="0.25">
      <c r="A390" s="1" t="s">
        <v>573</v>
      </c>
      <c r="B390" s="1" t="s">
        <v>12</v>
      </c>
      <c r="C390" s="1" t="s">
        <v>574</v>
      </c>
      <c r="D390" s="4" t="s">
        <v>14</v>
      </c>
      <c r="E390" s="4" t="s">
        <v>1479</v>
      </c>
      <c r="F390" s="4" t="s">
        <v>1479</v>
      </c>
      <c r="G390" s="4" t="s">
        <v>14</v>
      </c>
      <c r="H390" t="s">
        <v>14</v>
      </c>
      <c r="I390" s="4" t="s">
        <v>14</v>
      </c>
      <c r="J390" s="4" t="s">
        <v>14</v>
      </c>
      <c r="K390" s="4" t="s">
        <v>1477</v>
      </c>
    </row>
    <row r="391" spans="1:11" x14ac:dyDescent="0.25">
      <c r="A391" s="1" t="s">
        <v>575</v>
      </c>
      <c r="B391" s="1" t="s">
        <v>133</v>
      </c>
      <c r="C391" s="1" t="s">
        <v>576</v>
      </c>
      <c r="D391" s="4" t="s">
        <v>14</v>
      </c>
      <c r="E391" s="4" t="s">
        <v>1591</v>
      </c>
      <c r="F391" s="4" t="s">
        <v>1616</v>
      </c>
      <c r="G391" s="4" t="s">
        <v>14</v>
      </c>
      <c r="H391" t="s">
        <v>14</v>
      </c>
      <c r="I391" s="4" t="s">
        <v>1477</v>
      </c>
      <c r="J391" s="4" t="s">
        <v>1476</v>
      </c>
      <c r="K391" s="4" t="s">
        <v>1596</v>
      </c>
    </row>
    <row r="392" spans="1:11" x14ac:dyDescent="0.25">
      <c r="A392" s="1" t="s">
        <v>577</v>
      </c>
      <c r="B392" s="1" t="s">
        <v>29</v>
      </c>
      <c r="C392" s="1" t="s">
        <v>30</v>
      </c>
      <c r="D392" s="4" t="s">
        <v>14</v>
      </c>
      <c r="E392" s="4" t="s">
        <v>1476</v>
      </c>
      <c r="F392" s="4" t="s">
        <v>14</v>
      </c>
      <c r="G392" s="4" t="s">
        <v>14</v>
      </c>
      <c r="H392" t="s">
        <v>14</v>
      </c>
      <c r="I392" s="4" t="s">
        <v>14</v>
      </c>
      <c r="J392" s="4" t="s">
        <v>14</v>
      </c>
      <c r="K392" s="4" t="s">
        <v>14</v>
      </c>
    </row>
    <row r="393" spans="1:11" x14ac:dyDescent="0.25">
      <c r="A393" s="1" t="s">
        <v>578</v>
      </c>
      <c r="B393" s="1" t="s">
        <v>50</v>
      </c>
      <c r="C393" s="1" t="s">
        <v>579</v>
      </c>
      <c r="D393" s="4" t="s">
        <v>14</v>
      </c>
      <c r="E393" s="4" t="s">
        <v>1523</v>
      </c>
      <c r="F393" s="4" t="s">
        <v>1480</v>
      </c>
      <c r="G393" s="4" t="s">
        <v>14</v>
      </c>
      <c r="H393" t="s">
        <v>14</v>
      </c>
      <c r="I393" s="4" t="s">
        <v>14</v>
      </c>
      <c r="J393" s="4" t="s">
        <v>14</v>
      </c>
      <c r="K393" s="4" t="s">
        <v>1482</v>
      </c>
    </row>
    <row r="394" spans="1:11" x14ac:dyDescent="0.25">
      <c r="A394" s="1" t="s">
        <v>580</v>
      </c>
      <c r="B394" s="1" t="s">
        <v>38</v>
      </c>
      <c r="C394" s="1" t="s">
        <v>581</v>
      </c>
      <c r="D394" s="4" t="s">
        <v>14</v>
      </c>
      <c r="E394" s="4" t="s">
        <v>1497</v>
      </c>
      <c r="F394" s="4" t="s">
        <v>1545</v>
      </c>
      <c r="G394" s="4" t="s">
        <v>14</v>
      </c>
      <c r="H394" t="s">
        <v>14</v>
      </c>
      <c r="I394" s="4" t="s">
        <v>14</v>
      </c>
      <c r="J394" s="4" t="s">
        <v>14</v>
      </c>
      <c r="K394" s="4" t="s">
        <v>1479</v>
      </c>
    </row>
    <row r="395" spans="1:11" x14ac:dyDescent="0.25">
      <c r="A395" s="1" t="s">
        <v>582</v>
      </c>
      <c r="B395" s="1" t="s">
        <v>23</v>
      </c>
      <c r="C395" s="1" t="s">
        <v>61</v>
      </c>
      <c r="D395" s="4" t="s">
        <v>14</v>
      </c>
      <c r="E395" s="4" t="s">
        <v>1476</v>
      </c>
      <c r="F395" s="4" t="s">
        <v>1476</v>
      </c>
      <c r="G395" s="4" t="s">
        <v>14</v>
      </c>
      <c r="H395" t="s">
        <v>14</v>
      </c>
      <c r="I395" s="4" t="s">
        <v>14</v>
      </c>
      <c r="J395" s="4" t="s">
        <v>14</v>
      </c>
      <c r="K395" s="4" t="s">
        <v>14</v>
      </c>
    </row>
    <row r="396" spans="1:11" x14ac:dyDescent="0.25">
      <c r="A396" s="1" t="s">
        <v>583</v>
      </c>
      <c r="B396" s="1" t="s">
        <v>26</v>
      </c>
      <c r="C396" s="1" t="s">
        <v>300</v>
      </c>
      <c r="D396" s="4" t="s">
        <v>14</v>
      </c>
      <c r="E396" s="4" t="s">
        <v>1477</v>
      </c>
      <c r="F396" s="4" t="s">
        <v>1477</v>
      </c>
      <c r="G396" s="4" t="s">
        <v>14</v>
      </c>
      <c r="H396" t="s">
        <v>14</v>
      </c>
      <c r="I396" s="4" t="s">
        <v>1476</v>
      </c>
      <c r="J396" s="4" t="s">
        <v>14</v>
      </c>
      <c r="K396" s="4" t="s">
        <v>1482</v>
      </c>
    </row>
    <row r="397" spans="1:11" x14ac:dyDescent="0.25">
      <c r="A397" s="1" t="s">
        <v>587</v>
      </c>
      <c r="B397" s="1" t="s">
        <v>310</v>
      </c>
      <c r="C397" s="1" t="s">
        <v>334</v>
      </c>
      <c r="D397" s="4" t="s">
        <v>14</v>
      </c>
      <c r="E397" s="4" t="s">
        <v>1476</v>
      </c>
      <c r="F397" s="4" t="s">
        <v>1476</v>
      </c>
      <c r="G397" s="4" t="s">
        <v>14</v>
      </c>
      <c r="H397" t="s">
        <v>14</v>
      </c>
      <c r="I397" s="4" t="s">
        <v>14</v>
      </c>
      <c r="J397" s="4" t="s">
        <v>14</v>
      </c>
      <c r="K397" s="4" t="s">
        <v>14</v>
      </c>
    </row>
    <row r="398" spans="1:11" x14ac:dyDescent="0.25">
      <c r="A398" s="1" t="s">
        <v>588</v>
      </c>
      <c r="B398" s="1" t="s">
        <v>47</v>
      </c>
      <c r="C398" s="1" t="s">
        <v>508</v>
      </c>
      <c r="D398" s="4" t="s">
        <v>14</v>
      </c>
      <c r="E398" s="4" t="s">
        <v>1476</v>
      </c>
      <c r="F398" s="4" t="s">
        <v>1476</v>
      </c>
      <c r="G398" s="4" t="s">
        <v>14</v>
      </c>
      <c r="H398" t="s">
        <v>14</v>
      </c>
      <c r="I398" s="4" t="s">
        <v>14</v>
      </c>
      <c r="J398" s="4" t="s">
        <v>14</v>
      </c>
      <c r="K398" s="4" t="s">
        <v>14</v>
      </c>
    </row>
    <row r="399" spans="1:11" x14ac:dyDescent="0.25">
      <c r="A399" s="1" t="s">
        <v>589</v>
      </c>
      <c r="B399" s="1" t="s">
        <v>16</v>
      </c>
      <c r="C399" s="1" t="s">
        <v>590</v>
      </c>
      <c r="D399" s="4" t="s">
        <v>14</v>
      </c>
      <c r="E399" s="4" t="s">
        <v>1500</v>
      </c>
      <c r="F399" s="4" t="s">
        <v>1523</v>
      </c>
      <c r="G399" s="4" t="s">
        <v>14</v>
      </c>
      <c r="H399" t="s">
        <v>14</v>
      </c>
      <c r="I399" s="4" t="s">
        <v>14</v>
      </c>
      <c r="J399" s="4" t="s">
        <v>14</v>
      </c>
      <c r="K399" s="4" t="s">
        <v>1466</v>
      </c>
    </row>
    <row r="400" spans="1:11" x14ac:dyDescent="0.25">
      <c r="A400" s="1" t="s">
        <v>591</v>
      </c>
      <c r="B400" s="1" t="s">
        <v>47</v>
      </c>
      <c r="C400" s="1" t="s">
        <v>592</v>
      </c>
      <c r="D400" s="4" t="s">
        <v>14</v>
      </c>
      <c r="E400" s="4" t="s">
        <v>1470</v>
      </c>
      <c r="F400" s="4" t="s">
        <v>1470</v>
      </c>
      <c r="G400" s="4" t="s">
        <v>14</v>
      </c>
      <c r="H400" t="s">
        <v>14</v>
      </c>
      <c r="I400" s="4" t="s">
        <v>14</v>
      </c>
      <c r="J400" s="4" t="s">
        <v>14</v>
      </c>
      <c r="K400" s="4" t="s">
        <v>14</v>
      </c>
    </row>
    <row r="401" spans="1:11" x14ac:dyDescent="0.25">
      <c r="A401" s="1" t="s">
        <v>593</v>
      </c>
      <c r="B401" s="1" t="s">
        <v>252</v>
      </c>
      <c r="C401" s="1" t="s">
        <v>594</v>
      </c>
      <c r="D401" s="4" t="s">
        <v>14</v>
      </c>
      <c r="E401" s="4" t="s">
        <v>1492</v>
      </c>
      <c r="F401" s="4" t="s">
        <v>1503</v>
      </c>
      <c r="G401" s="4" t="s">
        <v>14</v>
      </c>
      <c r="H401" t="s">
        <v>14</v>
      </c>
      <c r="I401" s="4" t="s">
        <v>14</v>
      </c>
      <c r="J401" s="4" t="s">
        <v>14</v>
      </c>
      <c r="K401" s="4" t="s">
        <v>1470</v>
      </c>
    </row>
    <row r="402" spans="1:11" x14ac:dyDescent="0.25">
      <c r="A402" s="1" t="s">
        <v>595</v>
      </c>
      <c r="B402" s="1" t="s">
        <v>130</v>
      </c>
      <c r="C402" s="1" t="s">
        <v>596</v>
      </c>
      <c r="D402" s="4" t="s">
        <v>14</v>
      </c>
      <c r="E402" s="4" t="s">
        <v>1514</v>
      </c>
      <c r="F402" s="4" t="s">
        <v>1500</v>
      </c>
      <c r="G402" s="4" t="s">
        <v>14</v>
      </c>
      <c r="H402" t="s">
        <v>14</v>
      </c>
      <c r="I402" s="4" t="s">
        <v>14</v>
      </c>
      <c r="J402" s="4" t="s">
        <v>14</v>
      </c>
      <c r="K402" s="4" t="s">
        <v>14</v>
      </c>
    </row>
    <row r="403" spans="1:11" x14ac:dyDescent="0.25">
      <c r="A403" s="1" t="s">
        <v>597</v>
      </c>
      <c r="B403" s="1" t="s">
        <v>26</v>
      </c>
      <c r="C403" s="1" t="s">
        <v>253</v>
      </c>
      <c r="D403" s="4" t="s">
        <v>14</v>
      </c>
      <c r="E403" s="4" t="s">
        <v>1466</v>
      </c>
      <c r="F403" s="4" t="s">
        <v>1466</v>
      </c>
      <c r="G403" s="4" t="s">
        <v>14</v>
      </c>
      <c r="H403" t="s">
        <v>14</v>
      </c>
      <c r="I403" s="4" t="s">
        <v>14</v>
      </c>
      <c r="J403" s="4" t="s">
        <v>14</v>
      </c>
      <c r="K403" s="4" t="s">
        <v>1477</v>
      </c>
    </row>
    <row r="404" spans="1:11" x14ac:dyDescent="0.25">
      <c r="A404" s="1" t="s">
        <v>598</v>
      </c>
      <c r="B404" s="1" t="s">
        <v>16</v>
      </c>
      <c r="C404" s="1" t="s">
        <v>599</v>
      </c>
      <c r="D404" s="4" t="s">
        <v>14</v>
      </c>
      <c r="E404" s="4" t="s">
        <v>1482</v>
      </c>
      <c r="F404" s="4" t="s">
        <v>1477</v>
      </c>
      <c r="G404" s="4" t="s">
        <v>14</v>
      </c>
      <c r="H404" t="s">
        <v>14</v>
      </c>
      <c r="I404" s="4" t="s">
        <v>14</v>
      </c>
      <c r="J404" s="4" t="s">
        <v>14</v>
      </c>
      <c r="K404" s="4" t="s">
        <v>14</v>
      </c>
    </row>
    <row r="405" spans="1:11" x14ac:dyDescent="0.25">
      <c r="A405" s="1" t="s">
        <v>600</v>
      </c>
      <c r="B405" s="1" t="s">
        <v>26</v>
      </c>
      <c r="C405" s="1" t="s">
        <v>601</v>
      </c>
      <c r="D405" s="4" t="s">
        <v>14</v>
      </c>
      <c r="E405" s="4" t="s">
        <v>1601</v>
      </c>
      <c r="F405" s="4" t="s">
        <v>1564</v>
      </c>
      <c r="G405" s="4" t="s">
        <v>14</v>
      </c>
      <c r="H405" t="s">
        <v>14</v>
      </c>
      <c r="I405" s="4" t="s">
        <v>1477</v>
      </c>
      <c r="J405" s="4" t="s">
        <v>14</v>
      </c>
      <c r="K405" s="4" t="s">
        <v>1527</v>
      </c>
    </row>
    <row r="406" spans="1:11" x14ac:dyDescent="0.25">
      <c r="A406" s="1" t="s">
        <v>602</v>
      </c>
      <c r="B406" s="1" t="s">
        <v>26</v>
      </c>
      <c r="C406" s="1" t="s">
        <v>603</v>
      </c>
      <c r="D406" s="4" t="s">
        <v>14</v>
      </c>
      <c r="E406" s="4" t="s">
        <v>1472</v>
      </c>
      <c r="F406" s="4" t="s">
        <v>1477</v>
      </c>
      <c r="G406" s="4" t="s">
        <v>14</v>
      </c>
      <c r="H406" t="s">
        <v>14</v>
      </c>
      <c r="I406" s="4" t="s">
        <v>14</v>
      </c>
      <c r="J406" s="4" t="s">
        <v>14</v>
      </c>
      <c r="K406" s="4" t="s">
        <v>14</v>
      </c>
    </row>
    <row r="407" spans="1:11" x14ac:dyDescent="0.25">
      <c r="A407" s="1" t="s">
        <v>604</v>
      </c>
      <c r="B407" s="1" t="s">
        <v>47</v>
      </c>
      <c r="C407" s="1" t="s">
        <v>508</v>
      </c>
      <c r="D407" s="4" t="s">
        <v>14</v>
      </c>
      <c r="E407" s="4" t="s">
        <v>1476</v>
      </c>
      <c r="F407" s="4" t="s">
        <v>1476</v>
      </c>
      <c r="G407" s="4" t="s">
        <v>14</v>
      </c>
      <c r="H407" t="s">
        <v>14</v>
      </c>
      <c r="I407" s="4" t="s">
        <v>14</v>
      </c>
      <c r="J407" s="4" t="s">
        <v>14</v>
      </c>
      <c r="K407" s="4" t="s">
        <v>14</v>
      </c>
    </row>
    <row r="408" spans="1:11" x14ac:dyDescent="0.25">
      <c r="A408" s="1" t="s">
        <v>605</v>
      </c>
      <c r="B408" s="1" t="s">
        <v>26</v>
      </c>
      <c r="C408" s="1" t="s">
        <v>63</v>
      </c>
      <c r="D408" s="4" t="s">
        <v>14</v>
      </c>
      <c r="E408" s="4" t="s">
        <v>1466</v>
      </c>
      <c r="F408" s="4" t="s">
        <v>1466</v>
      </c>
      <c r="G408" s="4" t="s">
        <v>14</v>
      </c>
      <c r="H408" t="s">
        <v>14</v>
      </c>
      <c r="I408" s="4" t="s">
        <v>14</v>
      </c>
      <c r="J408" s="4" t="s">
        <v>14</v>
      </c>
      <c r="K408" s="4" t="s">
        <v>14</v>
      </c>
    </row>
    <row r="409" spans="1:11" x14ac:dyDescent="0.25">
      <c r="A409" s="1" t="s">
        <v>606</v>
      </c>
      <c r="B409" s="1" t="s">
        <v>47</v>
      </c>
      <c r="C409" s="1" t="s">
        <v>607</v>
      </c>
      <c r="D409" s="4" t="s">
        <v>14</v>
      </c>
      <c r="E409" s="4" t="s">
        <v>1520</v>
      </c>
      <c r="F409" s="4" t="s">
        <v>1617</v>
      </c>
      <c r="G409" s="4" t="s">
        <v>14</v>
      </c>
      <c r="H409" t="s">
        <v>14</v>
      </c>
      <c r="I409" s="4" t="s">
        <v>1481</v>
      </c>
      <c r="J409" s="4" t="s">
        <v>1476</v>
      </c>
      <c r="K409" s="4" t="s">
        <v>1618</v>
      </c>
    </row>
    <row r="410" spans="1:11" x14ac:dyDescent="0.25">
      <c r="A410" s="1" t="s">
        <v>608</v>
      </c>
      <c r="B410" s="1" t="s">
        <v>47</v>
      </c>
      <c r="C410" s="1" t="s">
        <v>609</v>
      </c>
      <c r="D410" s="4" t="s">
        <v>14</v>
      </c>
      <c r="E410" s="4" t="s">
        <v>1587</v>
      </c>
      <c r="F410" s="4" t="s">
        <v>1529</v>
      </c>
      <c r="G410" s="4" t="s">
        <v>14</v>
      </c>
      <c r="H410" t="s">
        <v>14</v>
      </c>
      <c r="I410" s="4" t="s">
        <v>14</v>
      </c>
      <c r="J410" s="4" t="s">
        <v>14</v>
      </c>
      <c r="K410" s="4" t="s">
        <v>1476</v>
      </c>
    </row>
    <row r="411" spans="1:11" x14ac:dyDescent="0.25">
      <c r="A411" s="1" t="s">
        <v>610</v>
      </c>
      <c r="B411" s="1" t="s">
        <v>16</v>
      </c>
      <c r="C411" s="1" t="s">
        <v>139</v>
      </c>
      <c r="D411" s="4" t="s">
        <v>14</v>
      </c>
      <c r="E411" s="4" t="s">
        <v>1476</v>
      </c>
      <c r="F411" s="4" t="s">
        <v>14</v>
      </c>
      <c r="G411" s="4" t="s">
        <v>14</v>
      </c>
      <c r="H411" t="s">
        <v>14</v>
      </c>
      <c r="I411" s="4" t="s">
        <v>14</v>
      </c>
      <c r="J411" s="4" t="s">
        <v>14</v>
      </c>
      <c r="K411" s="4" t="s">
        <v>14</v>
      </c>
    </row>
    <row r="412" spans="1:11" x14ac:dyDescent="0.25">
      <c r="A412" s="1" t="s">
        <v>611</v>
      </c>
      <c r="B412" s="1" t="s">
        <v>47</v>
      </c>
      <c r="C412" s="1" t="s">
        <v>61</v>
      </c>
      <c r="D412" s="4" t="s">
        <v>14</v>
      </c>
      <c r="E412" s="4" t="s">
        <v>1476</v>
      </c>
      <c r="F412" s="4" t="s">
        <v>1476</v>
      </c>
      <c r="G412" s="4" t="s">
        <v>14</v>
      </c>
      <c r="H412" t="s">
        <v>14</v>
      </c>
      <c r="I412" s="4" t="s">
        <v>14</v>
      </c>
      <c r="J412" s="4" t="s">
        <v>14</v>
      </c>
      <c r="K412" s="4" t="s">
        <v>14</v>
      </c>
    </row>
    <row r="413" spans="1:11" x14ac:dyDescent="0.25">
      <c r="A413" s="1" t="s">
        <v>612</v>
      </c>
      <c r="B413" s="1" t="s">
        <v>196</v>
      </c>
      <c r="C413" s="1" t="s">
        <v>613</v>
      </c>
      <c r="D413" s="4" t="s">
        <v>14</v>
      </c>
      <c r="E413" s="4" t="s">
        <v>1479</v>
      </c>
      <c r="F413" s="4" t="s">
        <v>1476</v>
      </c>
      <c r="G413" s="4" t="s">
        <v>14</v>
      </c>
      <c r="H413" t="s">
        <v>14</v>
      </c>
      <c r="I413" s="4" t="s">
        <v>14</v>
      </c>
      <c r="J413" s="4" t="s">
        <v>14</v>
      </c>
      <c r="K413" s="4" t="s">
        <v>14</v>
      </c>
    </row>
    <row r="414" spans="1:11" x14ac:dyDescent="0.25">
      <c r="A414" s="1" t="s">
        <v>614</v>
      </c>
      <c r="B414" s="1" t="s">
        <v>615</v>
      </c>
      <c r="C414" s="1" t="s">
        <v>209</v>
      </c>
      <c r="D414" s="4" t="s">
        <v>14</v>
      </c>
      <c r="E414" s="4" t="s">
        <v>1509</v>
      </c>
      <c r="F414" s="4" t="s">
        <v>1527</v>
      </c>
      <c r="G414" s="4" t="s">
        <v>14</v>
      </c>
      <c r="H414" t="s">
        <v>14</v>
      </c>
      <c r="I414" s="4" t="s">
        <v>14</v>
      </c>
      <c r="J414" s="4" t="s">
        <v>14</v>
      </c>
      <c r="K414" s="4" t="s">
        <v>14</v>
      </c>
    </row>
    <row r="415" spans="1:11" x14ac:dyDescent="0.25">
      <c r="A415" s="1" t="s">
        <v>616</v>
      </c>
      <c r="B415" s="1" t="s">
        <v>130</v>
      </c>
      <c r="C415" s="1" t="s">
        <v>617</v>
      </c>
      <c r="D415" s="4" t="s">
        <v>14</v>
      </c>
      <c r="E415" s="4" t="s">
        <v>1619</v>
      </c>
      <c r="F415" s="4" t="s">
        <v>1562</v>
      </c>
      <c r="G415" s="4" t="s">
        <v>14</v>
      </c>
      <c r="H415" t="s">
        <v>14</v>
      </c>
      <c r="I415" s="4" t="s">
        <v>1476</v>
      </c>
      <c r="J415" s="4" t="s">
        <v>1476</v>
      </c>
      <c r="K415" s="4" t="s">
        <v>1481</v>
      </c>
    </row>
    <row r="416" spans="1:11" x14ac:dyDescent="0.25">
      <c r="A416" s="1" t="s">
        <v>620</v>
      </c>
      <c r="B416" s="1" t="s">
        <v>621</v>
      </c>
      <c r="C416" s="1" t="s">
        <v>622</v>
      </c>
      <c r="D416" s="4" t="s">
        <v>14</v>
      </c>
      <c r="E416" s="4" t="s">
        <v>1579</v>
      </c>
      <c r="F416" s="4" t="s">
        <v>1579</v>
      </c>
      <c r="G416" s="4" t="s">
        <v>14</v>
      </c>
      <c r="H416" t="s">
        <v>14</v>
      </c>
      <c r="I416" s="4" t="s">
        <v>14</v>
      </c>
      <c r="J416" s="4" t="s">
        <v>1476</v>
      </c>
      <c r="K416" s="4" t="s">
        <v>1482</v>
      </c>
    </row>
    <row r="417" spans="1:11" x14ac:dyDescent="0.25">
      <c r="A417" s="1" t="s">
        <v>623</v>
      </c>
      <c r="B417" s="1" t="s">
        <v>29</v>
      </c>
      <c r="C417" s="1" t="s">
        <v>624</v>
      </c>
      <c r="D417" s="4" t="s">
        <v>14</v>
      </c>
      <c r="E417" s="4" t="s">
        <v>1477</v>
      </c>
      <c r="F417" s="4" t="s">
        <v>1466</v>
      </c>
      <c r="G417" s="4" t="s">
        <v>14</v>
      </c>
      <c r="H417" t="s">
        <v>14</v>
      </c>
      <c r="I417" s="4" t="s">
        <v>14</v>
      </c>
      <c r="J417" s="4" t="s">
        <v>14</v>
      </c>
      <c r="K417" s="4" t="s">
        <v>14</v>
      </c>
    </row>
    <row r="418" spans="1:11" x14ac:dyDescent="0.25">
      <c r="A418" s="1" t="s">
        <v>625</v>
      </c>
      <c r="B418" s="1" t="s">
        <v>47</v>
      </c>
      <c r="C418" s="1" t="s">
        <v>82</v>
      </c>
      <c r="D418" s="4" t="s">
        <v>14</v>
      </c>
      <c r="E418" s="4" t="s">
        <v>1481</v>
      </c>
      <c r="F418" s="4" t="s">
        <v>1470</v>
      </c>
      <c r="G418" s="4" t="s">
        <v>14</v>
      </c>
      <c r="H418" t="s">
        <v>14</v>
      </c>
      <c r="I418" s="4" t="s">
        <v>14</v>
      </c>
      <c r="J418" s="4" t="s">
        <v>14</v>
      </c>
      <c r="K418" s="4" t="s">
        <v>1527</v>
      </c>
    </row>
    <row r="419" spans="1:11" x14ac:dyDescent="0.25">
      <c r="A419" s="1" t="s">
        <v>626</v>
      </c>
      <c r="B419" s="1" t="s">
        <v>16</v>
      </c>
      <c r="C419" s="1" t="s">
        <v>627</v>
      </c>
      <c r="D419" s="4" t="s">
        <v>14</v>
      </c>
      <c r="E419" s="4" t="s">
        <v>1526</v>
      </c>
      <c r="F419" s="4" t="s">
        <v>1526</v>
      </c>
      <c r="G419" s="4" t="s">
        <v>14</v>
      </c>
      <c r="H419" t="s">
        <v>14</v>
      </c>
      <c r="I419" s="4" t="s">
        <v>1466</v>
      </c>
      <c r="J419" s="4" t="s">
        <v>1476</v>
      </c>
      <c r="K419" s="4" t="s">
        <v>1509</v>
      </c>
    </row>
    <row r="420" spans="1:11" x14ac:dyDescent="0.25">
      <c r="A420" s="1" t="s">
        <v>630</v>
      </c>
      <c r="B420" s="1" t="s">
        <v>16</v>
      </c>
      <c r="C420" s="1" t="s">
        <v>631</v>
      </c>
      <c r="D420" s="4" t="s">
        <v>14</v>
      </c>
      <c r="E420" s="4" t="s">
        <v>1470</v>
      </c>
      <c r="F420" s="4" t="s">
        <v>1483</v>
      </c>
      <c r="G420" s="4" t="s">
        <v>14</v>
      </c>
      <c r="H420" t="s">
        <v>14</v>
      </c>
      <c r="I420" s="4" t="s">
        <v>14</v>
      </c>
      <c r="J420" s="4" t="s">
        <v>14</v>
      </c>
      <c r="K420" s="4" t="s">
        <v>14</v>
      </c>
    </row>
    <row r="421" spans="1:11" x14ac:dyDescent="0.25">
      <c r="A421" s="1" t="s">
        <v>632</v>
      </c>
      <c r="B421" s="1" t="s">
        <v>26</v>
      </c>
      <c r="C421" s="1" t="s">
        <v>633</v>
      </c>
      <c r="D421" s="4" t="s">
        <v>14</v>
      </c>
      <c r="E421" s="4" t="s">
        <v>1513</v>
      </c>
      <c r="F421" s="4" t="s">
        <v>1469</v>
      </c>
      <c r="G421" s="4" t="s">
        <v>14</v>
      </c>
      <c r="H421" t="s">
        <v>14</v>
      </c>
      <c r="I421" s="4" t="s">
        <v>14</v>
      </c>
      <c r="J421" s="4" t="s">
        <v>14</v>
      </c>
      <c r="K421" s="4" t="s">
        <v>1477</v>
      </c>
    </row>
    <row r="422" spans="1:11" x14ac:dyDescent="0.25">
      <c r="A422" s="1" t="s">
        <v>634</v>
      </c>
      <c r="B422" s="1" t="s">
        <v>16</v>
      </c>
      <c r="C422" s="1" t="s">
        <v>635</v>
      </c>
      <c r="D422" s="4" t="s">
        <v>14</v>
      </c>
      <c r="E422" s="4" t="s">
        <v>1491</v>
      </c>
      <c r="F422" s="4" t="s">
        <v>1491</v>
      </c>
      <c r="G422" s="4" t="s">
        <v>14</v>
      </c>
      <c r="H422" t="s">
        <v>14</v>
      </c>
      <c r="I422" s="4" t="s">
        <v>14</v>
      </c>
      <c r="J422" s="4" t="s">
        <v>14</v>
      </c>
      <c r="K422" s="4" t="s">
        <v>14</v>
      </c>
    </row>
    <row r="423" spans="1:11" x14ac:dyDescent="0.25">
      <c r="A423" s="1" t="s">
        <v>638</v>
      </c>
      <c r="B423" s="1" t="s">
        <v>16</v>
      </c>
      <c r="C423" s="1" t="s">
        <v>27</v>
      </c>
      <c r="D423" s="4" t="s">
        <v>14</v>
      </c>
      <c r="E423" s="4" t="s">
        <v>1466</v>
      </c>
      <c r="F423" s="4" t="s">
        <v>1466</v>
      </c>
      <c r="G423" s="4" t="s">
        <v>14</v>
      </c>
      <c r="H423" t="s">
        <v>14</v>
      </c>
      <c r="I423" s="4" t="s">
        <v>14</v>
      </c>
      <c r="J423" s="4" t="s">
        <v>14</v>
      </c>
      <c r="K423" s="4" t="s">
        <v>14</v>
      </c>
    </row>
    <row r="424" spans="1:11" x14ac:dyDescent="0.25">
      <c r="A424" s="1" t="s">
        <v>640</v>
      </c>
      <c r="B424" s="1" t="s">
        <v>26</v>
      </c>
      <c r="C424" s="1" t="s">
        <v>641</v>
      </c>
      <c r="D424" s="4" t="s">
        <v>14</v>
      </c>
      <c r="E424" s="4" t="s">
        <v>1466</v>
      </c>
      <c r="F424" s="4" t="s">
        <v>1466</v>
      </c>
      <c r="G424" s="4" t="s">
        <v>14</v>
      </c>
      <c r="H424" t="s">
        <v>14</v>
      </c>
      <c r="I424" s="4" t="s">
        <v>14</v>
      </c>
      <c r="J424" s="4" t="s">
        <v>14</v>
      </c>
      <c r="K424" s="4" t="s">
        <v>1466</v>
      </c>
    </row>
    <row r="425" spans="1:11" x14ac:dyDescent="0.25">
      <c r="A425" s="1" t="s">
        <v>642</v>
      </c>
      <c r="B425" s="1" t="s">
        <v>203</v>
      </c>
      <c r="C425" s="1" t="s">
        <v>328</v>
      </c>
      <c r="D425" s="4" t="s">
        <v>14</v>
      </c>
      <c r="E425" s="4" t="s">
        <v>1476</v>
      </c>
      <c r="F425" s="4" t="s">
        <v>1476</v>
      </c>
      <c r="G425" s="4" t="s">
        <v>14</v>
      </c>
      <c r="H425" t="s">
        <v>14</v>
      </c>
      <c r="I425" s="4" t="s">
        <v>14</v>
      </c>
      <c r="J425" s="4" t="s">
        <v>14</v>
      </c>
      <c r="K425" s="4" t="s">
        <v>14</v>
      </c>
    </row>
    <row r="426" spans="1:11" x14ac:dyDescent="0.25">
      <c r="A426" s="1" t="s">
        <v>643</v>
      </c>
      <c r="B426" s="1" t="s">
        <v>16</v>
      </c>
      <c r="C426" s="1" t="s">
        <v>27</v>
      </c>
      <c r="D426" s="4" t="s">
        <v>14</v>
      </c>
      <c r="E426" s="4" t="s">
        <v>1477</v>
      </c>
      <c r="F426" s="4" t="s">
        <v>1477</v>
      </c>
      <c r="G426" s="4" t="s">
        <v>14</v>
      </c>
      <c r="H426" t="s">
        <v>14</v>
      </c>
      <c r="I426" s="4" t="s">
        <v>14</v>
      </c>
      <c r="J426" s="4" t="s">
        <v>14</v>
      </c>
      <c r="K426" s="4" t="s">
        <v>14</v>
      </c>
    </row>
    <row r="427" spans="1:11" x14ac:dyDescent="0.25">
      <c r="A427" s="1" t="s">
        <v>644</v>
      </c>
      <c r="B427" s="1" t="s">
        <v>16</v>
      </c>
      <c r="C427" s="1" t="s">
        <v>225</v>
      </c>
      <c r="D427" s="4" t="s">
        <v>14</v>
      </c>
      <c r="E427" s="4" t="s">
        <v>1476</v>
      </c>
      <c r="F427" s="4" t="s">
        <v>14</v>
      </c>
      <c r="G427" s="4" t="s">
        <v>14</v>
      </c>
      <c r="H427" t="s">
        <v>14</v>
      </c>
      <c r="I427" s="4" t="s">
        <v>14</v>
      </c>
      <c r="J427" s="4" t="s">
        <v>14</v>
      </c>
      <c r="K427" s="4" t="s">
        <v>14</v>
      </c>
    </row>
    <row r="428" spans="1:11" x14ac:dyDescent="0.25">
      <c r="A428" s="1" t="s">
        <v>645</v>
      </c>
      <c r="B428" s="1" t="s">
        <v>65</v>
      </c>
      <c r="C428" s="1" t="s">
        <v>646</v>
      </c>
      <c r="D428" s="4" t="s">
        <v>14</v>
      </c>
      <c r="E428" s="4" t="s">
        <v>1510</v>
      </c>
      <c r="F428" s="4" t="s">
        <v>1510</v>
      </c>
      <c r="G428" s="4" t="s">
        <v>14</v>
      </c>
      <c r="H428" t="s">
        <v>14</v>
      </c>
      <c r="I428" s="4" t="s">
        <v>14</v>
      </c>
      <c r="J428" s="4" t="s">
        <v>14</v>
      </c>
      <c r="K428" s="4" t="s">
        <v>1479</v>
      </c>
    </row>
    <row r="429" spans="1:11" x14ac:dyDescent="0.25">
      <c r="A429" s="1" t="s">
        <v>647</v>
      </c>
      <c r="B429" s="1" t="s">
        <v>26</v>
      </c>
      <c r="C429" s="1" t="s">
        <v>648</v>
      </c>
      <c r="D429" s="4" t="s">
        <v>14</v>
      </c>
      <c r="E429" s="4" t="s">
        <v>1481</v>
      </c>
      <c r="F429" s="4" t="s">
        <v>1483</v>
      </c>
      <c r="G429" s="4" t="s">
        <v>14</v>
      </c>
      <c r="H429" t="s">
        <v>14</v>
      </c>
      <c r="I429" s="4" t="s">
        <v>14</v>
      </c>
      <c r="J429" s="4" t="s">
        <v>14</v>
      </c>
      <c r="K429" s="4" t="s">
        <v>14</v>
      </c>
    </row>
    <row r="430" spans="1:11" x14ac:dyDescent="0.25">
      <c r="A430" s="1" t="s">
        <v>649</v>
      </c>
      <c r="B430" s="1" t="s">
        <v>650</v>
      </c>
      <c r="C430" s="1" t="s">
        <v>651</v>
      </c>
      <c r="D430" s="4" t="s">
        <v>14</v>
      </c>
      <c r="E430" s="4" t="s">
        <v>1513</v>
      </c>
      <c r="F430" s="4" t="s">
        <v>1513</v>
      </c>
      <c r="G430" s="4" t="s">
        <v>14</v>
      </c>
      <c r="H430" t="s">
        <v>14</v>
      </c>
      <c r="I430" s="4" t="s">
        <v>14</v>
      </c>
      <c r="J430" s="4" t="s">
        <v>14</v>
      </c>
      <c r="K430" s="4" t="s">
        <v>14</v>
      </c>
    </row>
    <row r="431" spans="1:11" x14ac:dyDescent="0.25">
      <c r="A431" s="1" t="s">
        <v>652</v>
      </c>
      <c r="B431" s="1" t="s">
        <v>525</v>
      </c>
      <c r="C431" s="1" t="s">
        <v>271</v>
      </c>
      <c r="D431" s="4" t="s">
        <v>14</v>
      </c>
      <c r="E431" s="4" t="s">
        <v>1476</v>
      </c>
      <c r="F431" s="4" t="s">
        <v>1476</v>
      </c>
      <c r="G431" s="4" t="s">
        <v>14</v>
      </c>
      <c r="H431" t="s">
        <v>14</v>
      </c>
      <c r="I431" s="4" t="s">
        <v>14</v>
      </c>
      <c r="J431" s="4" t="s">
        <v>14</v>
      </c>
      <c r="K431" s="4" t="s">
        <v>14</v>
      </c>
    </row>
    <row r="432" spans="1:11" x14ac:dyDescent="0.25">
      <c r="A432" s="1" t="s">
        <v>653</v>
      </c>
      <c r="B432" s="1" t="s">
        <v>525</v>
      </c>
      <c r="C432" s="1" t="s">
        <v>134</v>
      </c>
      <c r="D432" s="4" t="s">
        <v>14</v>
      </c>
      <c r="E432" s="4" t="s">
        <v>1466</v>
      </c>
      <c r="F432" s="4" t="s">
        <v>14</v>
      </c>
      <c r="G432" s="4" t="s">
        <v>14</v>
      </c>
      <c r="H432" t="s">
        <v>14</v>
      </c>
      <c r="I432" s="4" t="s">
        <v>14</v>
      </c>
      <c r="J432" s="4" t="s">
        <v>14</v>
      </c>
      <c r="K432" s="4" t="s">
        <v>14</v>
      </c>
    </row>
    <row r="433" spans="1:11" x14ac:dyDescent="0.25">
      <c r="A433" s="1" t="s">
        <v>654</v>
      </c>
      <c r="B433" s="1" t="s">
        <v>238</v>
      </c>
      <c r="C433" s="1" t="s">
        <v>139</v>
      </c>
      <c r="D433" s="4" t="s">
        <v>14</v>
      </c>
      <c r="E433" s="4" t="s">
        <v>1477</v>
      </c>
      <c r="F433" s="4" t="s">
        <v>1477</v>
      </c>
      <c r="G433" s="4" t="s">
        <v>14</v>
      </c>
      <c r="H433" t="s">
        <v>14</v>
      </c>
      <c r="I433" s="4" t="s">
        <v>14</v>
      </c>
      <c r="J433" s="4" t="s">
        <v>14</v>
      </c>
      <c r="K433" s="4" t="s">
        <v>14</v>
      </c>
    </row>
    <row r="434" spans="1:11" x14ac:dyDescent="0.25">
      <c r="A434" s="1" t="s">
        <v>657</v>
      </c>
      <c r="B434" s="1" t="s">
        <v>38</v>
      </c>
      <c r="C434" s="1" t="s">
        <v>71</v>
      </c>
      <c r="D434" s="4" t="s">
        <v>14</v>
      </c>
      <c r="E434" s="4" t="s">
        <v>1472</v>
      </c>
      <c r="F434" s="4" t="s">
        <v>1477</v>
      </c>
      <c r="G434" s="4" t="s">
        <v>14</v>
      </c>
      <c r="H434" t="s">
        <v>14</v>
      </c>
      <c r="I434" s="4" t="s">
        <v>14</v>
      </c>
      <c r="J434" s="4" t="s">
        <v>14</v>
      </c>
      <c r="K434" s="4" t="s">
        <v>14</v>
      </c>
    </row>
    <row r="435" spans="1:11" x14ac:dyDescent="0.25">
      <c r="A435" s="1" t="s">
        <v>658</v>
      </c>
      <c r="B435" s="1" t="s">
        <v>29</v>
      </c>
      <c r="C435" s="1" t="s">
        <v>150</v>
      </c>
      <c r="D435" s="4" t="s">
        <v>14</v>
      </c>
      <c r="E435" s="4" t="s">
        <v>1466</v>
      </c>
      <c r="F435" s="4" t="s">
        <v>1466</v>
      </c>
      <c r="G435" s="4" t="s">
        <v>14</v>
      </c>
      <c r="H435" t="s">
        <v>14</v>
      </c>
      <c r="I435" s="4" t="s">
        <v>14</v>
      </c>
      <c r="J435" s="4" t="s">
        <v>14</v>
      </c>
      <c r="K435" s="4" t="s">
        <v>14</v>
      </c>
    </row>
    <row r="436" spans="1:11" x14ac:dyDescent="0.25">
      <c r="A436" s="1" t="s">
        <v>659</v>
      </c>
      <c r="B436" s="1" t="s">
        <v>133</v>
      </c>
      <c r="C436" s="1" t="s">
        <v>660</v>
      </c>
      <c r="D436" s="4" t="s">
        <v>14</v>
      </c>
      <c r="E436" s="4" t="s">
        <v>1628</v>
      </c>
      <c r="F436" s="4" t="s">
        <v>1629</v>
      </c>
      <c r="G436" s="4" t="s">
        <v>1476</v>
      </c>
      <c r="H436" t="s">
        <v>14</v>
      </c>
      <c r="I436" s="4" t="s">
        <v>1480</v>
      </c>
      <c r="J436" s="4" t="s">
        <v>1466</v>
      </c>
      <c r="K436" s="4" t="s">
        <v>1630</v>
      </c>
    </row>
    <row r="437" spans="1:11" x14ac:dyDescent="0.25">
      <c r="A437" s="1" t="s">
        <v>661</v>
      </c>
      <c r="B437" s="1" t="s">
        <v>29</v>
      </c>
      <c r="C437" s="1" t="s">
        <v>268</v>
      </c>
      <c r="D437" s="4" t="s">
        <v>14</v>
      </c>
      <c r="E437" s="4" t="s">
        <v>1477</v>
      </c>
      <c r="F437" s="4" t="s">
        <v>1477</v>
      </c>
      <c r="G437" s="4" t="s">
        <v>14</v>
      </c>
      <c r="H437" t="s">
        <v>14</v>
      </c>
      <c r="I437" s="4" t="s">
        <v>14</v>
      </c>
      <c r="J437" s="4" t="s">
        <v>14</v>
      </c>
      <c r="K437" s="4" t="s">
        <v>14</v>
      </c>
    </row>
    <row r="438" spans="1:11" x14ac:dyDescent="0.25">
      <c r="A438" s="1" t="s">
        <v>662</v>
      </c>
      <c r="B438" s="1" t="s">
        <v>26</v>
      </c>
      <c r="C438" s="1" t="s">
        <v>253</v>
      </c>
      <c r="D438" s="4" t="s">
        <v>14</v>
      </c>
      <c r="E438" s="4" t="s">
        <v>1466</v>
      </c>
      <c r="F438" s="4" t="s">
        <v>1466</v>
      </c>
      <c r="G438" s="4" t="s">
        <v>14</v>
      </c>
      <c r="H438" t="s">
        <v>14</v>
      </c>
      <c r="I438" s="4" t="s">
        <v>14</v>
      </c>
      <c r="J438" s="4" t="s">
        <v>14</v>
      </c>
      <c r="K438" s="4" t="s">
        <v>14</v>
      </c>
    </row>
    <row r="439" spans="1:11" x14ac:dyDescent="0.25">
      <c r="A439" s="1" t="s">
        <v>663</v>
      </c>
      <c r="B439" s="1" t="s">
        <v>16</v>
      </c>
      <c r="C439" s="1" t="s">
        <v>664</v>
      </c>
      <c r="D439" s="4" t="s">
        <v>14</v>
      </c>
      <c r="E439" s="4" t="s">
        <v>1631</v>
      </c>
      <c r="F439" s="4" t="s">
        <v>1514</v>
      </c>
      <c r="G439" s="4" t="s">
        <v>14</v>
      </c>
      <c r="H439" t="s">
        <v>14</v>
      </c>
      <c r="I439" s="4" t="s">
        <v>14</v>
      </c>
      <c r="J439" s="4" t="s">
        <v>1476</v>
      </c>
      <c r="K439" s="4" t="s">
        <v>14</v>
      </c>
    </row>
    <row r="440" spans="1:11" x14ac:dyDescent="0.25">
      <c r="A440" s="1" t="s">
        <v>667</v>
      </c>
      <c r="B440" s="1" t="s">
        <v>26</v>
      </c>
      <c r="C440" s="1" t="s">
        <v>668</v>
      </c>
      <c r="D440" s="4" t="s">
        <v>14</v>
      </c>
      <c r="E440" s="4" t="s">
        <v>1483</v>
      </c>
      <c r="F440" s="4" t="s">
        <v>1491</v>
      </c>
      <c r="G440" s="4" t="s">
        <v>14</v>
      </c>
      <c r="H440" t="s">
        <v>14</v>
      </c>
      <c r="I440" s="4" t="s">
        <v>14</v>
      </c>
      <c r="J440" s="4" t="s">
        <v>14</v>
      </c>
      <c r="K440" s="4" t="s">
        <v>14</v>
      </c>
    </row>
    <row r="441" spans="1:11" x14ac:dyDescent="0.25">
      <c r="A441" s="1" t="s">
        <v>669</v>
      </c>
      <c r="B441" s="1" t="s">
        <v>29</v>
      </c>
      <c r="C441" s="1" t="s">
        <v>670</v>
      </c>
      <c r="D441" s="4" t="s">
        <v>14</v>
      </c>
      <c r="E441" s="4" t="s">
        <v>1514</v>
      </c>
      <c r="F441" s="4" t="s">
        <v>1524</v>
      </c>
      <c r="G441" s="4" t="s">
        <v>14</v>
      </c>
      <c r="H441" t="s">
        <v>14</v>
      </c>
      <c r="I441" s="4" t="s">
        <v>1476</v>
      </c>
      <c r="J441" s="4" t="s">
        <v>1476</v>
      </c>
      <c r="K441" s="4" t="s">
        <v>1481</v>
      </c>
    </row>
    <row r="442" spans="1:11" x14ac:dyDescent="0.25">
      <c r="A442" s="1" t="s">
        <v>671</v>
      </c>
      <c r="B442" s="1" t="s">
        <v>47</v>
      </c>
      <c r="C442" s="1" t="s">
        <v>157</v>
      </c>
      <c r="D442" s="4" t="s">
        <v>14</v>
      </c>
      <c r="E442" s="4" t="s">
        <v>1527</v>
      </c>
      <c r="F442" s="4" t="s">
        <v>1514</v>
      </c>
      <c r="G442" s="4" t="s">
        <v>14</v>
      </c>
      <c r="H442" t="s">
        <v>14</v>
      </c>
      <c r="I442" s="4" t="s">
        <v>14</v>
      </c>
      <c r="J442" s="4" t="s">
        <v>14</v>
      </c>
      <c r="K442" s="4" t="s">
        <v>14</v>
      </c>
    </row>
    <row r="443" spans="1:11" x14ac:dyDescent="0.25">
      <c r="A443" s="1" t="s">
        <v>672</v>
      </c>
      <c r="B443" s="1" t="s">
        <v>29</v>
      </c>
      <c r="C443" s="1" t="s">
        <v>673</v>
      </c>
      <c r="D443" s="4" t="s">
        <v>14</v>
      </c>
      <c r="E443" s="4" t="s">
        <v>1476</v>
      </c>
      <c r="F443" s="4" t="s">
        <v>1476</v>
      </c>
      <c r="G443" s="4" t="s">
        <v>14</v>
      </c>
      <c r="H443" t="s">
        <v>14</v>
      </c>
      <c r="I443" s="4" t="s">
        <v>14</v>
      </c>
      <c r="J443" s="4" t="s">
        <v>14</v>
      </c>
      <c r="K443" s="4" t="s">
        <v>14</v>
      </c>
    </row>
    <row r="444" spans="1:11" x14ac:dyDescent="0.25">
      <c r="A444" s="1" t="s">
        <v>682</v>
      </c>
      <c r="B444" s="1" t="s">
        <v>252</v>
      </c>
      <c r="C444" s="1" t="s">
        <v>635</v>
      </c>
      <c r="D444" s="4" t="s">
        <v>14</v>
      </c>
      <c r="E444" s="4" t="s">
        <v>1491</v>
      </c>
      <c r="F444" s="4" t="s">
        <v>1491</v>
      </c>
      <c r="G444" s="4" t="s">
        <v>14</v>
      </c>
      <c r="H444" t="s">
        <v>14</v>
      </c>
      <c r="I444" s="4" t="s">
        <v>14</v>
      </c>
      <c r="J444" s="4" t="s">
        <v>14</v>
      </c>
      <c r="K444" s="4" t="s">
        <v>14</v>
      </c>
    </row>
    <row r="445" spans="1:11" x14ac:dyDescent="0.25">
      <c r="A445" s="1" t="s">
        <v>683</v>
      </c>
      <c r="B445" s="1" t="s">
        <v>16</v>
      </c>
      <c r="C445" s="1" t="s">
        <v>684</v>
      </c>
      <c r="D445" s="4" t="s">
        <v>14</v>
      </c>
      <c r="E445" s="4" t="s">
        <v>1472</v>
      </c>
      <c r="F445" s="4" t="s">
        <v>1472</v>
      </c>
      <c r="G445" s="4" t="s">
        <v>14</v>
      </c>
      <c r="H445" t="s">
        <v>14</v>
      </c>
      <c r="I445" s="4" t="s">
        <v>14</v>
      </c>
      <c r="J445" s="4" t="s">
        <v>14</v>
      </c>
      <c r="K445" s="4" t="s">
        <v>14</v>
      </c>
    </row>
    <row r="446" spans="1:11" x14ac:dyDescent="0.25">
      <c r="A446" s="1" t="s">
        <v>685</v>
      </c>
      <c r="B446" s="1" t="s">
        <v>686</v>
      </c>
      <c r="C446" s="1" t="s">
        <v>328</v>
      </c>
      <c r="D446" s="4" t="s">
        <v>14</v>
      </c>
      <c r="E446" s="4" t="s">
        <v>1476</v>
      </c>
      <c r="F446" s="4" t="s">
        <v>14</v>
      </c>
      <c r="G446" s="4" t="s">
        <v>14</v>
      </c>
      <c r="H446" t="s">
        <v>14</v>
      </c>
      <c r="I446" s="4" t="s">
        <v>14</v>
      </c>
      <c r="J446" s="4" t="s">
        <v>14</v>
      </c>
      <c r="K446" s="4" t="s">
        <v>14</v>
      </c>
    </row>
    <row r="447" spans="1:11" x14ac:dyDescent="0.25">
      <c r="A447" s="1" t="s">
        <v>687</v>
      </c>
      <c r="B447" s="1" t="s">
        <v>130</v>
      </c>
      <c r="C447" s="1" t="s">
        <v>71</v>
      </c>
      <c r="D447" s="4" t="s">
        <v>14</v>
      </c>
      <c r="E447" s="4" t="s">
        <v>1482</v>
      </c>
      <c r="F447" s="4" t="s">
        <v>1477</v>
      </c>
      <c r="G447" s="4" t="s">
        <v>14</v>
      </c>
      <c r="H447" t="s">
        <v>14</v>
      </c>
      <c r="I447" s="4" t="s">
        <v>14</v>
      </c>
      <c r="J447" s="4" t="s">
        <v>14</v>
      </c>
      <c r="K447" s="4" t="s">
        <v>14</v>
      </c>
    </row>
    <row r="448" spans="1:11" x14ac:dyDescent="0.25">
      <c r="A448" s="1" t="s">
        <v>688</v>
      </c>
      <c r="B448" s="1" t="s">
        <v>26</v>
      </c>
      <c r="C448" s="1" t="s">
        <v>689</v>
      </c>
      <c r="D448" s="4" t="s">
        <v>14</v>
      </c>
      <c r="E448" s="4" t="s">
        <v>1477</v>
      </c>
      <c r="F448" s="4" t="s">
        <v>1466</v>
      </c>
      <c r="G448" s="4" t="s">
        <v>14</v>
      </c>
      <c r="H448" t="s">
        <v>14</v>
      </c>
      <c r="I448" s="4" t="s">
        <v>1476</v>
      </c>
      <c r="J448" s="4" t="s">
        <v>14</v>
      </c>
      <c r="K448" s="4" t="s">
        <v>1482</v>
      </c>
    </row>
    <row r="449" spans="1:11" x14ac:dyDescent="0.25">
      <c r="A449" s="1" t="s">
        <v>690</v>
      </c>
      <c r="B449" s="1" t="s">
        <v>26</v>
      </c>
      <c r="C449" s="1" t="s">
        <v>689</v>
      </c>
      <c r="D449" s="4" t="s">
        <v>14</v>
      </c>
      <c r="E449" s="4" t="s">
        <v>1479</v>
      </c>
      <c r="F449" s="4" t="s">
        <v>1466</v>
      </c>
      <c r="G449" s="4" t="s">
        <v>14</v>
      </c>
      <c r="H449" t="s">
        <v>14</v>
      </c>
      <c r="I449" s="4" t="s">
        <v>14</v>
      </c>
      <c r="J449" s="4" t="s">
        <v>14</v>
      </c>
      <c r="K449" s="4" t="s">
        <v>14</v>
      </c>
    </row>
    <row r="450" spans="1:11" x14ac:dyDescent="0.25">
      <c r="A450" s="1" t="s">
        <v>691</v>
      </c>
      <c r="B450" s="1" t="s">
        <v>26</v>
      </c>
      <c r="C450" s="1" t="s">
        <v>692</v>
      </c>
      <c r="D450" s="4" t="s">
        <v>14</v>
      </c>
      <c r="E450" s="4" t="s">
        <v>1482</v>
      </c>
      <c r="F450" s="4" t="s">
        <v>1477</v>
      </c>
      <c r="G450" s="4" t="s">
        <v>14</v>
      </c>
      <c r="H450" t="s">
        <v>14</v>
      </c>
      <c r="I450" s="4" t="s">
        <v>14</v>
      </c>
      <c r="J450" s="4" t="s">
        <v>14</v>
      </c>
      <c r="K450" s="4" t="s">
        <v>1476</v>
      </c>
    </row>
    <row r="451" spans="1:11" x14ac:dyDescent="0.25">
      <c r="A451" s="1" t="s">
        <v>693</v>
      </c>
      <c r="B451" s="1" t="s">
        <v>525</v>
      </c>
      <c r="C451" s="1" t="s">
        <v>71</v>
      </c>
      <c r="D451" s="4" t="s">
        <v>14</v>
      </c>
      <c r="E451" s="4" t="s">
        <v>1466</v>
      </c>
      <c r="F451" s="4" t="s">
        <v>1466</v>
      </c>
      <c r="G451" s="4" t="s">
        <v>14</v>
      </c>
      <c r="H451" t="s">
        <v>14</v>
      </c>
      <c r="I451" s="4" t="s">
        <v>14</v>
      </c>
      <c r="J451" s="4" t="s">
        <v>14</v>
      </c>
      <c r="K451" s="4" t="s">
        <v>14</v>
      </c>
    </row>
    <row r="452" spans="1:11" x14ac:dyDescent="0.25">
      <c r="A452" s="1" t="s">
        <v>694</v>
      </c>
      <c r="B452" s="1" t="s">
        <v>26</v>
      </c>
      <c r="C452" s="1" t="s">
        <v>695</v>
      </c>
      <c r="D452" s="4" t="s">
        <v>14</v>
      </c>
      <c r="E452" s="4" t="s">
        <v>1479</v>
      </c>
      <c r="F452" s="4" t="s">
        <v>1479</v>
      </c>
      <c r="G452" s="4" t="s">
        <v>1476</v>
      </c>
      <c r="H452" t="s">
        <v>14</v>
      </c>
      <c r="I452" s="4" t="s">
        <v>14</v>
      </c>
      <c r="J452" s="4" t="s">
        <v>14</v>
      </c>
      <c r="K452" s="4" t="s">
        <v>14</v>
      </c>
    </row>
    <row r="453" spans="1:11" x14ac:dyDescent="0.25">
      <c r="A453" s="1" t="s">
        <v>696</v>
      </c>
      <c r="B453" s="1" t="s">
        <v>133</v>
      </c>
      <c r="C453" s="1" t="s">
        <v>697</v>
      </c>
      <c r="D453" s="4" t="s">
        <v>14</v>
      </c>
      <c r="E453" s="4" t="s">
        <v>1735</v>
      </c>
      <c r="F453" s="4" t="s">
        <v>1736</v>
      </c>
      <c r="G453" s="4" t="s">
        <v>1476</v>
      </c>
      <c r="H453" t="s">
        <v>14</v>
      </c>
      <c r="I453" s="4" t="s">
        <v>14</v>
      </c>
      <c r="J453" s="4" t="s">
        <v>1466</v>
      </c>
      <c r="K453" s="4" t="s">
        <v>1737</v>
      </c>
    </row>
    <row r="454" spans="1:11" x14ac:dyDescent="0.25">
      <c r="A454" s="1" t="s">
        <v>702</v>
      </c>
      <c r="B454" s="1" t="s">
        <v>26</v>
      </c>
      <c r="C454" s="1" t="s">
        <v>219</v>
      </c>
      <c r="D454" s="4" t="s">
        <v>14</v>
      </c>
      <c r="E454" s="4" t="s">
        <v>1476</v>
      </c>
      <c r="F454" s="4" t="s">
        <v>1476</v>
      </c>
      <c r="G454" s="4" t="s">
        <v>14</v>
      </c>
      <c r="H454" t="s">
        <v>14</v>
      </c>
      <c r="I454" s="4" t="s">
        <v>14</v>
      </c>
      <c r="J454" s="4" t="s">
        <v>14</v>
      </c>
      <c r="K454" s="4" t="s">
        <v>14</v>
      </c>
    </row>
    <row r="455" spans="1:11" x14ac:dyDescent="0.25">
      <c r="A455" s="1" t="s">
        <v>703</v>
      </c>
      <c r="B455" s="1" t="s">
        <v>26</v>
      </c>
      <c r="C455" s="1" t="s">
        <v>574</v>
      </c>
      <c r="D455" s="4" t="s">
        <v>14</v>
      </c>
      <c r="E455" s="4" t="s">
        <v>1476</v>
      </c>
      <c r="F455" s="4" t="s">
        <v>1476</v>
      </c>
      <c r="G455" s="4" t="s">
        <v>14</v>
      </c>
      <c r="H455" t="s">
        <v>14</v>
      </c>
      <c r="I455" s="4" t="s">
        <v>14</v>
      </c>
      <c r="J455" s="4" t="s">
        <v>14</v>
      </c>
      <c r="K455" s="4" t="s">
        <v>14</v>
      </c>
    </row>
    <row r="456" spans="1:11" x14ac:dyDescent="0.25">
      <c r="A456" s="1" t="s">
        <v>706</v>
      </c>
      <c r="B456" s="1" t="s">
        <v>525</v>
      </c>
      <c r="C456" s="1" t="s">
        <v>707</v>
      </c>
      <c r="D456" s="4" t="s">
        <v>14</v>
      </c>
      <c r="E456" s="4" t="s">
        <v>1479</v>
      </c>
      <c r="F456" s="4" t="s">
        <v>1479</v>
      </c>
      <c r="G456" s="4" t="s">
        <v>14</v>
      </c>
      <c r="H456" t="s">
        <v>14</v>
      </c>
      <c r="I456" s="4" t="s">
        <v>14</v>
      </c>
      <c r="J456" s="4" t="s">
        <v>14</v>
      </c>
      <c r="K456" s="4" t="s">
        <v>14</v>
      </c>
    </row>
    <row r="457" spans="1:11" x14ac:dyDescent="0.25">
      <c r="A457" s="1" t="s">
        <v>708</v>
      </c>
      <c r="B457" s="1" t="s">
        <v>196</v>
      </c>
      <c r="C457" s="1" t="s">
        <v>709</v>
      </c>
      <c r="D457" s="4" t="s">
        <v>14</v>
      </c>
      <c r="E457" s="4" t="s">
        <v>1476</v>
      </c>
      <c r="F457" s="4" t="s">
        <v>1476</v>
      </c>
      <c r="G457" s="4" t="s">
        <v>14</v>
      </c>
      <c r="H457" t="s">
        <v>14</v>
      </c>
      <c r="I457" s="4" t="s">
        <v>14</v>
      </c>
      <c r="J457" s="4" t="s">
        <v>14</v>
      </c>
      <c r="K457" s="4" t="s">
        <v>14</v>
      </c>
    </row>
    <row r="458" spans="1:11" x14ac:dyDescent="0.25">
      <c r="A458" s="1" t="s">
        <v>710</v>
      </c>
      <c r="B458" s="1" t="s">
        <v>525</v>
      </c>
      <c r="C458" s="1" t="s">
        <v>405</v>
      </c>
      <c r="D458" s="4" t="s">
        <v>14</v>
      </c>
      <c r="E458" s="4" t="s">
        <v>1500</v>
      </c>
      <c r="F458" s="4" t="s">
        <v>1500</v>
      </c>
      <c r="G458" s="4" t="s">
        <v>14</v>
      </c>
      <c r="H458" t="s">
        <v>14</v>
      </c>
      <c r="I458" s="4" t="s">
        <v>14</v>
      </c>
      <c r="J458" s="4" t="s">
        <v>14</v>
      </c>
      <c r="K458" s="4" t="s">
        <v>14</v>
      </c>
    </row>
    <row r="459" spans="1:11" x14ac:dyDescent="0.25">
      <c r="A459" s="1" t="s">
        <v>715</v>
      </c>
      <c r="B459" s="1" t="s">
        <v>16</v>
      </c>
      <c r="C459" s="1" t="s">
        <v>716</v>
      </c>
      <c r="D459" s="4" t="s">
        <v>14</v>
      </c>
      <c r="E459" s="4" t="s">
        <v>1481</v>
      </c>
      <c r="F459" s="4" t="s">
        <v>1481</v>
      </c>
      <c r="G459" s="4" t="s">
        <v>14</v>
      </c>
      <c r="H459" t="s">
        <v>14</v>
      </c>
      <c r="I459" s="4" t="s">
        <v>14</v>
      </c>
      <c r="J459" s="4" t="s">
        <v>14</v>
      </c>
      <c r="K459" s="4" t="s">
        <v>1466</v>
      </c>
    </row>
    <row r="460" spans="1:11" x14ac:dyDescent="0.25">
      <c r="A460" s="1" t="s">
        <v>719</v>
      </c>
      <c r="B460" s="1" t="s">
        <v>26</v>
      </c>
      <c r="C460" s="1" t="s">
        <v>720</v>
      </c>
      <c r="D460" s="4" t="s">
        <v>14</v>
      </c>
      <c r="E460" s="4" t="s">
        <v>1477</v>
      </c>
      <c r="F460" s="4" t="s">
        <v>1466</v>
      </c>
      <c r="G460" s="4" t="s">
        <v>14</v>
      </c>
      <c r="H460" t="s">
        <v>14</v>
      </c>
      <c r="I460" s="4" t="s">
        <v>14</v>
      </c>
      <c r="J460" s="4" t="s">
        <v>14</v>
      </c>
      <c r="K460" s="4" t="s">
        <v>14</v>
      </c>
    </row>
    <row r="461" spans="1:11" x14ac:dyDescent="0.25">
      <c r="A461" s="1" t="s">
        <v>721</v>
      </c>
      <c r="B461" s="1" t="s">
        <v>26</v>
      </c>
      <c r="C461" s="1" t="s">
        <v>17</v>
      </c>
      <c r="D461" s="4" t="s">
        <v>14</v>
      </c>
      <c r="E461" s="4" t="s">
        <v>1477</v>
      </c>
      <c r="F461" s="4" t="s">
        <v>1466</v>
      </c>
      <c r="G461" s="4" t="s">
        <v>14</v>
      </c>
      <c r="H461" t="s">
        <v>14</v>
      </c>
      <c r="I461" s="4" t="s">
        <v>14</v>
      </c>
      <c r="J461" s="4" t="s">
        <v>14</v>
      </c>
      <c r="K461" s="4" t="s">
        <v>14</v>
      </c>
    </row>
    <row r="462" spans="1:11" x14ac:dyDescent="0.25">
      <c r="A462" s="1" t="s">
        <v>722</v>
      </c>
      <c r="B462" s="1" t="s">
        <v>16</v>
      </c>
      <c r="C462" s="1" t="s">
        <v>508</v>
      </c>
      <c r="D462" s="4" t="s">
        <v>14</v>
      </c>
      <c r="E462" s="4" t="s">
        <v>1476</v>
      </c>
      <c r="F462" s="4" t="s">
        <v>1476</v>
      </c>
      <c r="G462" s="4" t="s">
        <v>14</v>
      </c>
      <c r="H462" t="s">
        <v>14</v>
      </c>
      <c r="I462" s="4" t="s">
        <v>14</v>
      </c>
      <c r="J462" s="4" t="s">
        <v>14</v>
      </c>
      <c r="K462" s="4" t="s">
        <v>14</v>
      </c>
    </row>
    <row r="463" spans="1:11" x14ac:dyDescent="0.25">
      <c r="A463" s="1" t="s">
        <v>723</v>
      </c>
      <c r="B463" s="1" t="s">
        <v>47</v>
      </c>
      <c r="C463" s="1" t="s">
        <v>724</v>
      </c>
      <c r="D463" s="4" t="s">
        <v>14</v>
      </c>
      <c r="E463" s="4" t="s">
        <v>1581</v>
      </c>
      <c r="F463" s="4" t="s">
        <v>1648</v>
      </c>
      <c r="G463" s="4" t="s">
        <v>1477</v>
      </c>
      <c r="H463" t="s">
        <v>14</v>
      </c>
      <c r="I463" s="4" t="s">
        <v>1477</v>
      </c>
      <c r="J463" s="4" t="s">
        <v>1477</v>
      </c>
      <c r="K463" s="4" t="s">
        <v>1649</v>
      </c>
    </row>
    <row r="464" spans="1:11" x14ac:dyDescent="0.25">
      <c r="A464" s="1" t="s">
        <v>725</v>
      </c>
      <c r="B464" s="1" t="s">
        <v>47</v>
      </c>
      <c r="C464" s="1" t="s">
        <v>308</v>
      </c>
      <c r="D464" s="4" t="s">
        <v>14</v>
      </c>
      <c r="E464" s="4" t="s">
        <v>1476</v>
      </c>
      <c r="F464" s="4" t="s">
        <v>1476</v>
      </c>
      <c r="G464" s="4" t="s">
        <v>14</v>
      </c>
      <c r="H464" t="s">
        <v>14</v>
      </c>
      <c r="I464" s="4" t="s">
        <v>14</v>
      </c>
      <c r="J464" s="4" t="s">
        <v>14</v>
      </c>
      <c r="K464" s="4" t="s">
        <v>14</v>
      </c>
    </row>
    <row r="465" spans="1:11" x14ac:dyDescent="0.25">
      <c r="A465" s="1" t="s">
        <v>726</v>
      </c>
      <c r="B465" s="1" t="s">
        <v>70</v>
      </c>
      <c r="C465" s="1" t="s">
        <v>727</v>
      </c>
      <c r="D465" s="4" t="s">
        <v>14</v>
      </c>
      <c r="E465" s="4" t="s">
        <v>1650</v>
      </c>
      <c r="F465" s="4" t="s">
        <v>1561</v>
      </c>
      <c r="G465" s="4" t="s">
        <v>14</v>
      </c>
      <c r="H465" t="s">
        <v>14</v>
      </c>
      <c r="I465" s="4" t="s">
        <v>1513</v>
      </c>
      <c r="J465" s="4" t="s">
        <v>14</v>
      </c>
      <c r="K465" s="4" t="s">
        <v>1538</v>
      </c>
    </row>
    <row r="466" spans="1:11" x14ac:dyDescent="0.25">
      <c r="A466" s="1" t="s">
        <v>728</v>
      </c>
      <c r="B466" s="1" t="s">
        <v>26</v>
      </c>
      <c r="C466" s="1" t="s">
        <v>278</v>
      </c>
      <c r="D466" s="4" t="s">
        <v>14</v>
      </c>
      <c r="E466" s="4" t="s">
        <v>1470</v>
      </c>
      <c r="F466" s="4" t="s">
        <v>1470</v>
      </c>
      <c r="G466" s="4" t="s">
        <v>14</v>
      </c>
      <c r="H466" t="s">
        <v>14</v>
      </c>
      <c r="I466" s="4" t="s">
        <v>14</v>
      </c>
      <c r="J466" s="4" t="s">
        <v>14</v>
      </c>
      <c r="K466" s="4" t="s">
        <v>1476</v>
      </c>
    </row>
    <row r="467" spans="1:11" x14ac:dyDescent="0.25">
      <c r="A467" s="1" t="s">
        <v>729</v>
      </c>
      <c r="B467" s="1" t="s">
        <v>16</v>
      </c>
      <c r="C467" s="1" t="s">
        <v>27</v>
      </c>
      <c r="D467" s="4" t="s">
        <v>14</v>
      </c>
      <c r="E467" s="4" t="s">
        <v>1476</v>
      </c>
      <c r="F467" s="4" t="s">
        <v>1476</v>
      </c>
      <c r="G467" s="4" t="s">
        <v>14</v>
      </c>
      <c r="H467" t="s">
        <v>14</v>
      </c>
      <c r="I467" s="4" t="s">
        <v>14</v>
      </c>
      <c r="J467" s="4" t="s">
        <v>14</v>
      </c>
      <c r="K467" s="4" t="s">
        <v>14</v>
      </c>
    </row>
    <row r="468" spans="1:11" x14ac:dyDescent="0.25">
      <c r="A468" s="1" t="s">
        <v>730</v>
      </c>
      <c r="B468" s="1" t="s">
        <v>203</v>
      </c>
      <c r="C468" s="1" t="s">
        <v>328</v>
      </c>
      <c r="D468" s="4" t="s">
        <v>14</v>
      </c>
      <c r="E468" s="4" t="s">
        <v>1476</v>
      </c>
      <c r="F468" s="4" t="s">
        <v>1476</v>
      </c>
      <c r="G468" s="4" t="s">
        <v>14</v>
      </c>
      <c r="H468" t="s">
        <v>14</v>
      </c>
      <c r="I468" s="4" t="s">
        <v>14</v>
      </c>
      <c r="J468" s="4" t="s">
        <v>14</v>
      </c>
      <c r="K468" s="4" t="s">
        <v>14</v>
      </c>
    </row>
    <row r="469" spans="1:11" x14ac:dyDescent="0.25">
      <c r="A469" s="1" t="s">
        <v>734</v>
      </c>
      <c r="B469" s="1" t="s">
        <v>26</v>
      </c>
      <c r="C469" s="1" t="s">
        <v>225</v>
      </c>
      <c r="D469" s="4" t="s">
        <v>14</v>
      </c>
      <c r="E469" s="4" t="s">
        <v>1476</v>
      </c>
      <c r="F469" s="4" t="s">
        <v>14</v>
      </c>
      <c r="G469" s="4" t="s">
        <v>14</v>
      </c>
      <c r="H469" t="s">
        <v>14</v>
      </c>
      <c r="I469" s="4" t="s">
        <v>14</v>
      </c>
      <c r="J469" s="4" t="s">
        <v>14</v>
      </c>
      <c r="K469" s="4" t="s">
        <v>14</v>
      </c>
    </row>
    <row r="470" spans="1:11" x14ac:dyDescent="0.25">
      <c r="A470" s="1" t="s">
        <v>735</v>
      </c>
      <c r="B470" s="1" t="s">
        <v>50</v>
      </c>
      <c r="C470" s="1" t="s">
        <v>508</v>
      </c>
      <c r="D470" s="4" t="s">
        <v>14</v>
      </c>
      <c r="E470" s="4" t="s">
        <v>1476</v>
      </c>
      <c r="F470" s="4" t="s">
        <v>14</v>
      </c>
      <c r="G470" s="4" t="s">
        <v>14</v>
      </c>
      <c r="H470" t="s">
        <v>14</v>
      </c>
      <c r="I470" s="4" t="s">
        <v>14</v>
      </c>
      <c r="J470" s="4" t="s">
        <v>14</v>
      </c>
      <c r="K470" s="4" t="s">
        <v>14</v>
      </c>
    </row>
    <row r="471" spans="1:11" x14ac:dyDescent="0.25">
      <c r="A471" s="1" t="s">
        <v>736</v>
      </c>
      <c r="B471" s="1" t="s">
        <v>29</v>
      </c>
      <c r="C471" s="1" t="s">
        <v>30</v>
      </c>
      <c r="D471" s="4" t="s">
        <v>14</v>
      </c>
      <c r="E471" s="4" t="s">
        <v>1476</v>
      </c>
      <c r="F471" s="4" t="s">
        <v>1476</v>
      </c>
      <c r="G471" s="4" t="s">
        <v>14</v>
      </c>
      <c r="H471" t="s">
        <v>14</v>
      </c>
      <c r="I471" s="4" t="s">
        <v>14</v>
      </c>
      <c r="J471" s="4" t="s">
        <v>14</v>
      </c>
      <c r="K471" s="4" t="s">
        <v>14</v>
      </c>
    </row>
    <row r="472" spans="1:11" x14ac:dyDescent="0.25">
      <c r="A472" s="1" t="s">
        <v>737</v>
      </c>
      <c r="B472" s="1" t="s">
        <v>330</v>
      </c>
      <c r="C472" s="1" t="s">
        <v>738</v>
      </c>
      <c r="D472" s="4" t="s">
        <v>14</v>
      </c>
      <c r="E472" s="4" t="s">
        <v>1517</v>
      </c>
      <c r="F472" s="4" t="s">
        <v>1485</v>
      </c>
      <c r="G472" s="4" t="s">
        <v>14</v>
      </c>
      <c r="H472" t="s">
        <v>14</v>
      </c>
      <c r="I472" s="4" t="s">
        <v>14</v>
      </c>
      <c r="J472" s="4" t="s">
        <v>14</v>
      </c>
      <c r="K472" s="4" t="s">
        <v>1491</v>
      </c>
    </row>
    <row r="473" spans="1:11" x14ac:dyDescent="0.25">
      <c r="A473" s="1" t="s">
        <v>739</v>
      </c>
      <c r="B473" s="1" t="s">
        <v>525</v>
      </c>
      <c r="C473" s="1" t="s">
        <v>740</v>
      </c>
      <c r="D473" s="4" t="s">
        <v>14</v>
      </c>
      <c r="E473" s="4" t="s">
        <v>1593</v>
      </c>
      <c r="F473" s="4" t="s">
        <v>1591</v>
      </c>
      <c r="G473" s="4" t="s">
        <v>14</v>
      </c>
      <c r="H473" t="s">
        <v>14</v>
      </c>
      <c r="I473" s="4" t="s">
        <v>14</v>
      </c>
      <c r="J473" s="4" t="s">
        <v>14</v>
      </c>
      <c r="K473" s="4" t="s">
        <v>1491</v>
      </c>
    </row>
    <row r="474" spans="1:11" x14ac:dyDescent="0.25">
      <c r="A474" s="1" t="s">
        <v>741</v>
      </c>
      <c r="B474" s="1" t="s">
        <v>238</v>
      </c>
      <c r="C474" s="1" t="s">
        <v>61</v>
      </c>
      <c r="D474" s="4" t="s">
        <v>14</v>
      </c>
      <c r="E474" s="4" t="s">
        <v>1466</v>
      </c>
      <c r="F474" s="4" t="s">
        <v>14</v>
      </c>
      <c r="G474" s="4" t="s">
        <v>14</v>
      </c>
      <c r="H474" t="s">
        <v>14</v>
      </c>
      <c r="I474" s="4" t="s">
        <v>14</v>
      </c>
      <c r="J474" s="4" t="s">
        <v>14</v>
      </c>
      <c r="K474" s="4" t="s">
        <v>14</v>
      </c>
    </row>
    <row r="475" spans="1:11" x14ac:dyDescent="0.25">
      <c r="A475" s="1" t="s">
        <v>742</v>
      </c>
      <c r="B475" s="1" t="s">
        <v>16</v>
      </c>
      <c r="C475" s="1" t="s">
        <v>743</v>
      </c>
      <c r="D475" s="4" t="s">
        <v>14</v>
      </c>
      <c r="E475" s="4" t="s">
        <v>1631</v>
      </c>
      <c r="F475" s="4" t="s">
        <v>1510</v>
      </c>
      <c r="G475" s="4" t="s">
        <v>14</v>
      </c>
      <c r="H475" t="s">
        <v>14</v>
      </c>
      <c r="I475" s="4" t="s">
        <v>14</v>
      </c>
      <c r="J475" s="4" t="s">
        <v>14</v>
      </c>
      <c r="K475" s="4" t="s">
        <v>14</v>
      </c>
    </row>
    <row r="476" spans="1:11" x14ac:dyDescent="0.25">
      <c r="A476" s="1" t="s">
        <v>744</v>
      </c>
      <c r="B476" s="1" t="s">
        <v>203</v>
      </c>
      <c r="C476" s="1" t="s">
        <v>745</v>
      </c>
      <c r="D476" s="4" t="s">
        <v>14</v>
      </c>
      <c r="E476" s="4" t="s">
        <v>1477</v>
      </c>
      <c r="F476" s="4" t="s">
        <v>1477</v>
      </c>
      <c r="G476" s="4" t="s">
        <v>14</v>
      </c>
      <c r="H476" t="s">
        <v>14</v>
      </c>
      <c r="I476" s="4" t="s">
        <v>14</v>
      </c>
      <c r="J476" s="4" t="s">
        <v>14</v>
      </c>
      <c r="K476" s="4" t="s">
        <v>14</v>
      </c>
    </row>
    <row r="477" spans="1:11" x14ac:dyDescent="0.25">
      <c r="A477" s="1" t="s">
        <v>746</v>
      </c>
      <c r="B477" s="1" t="s">
        <v>26</v>
      </c>
      <c r="C477" s="1" t="s">
        <v>747</v>
      </c>
      <c r="D477" s="4" t="s">
        <v>14</v>
      </c>
      <c r="E477" s="4" t="s">
        <v>1482</v>
      </c>
      <c r="F477" s="4" t="s">
        <v>1491</v>
      </c>
      <c r="G477" s="4" t="s">
        <v>14</v>
      </c>
      <c r="H477" t="s">
        <v>14</v>
      </c>
      <c r="I477" s="4" t="s">
        <v>14</v>
      </c>
      <c r="J477" s="4" t="s">
        <v>14</v>
      </c>
      <c r="K477" s="4" t="s">
        <v>14</v>
      </c>
    </row>
    <row r="478" spans="1:11" x14ac:dyDescent="0.25">
      <c r="A478" s="1" t="s">
        <v>748</v>
      </c>
      <c r="B478" s="1" t="s">
        <v>297</v>
      </c>
      <c r="C478" s="1" t="s">
        <v>253</v>
      </c>
      <c r="D478" s="4" t="s">
        <v>14</v>
      </c>
      <c r="E478" s="4" t="s">
        <v>1466</v>
      </c>
      <c r="F478" s="4" t="s">
        <v>1466</v>
      </c>
      <c r="G478" s="4" t="s">
        <v>14</v>
      </c>
      <c r="H478" t="s">
        <v>14</v>
      </c>
      <c r="I478" s="4" t="s">
        <v>14</v>
      </c>
      <c r="J478" s="4" t="s">
        <v>14</v>
      </c>
      <c r="K478" s="4" t="s">
        <v>14</v>
      </c>
    </row>
    <row r="479" spans="1:11" x14ac:dyDescent="0.25">
      <c r="A479" s="1" t="s">
        <v>749</v>
      </c>
      <c r="B479" s="1" t="s">
        <v>297</v>
      </c>
      <c r="C479" s="1" t="s">
        <v>750</v>
      </c>
      <c r="D479" s="4" t="s">
        <v>14</v>
      </c>
      <c r="E479" s="4" t="s">
        <v>1472</v>
      </c>
      <c r="F479" s="4" t="s">
        <v>14</v>
      </c>
      <c r="G479" s="4" t="s">
        <v>14</v>
      </c>
      <c r="H479" t="s">
        <v>14</v>
      </c>
      <c r="I479" s="4" t="s">
        <v>14</v>
      </c>
      <c r="J479" s="4" t="s">
        <v>14</v>
      </c>
      <c r="K479" s="4" t="s">
        <v>14</v>
      </c>
    </row>
    <row r="480" spans="1:11" x14ac:dyDescent="0.25">
      <c r="A480" s="1" t="s">
        <v>751</v>
      </c>
      <c r="B480" s="1" t="s">
        <v>252</v>
      </c>
      <c r="C480" s="1" t="s">
        <v>71</v>
      </c>
      <c r="D480" s="4" t="s">
        <v>14</v>
      </c>
      <c r="E480" s="4" t="s">
        <v>1482</v>
      </c>
      <c r="F480" s="4" t="s">
        <v>1477</v>
      </c>
      <c r="G480" s="4" t="s">
        <v>14</v>
      </c>
      <c r="H480" t="s">
        <v>14</v>
      </c>
      <c r="I480" s="4" t="s">
        <v>14</v>
      </c>
      <c r="J480" s="4" t="s">
        <v>14</v>
      </c>
      <c r="K480" s="4" t="s">
        <v>14</v>
      </c>
    </row>
    <row r="481" spans="1:11" x14ac:dyDescent="0.25">
      <c r="A481" s="1" t="s">
        <v>752</v>
      </c>
      <c r="B481" s="1" t="s">
        <v>26</v>
      </c>
      <c r="C481" s="1" t="s">
        <v>61</v>
      </c>
      <c r="D481" s="4" t="s">
        <v>14</v>
      </c>
      <c r="E481" s="4" t="s">
        <v>1476</v>
      </c>
      <c r="F481" s="4" t="s">
        <v>14</v>
      </c>
      <c r="G481" s="4" t="s">
        <v>14</v>
      </c>
      <c r="H481" t="s">
        <v>14</v>
      </c>
      <c r="I481" s="4" t="s">
        <v>14</v>
      </c>
      <c r="J481" s="4" t="s">
        <v>14</v>
      </c>
      <c r="K481" s="4" t="s">
        <v>14</v>
      </c>
    </row>
    <row r="482" spans="1:11" x14ac:dyDescent="0.25">
      <c r="A482" s="1" t="s">
        <v>753</v>
      </c>
      <c r="B482" s="1" t="s">
        <v>161</v>
      </c>
      <c r="C482" s="1" t="s">
        <v>479</v>
      </c>
      <c r="D482" s="4" t="s">
        <v>14</v>
      </c>
      <c r="E482" s="4" t="s">
        <v>1491</v>
      </c>
      <c r="F482" s="4" t="s">
        <v>1491</v>
      </c>
      <c r="G482" s="4" t="s">
        <v>14</v>
      </c>
      <c r="H482" t="s">
        <v>14</v>
      </c>
      <c r="I482" s="4" t="s">
        <v>14</v>
      </c>
      <c r="J482" s="4" t="s">
        <v>14</v>
      </c>
      <c r="K482" s="4" t="s">
        <v>14</v>
      </c>
    </row>
    <row r="483" spans="1:11" x14ac:dyDescent="0.25">
      <c r="A483" s="1" t="s">
        <v>754</v>
      </c>
      <c r="B483" s="1" t="s">
        <v>227</v>
      </c>
      <c r="C483" s="1" t="s">
        <v>415</v>
      </c>
      <c r="D483" s="4" t="s">
        <v>14</v>
      </c>
      <c r="E483" s="4" t="s">
        <v>1482</v>
      </c>
      <c r="F483" s="4" t="s">
        <v>1476</v>
      </c>
      <c r="G483" s="4" t="s">
        <v>14</v>
      </c>
      <c r="H483" t="s">
        <v>14</v>
      </c>
      <c r="I483" s="4" t="s">
        <v>14</v>
      </c>
      <c r="J483" s="4" t="s">
        <v>14</v>
      </c>
      <c r="K483" s="4" t="s">
        <v>14</v>
      </c>
    </row>
    <row r="484" spans="1:11" x14ac:dyDescent="0.25">
      <c r="A484" s="1" t="s">
        <v>755</v>
      </c>
      <c r="B484" s="1" t="s">
        <v>26</v>
      </c>
      <c r="C484" s="1" t="s">
        <v>88</v>
      </c>
      <c r="D484" s="4" t="s">
        <v>14</v>
      </c>
      <c r="E484" s="4" t="s">
        <v>1491</v>
      </c>
      <c r="F484" s="4" t="s">
        <v>1476</v>
      </c>
      <c r="G484" s="4" t="s">
        <v>14</v>
      </c>
      <c r="H484" t="s">
        <v>14</v>
      </c>
      <c r="I484" s="4" t="s">
        <v>14</v>
      </c>
      <c r="J484" s="4" t="s">
        <v>14</v>
      </c>
      <c r="K484" s="4" t="s">
        <v>14</v>
      </c>
    </row>
    <row r="485" spans="1:11" x14ac:dyDescent="0.25">
      <c r="A485" s="1" t="s">
        <v>756</v>
      </c>
      <c r="B485" s="1" t="s">
        <v>29</v>
      </c>
      <c r="C485" s="1" t="s">
        <v>104</v>
      </c>
      <c r="D485" s="4" t="s">
        <v>14</v>
      </c>
      <c r="E485" s="4" t="s">
        <v>1476</v>
      </c>
      <c r="F485" s="4" t="s">
        <v>1476</v>
      </c>
      <c r="G485" s="4" t="s">
        <v>14</v>
      </c>
      <c r="H485" t="s">
        <v>14</v>
      </c>
      <c r="I485" s="4" t="s">
        <v>14</v>
      </c>
      <c r="J485" s="4" t="s">
        <v>14</v>
      </c>
      <c r="K485" s="4" t="s">
        <v>14</v>
      </c>
    </row>
    <row r="486" spans="1:11" x14ac:dyDescent="0.25">
      <c r="A486" s="1" t="s">
        <v>757</v>
      </c>
      <c r="B486" s="1" t="s">
        <v>203</v>
      </c>
      <c r="C486" s="1" t="s">
        <v>758</v>
      </c>
      <c r="D486" s="4" t="s">
        <v>14</v>
      </c>
      <c r="E486" s="4" t="s">
        <v>1479</v>
      </c>
      <c r="F486" s="4" t="s">
        <v>1479</v>
      </c>
      <c r="G486" s="4" t="s">
        <v>14</v>
      </c>
      <c r="H486" t="s">
        <v>14</v>
      </c>
      <c r="I486" s="4" t="s">
        <v>14</v>
      </c>
      <c r="J486" s="4" t="s">
        <v>14</v>
      </c>
      <c r="K486" s="4" t="s">
        <v>14</v>
      </c>
    </row>
    <row r="487" spans="1:11" x14ac:dyDescent="0.25">
      <c r="A487" s="1" t="s">
        <v>759</v>
      </c>
      <c r="B487" s="1" t="s">
        <v>173</v>
      </c>
      <c r="C487" s="1" t="s">
        <v>760</v>
      </c>
      <c r="D487" s="4" t="s">
        <v>14</v>
      </c>
      <c r="E487" s="4" t="s">
        <v>1596</v>
      </c>
      <c r="F487" s="4" t="s">
        <v>1589</v>
      </c>
      <c r="G487" s="4" t="s">
        <v>14</v>
      </c>
      <c r="H487" t="s">
        <v>14</v>
      </c>
      <c r="I487" s="4" t="s">
        <v>14</v>
      </c>
      <c r="J487" s="4" t="s">
        <v>14</v>
      </c>
      <c r="K487" s="4" t="s">
        <v>1523</v>
      </c>
    </row>
    <row r="488" spans="1:11" x14ac:dyDescent="0.25">
      <c r="A488" s="1" t="s">
        <v>761</v>
      </c>
      <c r="B488" s="1" t="s">
        <v>29</v>
      </c>
      <c r="C488" s="1" t="s">
        <v>280</v>
      </c>
      <c r="D488" s="4" t="s">
        <v>14</v>
      </c>
      <c r="E488" s="4" t="s">
        <v>1469</v>
      </c>
      <c r="F488" s="4" t="s">
        <v>1469</v>
      </c>
      <c r="G488" s="4" t="s">
        <v>14</v>
      </c>
      <c r="H488" t="s">
        <v>14</v>
      </c>
      <c r="I488" s="4" t="s">
        <v>1466</v>
      </c>
      <c r="J488" s="4" t="s">
        <v>1476</v>
      </c>
      <c r="K488" s="4" t="s">
        <v>1524</v>
      </c>
    </row>
    <row r="489" spans="1:11" x14ac:dyDescent="0.25">
      <c r="A489" s="1" t="s">
        <v>762</v>
      </c>
      <c r="B489" s="1" t="s">
        <v>494</v>
      </c>
      <c r="C489" s="1" t="s">
        <v>150</v>
      </c>
      <c r="D489" s="4" t="s">
        <v>14</v>
      </c>
      <c r="E489" s="4" t="s">
        <v>1466</v>
      </c>
      <c r="F489" s="4" t="s">
        <v>1466</v>
      </c>
      <c r="G489" s="4" t="s">
        <v>14</v>
      </c>
      <c r="H489" t="s">
        <v>14</v>
      </c>
      <c r="I489" s="4" t="s">
        <v>14</v>
      </c>
      <c r="J489" s="4" t="s">
        <v>14</v>
      </c>
      <c r="K489" s="4" t="s">
        <v>14</v>
      </c>
    </row>
    <row r="490" spans="1:11" x14ac:dyDescent="0.25">
      <c r="A490" s="1" t="s">
        <v>763</v>
      </c>
      <c r="B490" s="1" t="s">
        <v>525</v>
      </c>
      <c r="C490" s="1" t="s">
        <v>764</v>
      </c>
      <c r="D490" s="4" t="s">
        <v>14</v>
      </c>
      <c r="E490" s="4" t="s">
        <v>1652</v>
      </c>
      <c r="F490" s="4" t="s">
        <v>1565</v>
      </c>
      <c r="G490" s="4" t="s">
        <v>14</v>
      </c>
      <c r="H490" t="s">
        <v>14</v>
      </c>
      <c r="I490" s="4" t="s">
        <v>1476</v>
      </c>
      <c r="J490" s="4" t="s">
        <v>1476</v>
      </c>
      <c r="K490" s="4" t="s">
        <v>1653</v>
      </c>
    </row>
    <row r="491" spans="1:11" x14ac:dyDescent="0.25">
      <c r="A491" s="1" t="s">
        <v>765</v>
      </c>
      <c r="B491" s="1" t="s">
        <v>173</v>
      </c>
      <c r="C491" s="1" t="s">
        <v>415</v>
      </c>
      <c r="D491" s="4" t="s">
        <v>14</v>
      </c>
      <c r="E491" s="4" t="s">
        <v>1477</v>
      </c>
      <c r="F491" s="4" t="s">
        <v>1466</v>
      </c>
      <c r="G491" s="4" t="s">
        <v>14</v>
      </c>
      <c r="H491" t="s">
        <v>14</v>
      </c>
      <c r="I491" s="4" t="s">
        <v>14</v>
      </c>
      <c r="J491" s="4" t="s">
        <v>14</v>
      </c>
      <c r="K491" s="4" t="s">
        <v>14</v>
      </c>
    </row>
    <row r="492" spans="1:11" x14ac:dyDescent="0.25">
      <c r="A492" s="1" t="s">
        <v>768</v>
      </c>
      <c r="B492" s="1" t="s">
        <v>227</v>
      </c>
      <c r="C492" s="1" t="s">
        <v>673</v>
      </c>
      <c r="D492" s="4" t="s">
        <v>14</v>
      </c>
      <c r="E492" s="4" t="s">
        <v>1466</v>
      </c>
      <c r="F492" s="4" t="s">
        <v>14</v>
      </c>
      <c r="G492" s="4" t="s">
        <v>14</v>
      </c>
      <c r="H492" t="s">
        <v>14</v>
      </c>
      <c r="I492" s="4" t="s">
        <v>14</v>
      </c>
      <c r="J492" s="4" t="s">
        <v>14</v>
      </c>
      <c r="K492" s="4" t="s">
        <v>14</v>
      </c>
    </row>
    <row r="493" spans="1:11" x14ac:dyDescent="0.25">
      <c r="A493" s="1" t="s">
        <v>769</v>
      </c>
      <c r="B493" s="1" t="s">
        <v>29</v>
      </c>
      <c r="C493" s="1" t="s">
        <v>104</v>
      </c>
      <c r="D493" s="4" t="s">
        <v>14</v>
      </c>
      <c r="E493" s="4" t="s">
        <v>1476</v>
      </c>
      <c r="F493" s="4" t="s">
        <v>14</v>
      </c>
      <c r="G493" s="4" t="s">
        <v>14</v>
      </c>
      <c r="H493" t="s">
        <v>14</v>
      </c>
      <c r="I493" s="4" t="s">
        <v>14</v>
      </c>
      <c r="J493" s="4" t="s">
        <v>14</v>
      </c>
      <c r="K493" s="4" t="s">
        <v>14</v>
      </c>
    </row>
    <row r="494" spans="1:11" x14ac:dyDescent="0.25">
      <c r="A494" s="1" t="s">
        <v>770</v>
      </c>
      <c r="B494" s="1" t="s">
        <v>494</v>
      </c>
      <c r="C494" s="1" t="s">
        <v>150</v>
      </c>
      <c r="D494" s="4" t="s">
        <v>14</v>
      </c>
      <c r="E494" s="4" t="s">
        <v>1466</v>
      </c>
      <c r="F494" s="4" t="s">
        <v>1466</v>
      </c>
      <c r="G494" s="4" t="s">
        <v>14</v>
      </c>
      <c r="H494" t="s">
        <v>14</v>
      </c>
      <c r="I494" s="4" t="s">
        <v>14</v>
      </c>
      <c r="J494" s="4" t="s">
        <v>14</v>
      </c>
      <c r="K494" s="4" t="s">
        <v>14</v>
      </c>
    </row>
    <row r="495" spans="1:11" x14ac:dyDescent="0.25">
      <c r="A495" s="1" t="s">
        <v>774</v>
      </c>
      <c r="B495" s="1" t="s">
        <v>29</v>
      </c>
      <c r="C495" s="1" t="s">
        <v>264</v>
      </c>
      <c r="D495" s="4" t="s">
        <v>14</v>
      </c>
      <c r="E495" s="4" t="s">
        <v>1476</v>
      </c>
      <c r="F495" s="4" t="s">
        <v>14</v>
      </c>
      <c r="G495" s="4" t="s">
        <v>14</v>
      </c>
      <c r="H495" t="s">
        <v>14</v>
      </c>
      <c r="I495" s="4" t="s">
        <v>14</v>
      </c>
      <c r="J495" s="4" t="s">
        <v>14</v>
      </c>
      <c r="K495" s="4" t="s">
        <v>14</v>
      </c>
    </row>
    <row r="496" spans="1:11" x14ac:dyDescent="0.25">
      <c r="A496" s="1" t="s">
        <v>775</v>
      </c>
      <c r="B496" s="1" t="s">
        <v>525</v>
      </c>
      <c r="C496" s="1" t="s">
        <v>271</v>
      </c>
      <c r="D496" s="4" t="s">
        <v>14</v>
      </c>
      <c r="E496" s="4" t="s">
        <v>1476</v>
      </c>
      <c r="F496" s="4" t="s">
        <v>14</v>
      </c>
      <c r="G496" s="4" t="s">
        <v>14</v>
      </c>
      <c r="H496" t="s">
        <v>14</v>
      </c>
      <c r="I496" s="4" t="s">
        <v>14</v>
      </c>
      <c r="J496" s="4" t="s">
        <v>14</v>
      </c>
      <c r="K496" s="4" t="s">
        <v>14</v>
      </c>
    </row>
    <row r="497" spans="1:11" x14ac:dyDescent="0.25">
      <c r="A497" s="1" t="s">
        <v>776</v>
      </c>
      <c r="B497" s="1" t="s">
        <v>777</v>
      </c>
      <c r="C497" s="1" t="s">
        <v>778</v>
      </c>
      <c r="D497" s="4" t="s">
        <v>14</v>
      </c>
      <c r="E497" s="4" t="s">
        <v>1639</v>
      </c>
      <c r="F497" s="4" t="s">
        <v>1655</v>
      </c>
      <c r="G497" s="4" t="s">
        <v>14</v>
      </c>
      <c r="H497" t="s">
        <v>14</v>
      </c>
      <c r="I497" s="4" t="s">
        <v>1477</v>
      </c>
      <c r="J497" s="4" t="s">
        <v>1476</v>
      </c>
      <c r="K497" s="4" t="s">
        <v>1493</v>
      </c>
    </row>
    <row r="498" spans="1:11" x14ac:dyDescent="0.25">
      <c r="A498" s="1" t="s">
        <v>779</v>
      </c>
      <c r="B498" s="1" t="s">
        <v>780</v>
      </c>
      <c r="C498" s="1" t="s">
        <v>61</v>
      </c>
      <c r="D498" s="4" t="s">
        <v>14</v>
      </c>
      <c r="E498" s="4" t="s">
        <v>1476</v>
      </c>
      <c r="F498" s="4" t="s">
        <v>1476</v>
      </c>
      <c r="G498" s="4" t="s">
        <v>14</v>
      </c>
      <c r="H498" t="s">
        <v>14</v>
      </c>
      <c r="I498" s="4" t="s">
        <v>14</v>
      </c>
      <c r="J498" s="4" t="s">
        <v>14</v>
      </c>
      <c r="K498" s="4" t="s">
        <v>14</v>
      </c>
    </row>
    <row r="499" spans="1:11" x14ac:dyDescent="0.25">
      <c r="A499" s="1" t="s">
        <v>783</v>
      </c>
      <c r="B499" s="1" t="s">
        <v>47</v>
      </c>
      <c r="C499" s="1" t="s">
        <v>24</v>
      </c>
      <c r="D499" s="4" t="s">
        <v>14</v>
      </c>
      <c r="E499" s="4" t="s">
        <v>1466</v>
      </c>
      <c r="F499" s="4" t="s">
        <v>1466</v>
      </c>
      <c r="G499" s="4" t="s">
        <v>14</v>
      </c>
      <c r="H499" t="s">
        <v>14</v>
      </c>
      <c r="I499" s="4" t="s">
        <v>14</v>
      </c>
      <c r="J499" s="4" t="s">
        <v>14</v>
      </c>
      <c r="K499" s="4" t="s">
        <v>14</v>
      </c>
    </row>
    <row r="500" spans="1:11" x14ac:dyDescent="0.25">
      <c r="A500" s="1" t="s">
        <v>784</v>
      </c>
      <c r="B500" s="1" t="s">
        <v>38</v>
      </c>
      <c r="C500" s="1" t="s">
        <v>785</v>
      </c>
      <c r="D500" s="4" t="s">
        <v>14</v>
      </c>
      <c r="E500" s="4" t="s">
        <v>1529</v>
      </c>
      <c r="F500" s="4" t="s">
        <v>1492</v>
      </c>
      <c r="G500" s="4" t="s">
        <v>14</v>
      </c>
      <c r="H500" t="s">
        <v>14</v>
      </c>
      <c r="I500" s="4" t="s">
        <v>14</v>
      </c>
      <c r="J500" s="4" t="s">
        <v>14</v>
      </c>
      <c r="K500" s="4" t="s">
        <v>14</v>
      </c>
    </row>
    <row r="501" spans="1:11" x14ac:dyDescent="0.25">
      <c r="A501" s="1" t="s">
        <v>786</v>
      </c>
      <c r="B501" s="1" t="s">
        <v>85</v>
      </c>
      <c r="C501" s="1" t="s">
        <v>787</v>
      </c>
      <c r="D501" s="4" t="s">
        <v>14</v>
      </c>
      <c r="E501" s="4" t="s">
        <v>1495</v>
      </c>
      <c r="F501" s="4" t="s">
        <v>1495</v>
      </c>
      <c r="G501" s="4" t="s">
        <v>14</v>
      </c>
      <c r="H501" t="s">
        <v>14</v>
      </c>
      <c r="I501" s="4" t="s">
        <v>14</v>
      </c>
      <c r="J501" s="4" t="s">
        <v>14</v>
      </c>
      <c r="K501" s="4" t="s">
        <v>1476</v>
      </c>
    </row>
    <row r="502" spans="1:11" x14ac:dyDescent="0.25">
      <c r="A502" s="1" t="s">
        <v>788</v>
      </c>
      <c r="B502" s="1" t="s">
        <v>130</v>
      </c>
      <c r="C502" s="1" t="s">
        <v>789</v>
      </c>
      <c r="D502" s="4" t="s">
        <v>14</v>
      </c>
      <c r="E502" s="4" t="s">
        <v>1482</v>
      </c>
      <c r="F502" s="4" t="s">
        <v>1482</v>
      </c>
      <c r="G502" s="4" t="s">
        <v>14</v>
      </c>
      <c r="H502" t="s">
        <v>14</v>
      </c>
      <c r="I502" s="4" t="s">
        <v>14</v>
      </c>
      <c r="J502" s="4" t="s">
        <v>14</v>
      </c>
      <c r="K502" s="4" t="s">
        <v>1484</v>
      </c>
    </row>
    <row r="503" spans="1:11" x14ac:dyDescent="0.25">
      <c r="A503" s="1" t="s">
        <v>790</v>
      </c>
      <c r="B503" s="1" t="s">
        <v>29</v>
      </c>
      <c r="C503" s="1" t="s">
        <v>171</v>
      </c>
      <c r="D503" s="4" t="s">
        <v>14</v>
      </c>
      <c r="E503" s="4" t="s">
        <v>1466</v>
      </c>
      <c r="F503" s="4" t="s">
        <v>1466</v>
      </c>
      <c r="G503" s="4" t="s">
        <v>14</v>
      </c>
      <c r="H503" t="s">
        <v>14</v>
      </c>
      <c r="I503" s="4" t="s">
        <v>14</v>
      </c>
      <c r="J503" s="4" t="s">
        <v>14</v>
      </c>
      <c r="K503" s="4" t="s">
        <v>1466</v>
      </c>
    </row>
    <row r="504" spans="1:11" x14ac:dyDescent="0.25">
      <c r="A504" s="1" t="s">
        <v>791</v>
      </c>
      <c r="B504" s="1" t="s">
        <v>12</v>
      </c>
      <c r="C504" s="1" t="s">
        <v>241</v>
      </c>
      <c r="D504" s="4" t="s">
        <v>14</v>
      </c>
      <c r="E504" s="4" t="s">
        <v>1523</v>
      </c>
      <c r="F504" s="4" t="s">
        <v>14</v>
      </c>
      <c r="G504" s="4" t="s">
        <v>14</v>
      </c>
      <c r="H504" t="s">
        <v>14</v>
      </c>
      <c r="I504" s="4" t="s">
        <v>14</v>
      </c>
      <c r="J504" s="4" t="s">
        <v>14</v>
      </c>
      <c r="K504" s="4" t="s">
        <v>14</v>
      </c>
    </row>
    <row r="505" spans="1:11" x14ac:dyDescent="0.25">
      <c r="A505" s="1" t="s">
        <v>792</v>
      </c>
      <c r="B505" s="1" t="s">
        <v>12</v>
      </c>
      <c r="C505" s="1" t="s">
        <v>793</v>
      </c>
      <c r="D505" s="4" t="s">
        <v>14</v>
      </c>
      <c r="E505" s="4" t="s">
        <v>1565</v>
      </c>
      <c r="F505" s="4" t="s">
        <v>1589</v>
      </c>
      <c r="G505" s="4" t="s">
        <v>14</v>
      </c>
      <c r="H505" t="s">
        <v>14</v>
      </c>
      <c r="I505" s="4" t="s">
        <v>1476</v>
      </c>
      <c r="J505" s="4" t="s">
        <v>14</v>
      </c>
      <c r="K505" s="4" t="s">
        <v>1472</v>
      </c>
    </row>
    <row r="506" spans="1:11" x14ac:dyDescent="0.25">
      <c r="A506" s="1" t="s">
        <v>794</v>
      </c>
      <c r="B506" s="1" t="s">
        <v>196</v>
      </c>
      <c r="C506" s="1" t="s">
        <v>795</v>
      </c>
      <c r="D506" s="4" t="s">
        <v>14</v>
      </c>
      <c r="E506" s="4" t="s">
        <v>1527</v>
      </c>
      <c r="F506" s="4" t="s">
        <v>1483</v>
      </c>
      <c r="G506" s="4" t="s">
        <v>14</v>
      </c>
      <c r="H506" t="s">
        <v>14</v>
      </c>
      <c r="I506" s="4" t="s">
        <v>14</v>
      </c>
      <c r="J506" s="4" t="s">
        <v>14</v>
      </c>
      <c r="K506" s="4" t="s">
        <v>14</v>
      </c>
    </row>
    <row r="507" spans="1:11" x14ac:dyDescent="0.25">
      <c r="A507" s="1" t="s">
        <v>796</v>
      </c>
      <c r="B507" s="1" t="s">
        <v>47</v>
      </c>
      <c r="C507" s="1" t="s">
        <v>415</v>
      </c>
      <c r="D507" s="4" t="s">
        <v>14</v>
      </c>
      <c r="E507" s="4" t="s">
        <v>1466</v>
      </c>
      <c r="F507" s="4" t="s">
        <v>1476</v>
      </c>
      <c r="G507" s="4" t="s">
        <v>14</v>
      </c>
      <c r="H507" t="s">
        <v>14</v>
      </c>
      <c r="I507" s="4" t="s">
        <v>14</v>
      </c>
      <c r="J507" s="4" t="s">
        <v>14</v>
      </c>
      <c r="K507" s="4" t="s">
        <v>14</v>
      </c>
    </row>
    <row r="508" spans="1:11" x14ac:dyDescent="0.25">
      <c r="A508" s="1" t="s">
        <v>797</v>
      </c>
      <c r="B508" s="1" t="s">
        <v>26</v>
      </c>
      <c r="C508" s="1" t="s">
        <v>477</v>
      </c>
      <c r="D508" s="4" t="s">
        <v>14</v>
      </c>
      <c r="E508" s="4" t="s">
        <v>1491</v>
      </c>
      <c r="F508" s="4" t="s">
        <v>1466</v>
      </c>
      <c r="G508" s="4" t="s">
        <v>14</v>
      </c>
      <c r="H508" t="s">
        <v>14</v>
      </c>
      <c r="I508" s="4" t="s">
        <v>14</v>
      </c>
      <c r="J508" s="4" t="s">
        <v>14</v>
      </c>
      <c r="K508" s="4" t="s">
        <v>14</v>
      </c>
    </row>
    <row r="509" spans="1:11" x14ac:dyDescent="0.25">
      <c r="A509" s="1" t="s">
        <v>798</v>
      </c>
      <c r="B509" s="1" t="s">
        <v>168</v>
      </c>
      <c r="C509" s="1" t="s">
        <v>799</v>
      </c>
      <c r="D509" s="4" t="s">
        <v>14</v>
      </c>
      <c r="E509" s="4" t="s">
        <v>1548</v>
      </c>
      <c r="F509" s="4" t="s">
        <v>1548</v>
      </c>
      <c r="G509" s="4" t="s">
        <v>14</v>
      </c>
      <c r="H509" t="s">
        <v>14</v>
      </c>
      <c r="I509" s="4" t="s">
        <v>14</v>
      </c>
      <c r="J509" s="4" t="s">
        <v>14</v>
      </c>
      <c r="K509" s="4" t="s">
        <v>1470</v>
      </c>
    </row>
    <row r="510" spans="1:11" x14ac:dyDescent="0.25">
      <c r="A510" s="1" t="s">
        <v>803</v>
      </c>
      <c r="B510" s="1" t="s">
        <v>23</v>
      </c>
      <c r="C510" s="1" t="s">
        <v>104</v>
      </c>
      <c r="D510" s="4" t="s">
        <v>14</v>
      </c>
      <c r="E510" s="4" t="s">
        <v>1466</v>
      </c>
      <c r="F510" s="4" t="s">
        <v>1466</v>
      </c>
      <c r="G510" s="4" t="s">
        <v>14</v>
      </c>
      <c r="H510" t="s">
        <v>14</v>
      </c>
      <c r="I510" s="4" t="s">
        <v>14</v>
      </c>
      <c r="J510" s="4" t="s">
        <v>14</v>
      </c>
      <c r="K510" s="4" t="s">
        <v>14</v>
      </c>
    </row>
    <row r="511" spans="1:11" x14ac:dyDescent="0.25">
      <c r="A511" s="1" t="s">
        <v>804</v>
      </c>
      <c r="B511" s="1" t="s">
        <v>12</v>
      </c>
      <c r="C511" s="1" t="s">
        <v>805</v>
      </c>
      <c r="D511" s="4" t="s">
        <v>14</v>
      </c>
      <c r="E511" s="4" t="s">
        <v>1481</v>
      </c>
      <c r="F511" s="4" t="s">
        <v>1472</v>
      </c>
      <c r="G511" s="4" t="s">
        <v>14</v>
      </c>
      <c r="H511" t="s">
        <v>14</v>
      </c>
      <c r="I511" s="4" t="s">
        <v>14</v>
      </c>
      <c r="J511" s="4" t="s">
        <v>14</v>
      </c>
      <c r="K511" s="4" t="s">
        <v>14</v>
      </c>
    </row>
    <row r="512" spans="1:11" x14ac:dyDescent="0.25">
      <c r="A512" s="1" t="s">
        <v>806</v>
      </c>
      <c r="B512" s="1" t="s">
        <v>16</v>
      </c>
      <c r="C512" s="1" t="s">
        <v>807</v>
      </c>
      <c r="D512" s="4" t="s">
        <v>14</v>
      </c>
      <c r="E512" s="4" t="s">
        <v>1466</v>
      </c>
      <c r="F512" s="4" t="s">
        <v>1466</v>
      </c>
      <c r="G512" s="4" t="s">
        <v>14</v>
      </c>
      <c r="H512" t="s">
        <v>14</v>
      </c>
      <c r="I512" s="4" t="s">
        <v>14</v>
      </c>
      <c r="J512" s="4" t="s">
        <v>14</v>
      </c>
      <c r="K512" s="4" t="s">
        <v>14</v>
      </c>
    </row>
    <row r="513" spans="1:11" x14ac:dyDescent="0.25">
      <c r="A513" s="1" t="s">
        <v>808</v>
      </c>
      <c r="B513" s="1" t="s">
        <v>65</v>
      </c>
      <c r="C513" s="1" t="s">
        <v>809</v>
      </c>
      <c r="D513" s="4" t="s">
        <v>14</v>
      </c>
      <c r="E513" s="4" t="s">
        <v>1527</v>
      </c>
      <c r="F513" s="4" t="s">
        <v>1527</v>
      </c>
      <c r="G513" s="4" t="s">
        <v>14</v>
      </c>
      <c r="H513" t="s">
        <v>14</v>
      </c>
      <c r="I513" s="4" t="s">
        <v>14</v>
      </c>
      <c r="J513" s="4" t="s">
        <v>14</v>
      </c>
      <c r="K513" s="4" t="s">
        <v>1481</v>
      </c>
    </row>
    <row r="514" spans="1:11" x14ac:dyDescent="0.25">
      <c r="A514" s="1" t="s">
        <v>812</v>
      </c>
      <c r="B514" s="1" t="s">
        <v>47</v>
      </c>
      <c r="C514" s="1" t="s">
        <v>457</v>
      </c>
      <c r="D514" s="4" t="s">
        <v>14</v>
      </c>
      <c r="E514" s="4" t="s">
        <v>1483</v>
      </c>
      <c r="F514" s="4" t="s">
        <v>1472</v>
      </c>
      <c r="G514" s="4" t="s">
        <v>14</v>
      </c>
      <c r="H514" t="s">
        <v>14</v>
      </c>
      <c r="I514" s="4" t="s">
        <v>14</v>
      </c>
      <c r="J514" s="4" t="s">
        <v>14</v>
      </c>
      <c r="K514" s="4" t="s">
        <v>14</v>
      </c>
    </row>
    <row r="515" spans="1:11" x14ac:dyDescent="0.25">
      <c r="A515" s="1" t="s">
        <v>813</v>
      </c>
      <c r="B515" s="1" t="s">
        <v>203</v>
      </c>
      <c r="C515" s="1" t="s">
        <v>814</v>
      </c>
      <c r="D515" s="4" t="s">
        <v>14</v>
      </c>
      <c r="E515" s="4" t="s">
        <v>1466</v>
      </c>
      <c r="F515" s="4" t="s">
        <v>1476</v>
      </c>
      <c r="G515" s="4" t="s">
        <v>14</v>
      </c>
      <c r="H515" t="s">
        <v>14</v>
      </c>
      <c r="I515" s="4" t="s">
        <v>14</v>
      </c>
      <c r="J515" s="4" t="s">
        <v>14</v>
      </c>
      <c r="K515" s="4" t="s">
        <v>1476</v>
      </c>
    </row>
    <row r="516" spans="1:11" x14ac:dyDescent="0.25">
      <c r="A516" s="1" t="s">
        <v>815</v>
      </c>
      <c r="B516" s="1" t="s">
        <v>16</v>
      </c>
      <c r="C516" s="1" t="s">
        <v>816</v>
      </c>
      <c r="D516" s="4" t="s">
        <v>14</v>
      </c>
      <c r="E516" s="4" t="s">
        <v>1513</v>
      </c>
      <c r="F516" s="4" t="s">
        <v>1491</v>
      </c>
      <c r="G516" s="4" t="s">
        <v>14</v>
      </c>
      <c r="H516" t="s">
        <v>14</v>
      </c>
      <c r="I516" s="4" t="s">
        <v>14</v>
      </c>
      <c r="J516" s="4" t="s">
        <v>14</v>
      </c>
      <c r="K516" s="4" t="s">
        <v>14</v>
      </c>
    </row>
    <row r="517" spans="1:11" x14ac:dyDescent="0.25">
      <c r="A517" s="1" t="s">
        <v>817</v>
      </c>
      <c r="B517" s="1" t="s">
        <v>38</v>
      </c>
      <c r="C517" s="1" t="s">
        <v>818</v>
      </c>
      <c r="D517" s="4" t="s">
        <v>14</v>
      </c>
      <c r="E517" s="4" t="s">
        <v>1481</v>
      </c>
      <c r="F517" s="4" t="s">
        <v>1483</v>
      </c>
      <c r="G517" s="4" t="s">
        <v>14</v>
      </c>
      <c r="H517" t="s">
        <v>14</v>
      </c>
      <c r="I517" s="4" t="s">
        <v>14</v>
      </c>
      <c r="J517" s="4" t="s">
        <v>14</v>
      </c>
      <c r="K517" s="4" t="s">
        <v>1466</v>
      </c>
    </row>
    <row r="518" spans="1:11" x14ac:dyDescent="0.25">
      <c r="A518" s="1" t="s">
        <v>819</v>
      </c>
      <c r="B518" s="1" t="s">
        <v>23</v>
      </c>
      <c r="C518" s="1" t="s">
        <v>150</v>
      </c>
      <c r="D518" s="4" t="s">
        <v>14</v>
      </c>
      <c r="E518" s="4" t="s">
        <v>1466</v>
      </c>
      <c r="F518" s="4" t="s">
        <v>1466</v>
      </c>
      <c r="G518" s="4" t="s">
        <v>14</v>
      </c>
      <c r="H518" t="s">
        <v>14</v>
      </c>
      <c r="I518" s="4" t="s">
        <v>14</v>
      </c>
      <c r="J518" s="4" t="s">
        <v>14</v>
      </c>
      <c r="K518" s="4" t="s">
        <v>14</v>
      </c>
    </row>
    <row r="519" spans="1:11" x14ac:dyDescent="0.25">
      <c r="A519" s="1" t="s">
        <v>820</v>
      </c>
      <c r="B519" s="1" t="s">
        <v>227</v>
      </c>
      <c r="C519" s="1" t="s">
        <v>821</v>
      </c>
      <c r="D519" s="4" t="s">
        <v>14</v>
      </c>
      <c r="E519" s="4" t="s">
        <v>1582</v>
      </c>
      <c r="F519" s="4" t="s">
        <v>1587</v>
      </c>
      <c r="G519" s="4" t="s">
        <v>14</v>
      </c>
      <c r="H519" t="s">
        <v>14</v>
      </c>
      <c r="I519" s="4" t="s">
        <v>1476</v>
      </c>
      <c r="J519" s="4" t="s">
        <v>14</v>
      </c>
      <c r="K519" s="4" t="s">
        <v>1481</v>
      </c>
    </row>
    <row r="520" spans="1:11" x14ac:dyDescent="0.25">
      <c r="A520" s="1" t="s">
        <v>822</v>
      </c>
      <c r="B520" s="1" t="s">
        <v>12</v>
      </c>
      <c r="C520" s="1" t="s">
        <v>201</v>
      </c>
      <c r="D520" s="4" t="s">
        <v>14</v>
      </c>
      <c r="E520" s="4" t="s">
        <v>1491</v>
      </c>
      <c r="F520" s="4" t="s">
        <v>1476</v>
      </c>
      <c r="G520" s="4" t="s">
        <v>14</v>
      </c>
      <c r="H520" t="s">
        <v>14</v>
      </c>
      <c r="I520" s="4" t="s">
        <v>14</v>
      </c>
      <c r="J520" s="4" t="s">
        <v>14</v>
      </c>
      <c r="K520" s="4" t="s">
        <v>14</v>
      </c>
    </row>
    <row r="521" spans="1:11" x14ac:dyDescent="0.25">
      <c r="A521" s="1" t="s">
        <v>823</v>
      </c>
      <c r="B521" s="1" t="s">
        <v>16</v>
      </c>
      <c r="C521" s="1" t="s">
        <v>824</v>
      </c>
      <c r="D521" s="4" t="s">
        <v>14</v>
      </c>
      <c r="E521" s="4" t="s">
        <v>1477</v>
      </c>
      <c r="F521" s="4" t="s">
        <v>1466</v>
      </c>
      <c r="G521" s="4" t="s">
        <v>14</v>
      </c>
      <c r="H521" t="s">
        <v>14</v>
      </c>
      <c r="I521" s="4" t="s">
        <v>14</v>
      </c>
      <c r="J521" s="4" t="s">
        <v>14</v>
      </c>
      <c r="K521" s="4" t="s">
        <v>14</v>
      </c>
    </row>
    <row r="522" spans="1:11" x14ac:dyDescent="0.25">
      <c r="A522" s="1" t="s">
        <v>825</v>
      </c>
      <c r="B522" s="1" t="s">
        <v>47</v>
      </c>
      <c r="C522" s="1" t="s">
        <v>253</v>
      </c>
      <c r="D522" s="4" t="s">
        <v>14</v>
      </c>
      <c r="E522" s="4" t="s">
        <v>1482</v>
      </c>
      <c r="F522" s="4" t="s">
        <v>1482</v>
      </c>
      <c r="G522" s="4" t="s">
        <v>14</v>
      </c>
      <c r="H522" t="s">
        <v>14</v>
      </c>
      <c r="I522" s="4" t="s">
        <v>14</v>
      </c>
      <c r="J522" s="4" t="s">
        <v>14</v>
      </c>
      <c r="K522" s="4" t="s">
        <v>14</v>
      </c>
    </row>
    <row r="523" spans="1:11" x14ac:dyDescent="0.25">
      <c r="A523" s="1" t="s">
        <v>826</v>
      </c>
      <c r="B523" s="1" t="s">
        <v>26</v>
      </c>
      <c r="C523" s="1" t="s">
        <v>27</v>
      </c>
      <c r="D523" s="4" t="s">
        <v>14</v>
      </c>
      <c r="E523" s="4" t="s">
        <v>1477</v>
      </c>
      <c r="F523" s="4" t="s">
        <v>1476</v>
      </c>
      <c r="G523" s="4" t="s">
        <v>14</v>
      </c>
      <c r="H523" t="s">
        <v>14</v>
      </c>
      <c r="I523" s="4" t="s">
        <v>14</v>
      </c>
      <c r="J523" s="4" t="s">
        <v>14</v>
      </c>
      <c r="K523" s="4" t="s">
        <v>14</v>
      </c>
    </row>
    <row r="524" spans="1:11" x14ac:dyDescent="0.25">
      <c r="A524" s="1" t="s">
        <v>827</v>
      </c>
      <c r="B524" s="1" t="s">
        <v>16</v>
      </c>
      <c r="C524" s="1" t="s">
        <v>102</v>
      </c>
      <c r="D524" s="4" t="s">
        <v>14</v>
      </c>
      <c r="E524" s="4" t="s">
        <v>1481</v>
      </c>
      <c r="F524" s="4" t="s">
        <v>1470</v>
      </c>
      <c r="G524" s="4" t="s">
        <v>14</v>
      </c>
      <c r="H524" t="s">
        <v>14</v>
      </c>
      <c r="I524" s="4" t="s">
        <v>14</v>
      </c>
      <c r="J524" s="4" t="s">
        <v>14</v>
      </c>
      <c r="K524" s="4" t="s">
        <v>1477</v>
      </c>
    </row>
    <row r="525" spans="1:11" x14ac:dyDescent="0.25">
      <c r="A525" s="1" t="s">
        <v>828</v>
      </c>
      <c r="B525" s="1" t="s">
        <v>16</v>
      </c>
      <c r="C525" s="1" t="s">
        <v>565</v>
      </c>
      <c r="D525" s="4" t="s">
        <v>14</v>
      </c>
      <c r="E525" s="4" t="s">
        <v>1523</v>
      </c>
      <c r="F525" s="4" t="s">
        <v>1523</v>
      </c>
      <c r="G525" s="4" t="s">
        <v>1466</v>
      </c>
      <c r="H525" t="s">
        <v>14</v>
      </c>
      <c r="I525" s="4" t="s">
        <v>1466</v>
      </c>
      <c r="J525" s="4" t="s">
        <v>14</v>
      </c>
      <c r="K525" s="4" t="s">
        <v>1501</v>
      </c>
    </row>
    <row r="526" spans="1:11" x14ac:dyDescent="0.25">
      <c r="A526" s="1" t="s">
        <v>829</v>
      </c>
      <c r="B526" s="1" t="s">
        <v>47</v>
      </c>
      <c r="C526" s="1" t="s">
        <v>716</v>
      </c>
      <c r="D526" s="4" t="s">
        <v>14</v>
      </c>
      <c r="E526" s="4" t="s">
        <v>1480</v>
      </c>
      <c r="F526" s="4" t="s">
        <v>1513</v>
      </c>
      <c r="G526" s="4" t="s">
        <v>14</v>
      </c>
      <c r="H526" t="s">
        <v>14</v>
      </c>
      <c r="I526" s="4" t="s">
        <v>14</v>
      </c>
      <c r="J526" s="4" t="s">
        <v>14</v>
      </c>
      <c r="K526" s="4" t="s">
        <v>1476</v>
      </c>
    </row>
    <row r="527" spans="1:11" x14ac:dyDescent="0.25">
      <c r="A527" s="1" t="s">
        <v>830</v>
      </c>
      <c r="B527" s="1" t="s">
        <v>26</v>
      </c>
      <c r="C527" s="1" t="s">
        <v>831</v>
      </c>
      <c r="D527" s="4" t="s">
        <v>14</v>
      </c>
      <c r="E527" s="4" t="s">
        <v>1483</v>
      </c>
      <c r="F527" s="4" t="s">
        <v>1472</v>
      </c>
      <c r="G527" s="4" t="s">
        <v>14</v>
      </c>
      <c r="H527" t="s">
        <v>14</v>
      </c>
      <c r="I527" s="4" t="s">
        <v>14</v>
      </c>
      <c r="J527" s="4" t="s">
        <v>14</v>
      </c>
      <c r="K527" s="4" t="s">
        <v>1491</v>
      </c>
    </row>
    <row r="528" spans="1:11" x14ac:dyDescent="0.25">
      <c r="A528" s="1" t="s">
        <v>832</v>
      </c>
      <c r="B528" s="1" t="s">
        <v>12</v>
      </c>
      <c r="C528" s="1" t="s">
        <v>833</v>
      </c>
      <c r="D528" s="4" t="s">
        <v>14</v>
      </c>
      <c r="E528" s="4" t="s">
        <v>1477</v>
      </c>
      <c r="F528" s="4" t="s">
        <v>1476</v>
      </c>
      <c r="G528" s="4" t="s">
        <v>14</v>
      </c>
      <c r="H528" t="s">
        <v>14</v>
      </c>
      <c r="I528" s="4" t="s">
        <v>14</v>
      </c>
      <c r="J528" s="4" t="s">
        <v>14</v>
      </c>
      <c r="K528" s="4" t="s">
        <v>14</v>
      </c>
    </row>
    <row r="529" spans="1:11" x14ac:dyDescent="0.25">
      <c r="A529" s="1" t="s">
        <v>834</v>
      </c>
      <c r="B529" s="1" t="s">
        <v>12</v>
      </c>
      <c r="C529" s="1" t="s">
        <v>835</v>
      </c>
      <c r="D529" s="4" t="s">
        <v>14</v>
      </c>
      <c r="E529" s="4" t="s">
        <v>1660</v>
      </c>
      <c r="F529" s="4" t="s">
        <v>1619</v>
      </c>
      <c r="G529" s="4" t="s">
        <v>14</v>
      </c>
      <c r="H529" t="s">
        <v>14</v>
      </c>
      <c r="I529" s="4" t="s">
        <v>14</v>
      </c>
      <c r="J529" s="4" t="s">
        <v>14</v>
      </c>
      <c r="K529" s="4" t="s">
        <v>1505</v>
      </c>
    </row>
    <row r="530" spans="1:11" x14ac:dyDescent="0.25">
      <c r="A530" s="1" t="s">
        <v>836</v>
      </c>
      <c r="B530" s="1" t="s">
        <v>38</v>
      </c>
      <c r="C530" s="1" t="s">
        <v>104</v>
      </c>
      <c r="D530" s="4" t="s">
        <v>14</v>
      </c>
      <c r="E530" s="4" t="s">
        <v>1476</v>
      </c>
      <c r="F530" s="4" t="s">
        <v>1476</v>
      </c>
      <c r="G530" s="4" t="s">
        <v>14</v>
      </c>
      <c r="H530" t="s">
        <v>14</v>
      </c>
      <c r="I530" s="4" t="s">
        <v>14</v>
      </c>
      <c r="J530" s="4" t="s">
        <v>14</v>
      </c>
      <c r="K530" s="4" t="s">
        <v>14</v>
      </c>
    </row>
    <row r="531" spans="1:11" x14ac:dyDescent="0.25">
      <c r="A531" s="1" t="s">
        <v>837</v>
      </c>
      <c r="B531" s="1" t="s">
        <v>12</v>
      </c>
      <c r="C531" s="1" t="s">
        <v>838</v>
      </c>
      <c r="D531" s="4" t="s">
        <v>14</v>
      </c>
      <c r="E531" s="4" t="s">
        <v>1524</v>
      </c>
      <c r="F531" s="4" t="s">
        <v>1513</v>
      </c>
      <c r="G531" s="4" t="s">
        <v>14</v>
      </c>
      <c r="H531" t="s">
        <v>14</v>
      </c>
      <c r="I531" s="4" t="s">
        <v>14</v>
      </c>
      <c r="J531" s="4" t="s">
        <v>14</v>
      </c>
      <c r="K531" s="4" t="s">
        <v>839</v>
      </c>
    </row>
    <row r="532" spans="1:11" x14ac:dyDescent="0.25">
      <c r="A532" s="1" t="s">
        <v>840</v>
      </c>
      <c r="B532" s="1" t="s">
        <v>615</v>
      </c>
      <c r="C532" s="1" t="s">
        <v>613</v>
      </c>
      <c r="D532" s="4" t="s">
        <v>14</v>
      </c>
      <c r="E532" s="4" t="s">
        <v>1476</v>
      </c>
      <c r="F532" s="4" t="s">
        <v>14</v>
      </c>
      <c r="G532" s="4" t="s">
        <v>14</v>
      </c>
      <c r="H532" t="s">
        <v>14</v>
      </c>
      <c r="I532" s="4" t="s">
        <v>14</v>
      </c>
      <c r="J532" s="4" t="s">
        <v>14</v>
      </c>
      <c r="K532" s="4" t="s">
        <v>14</v>
      </c>
    </row>
    <row r="533" spans="1:11" x14ac:dyDescent="0.25">
      <c r="A533" s="1" t="s">
        <v>841</v>
      </c>
      <c r="B533" s="1" t="s">
        <v>29</v>
      </c>
      <c r="C533" s="1" t="s">
        <v>30</v>
      </c>
      <c r="D533" s="4" t="s">
        <v>14</v>
      </c>
      <c r="E533" s="4" t="s">
        <v>1476</v>
      </c>
      <c r="F533" s="4" t="s">
        <v>1476</v>
      </c>
      <c r="G533" s="4" t="s">
        <v>14</v>
      </c>
      <c r="H533" t="s">
        <v>14</v>
      </c>
      <c r="I533" s="4" t="s">
        <v>14</v>
      </c>
      <c r="J533" s="4" t="s">
        <v>14</v>
      </c>
      <c r="K533" s="4" t="s">
        <v>14</v>
      </c>
    </row>
    <row r="534" spans="1:11" x14ac:dyDescent="0.25">
      <c r="A534" s="1" t="s">
        <v>842</v>
      </c>
      <c r="B534" s="1" t="s">
        <v>133</v>
      </c>
      <c r="C534" s="1" t="s">
        <v>843</v>
      </c>
      <c r="D534" s="4" t="s">
        <v>14</v>
      </c>
      <c r="E534" s="4" t="s">
        <v>1476</v>
      </c>
      <c r="F534" s="4" t="s">
        <v>1476</v>
      </c>
      <c r="G534" s="4" t="s">
        <v>14</v>
      </c>
      <c r="H534" t="s">
        <v>14</v>
      </c>
      <c r="I534" s="4" t="s">
        <v>14</v>
      </c>
      <c r="J534" s="4" t="s">
        <v>14</v>
      </c>
      <c r="K534" s="4" t="s">
        <v>14</v>
      </c>
    </row>
    <row r="535" spans="1:11" x14ac:dyDescent="0.25">
      <c r="A535" s="1" t="s">
        <v>844</v>
      </c>
      <c r="B535" s="1" t="s">
        <v>47</v>
      </c>
      <c r="C535" s="1" t="s">
        <v>253</v>
      </c>
      <c r="D535" s="4" t="s">
        <v>14</v>
      </c>
      <c r="E535" s="4" t="s">
        <v>1466</v>
      </c>
      <c r="F535" s="4" t="s">
        <v>1466</v>
      </c>
      <c r="G535" s="4" t="s">
        <v>14</v>
      </c>
      <c r="H535" t="s">
        <v>14</v>
      </c>
      <c r="I535" s="4" t="s">
        <v>14</v>
      </c>
      <c r="J535" s="4" t="s">
        <v>14</v>
      </c>
      <c r="K535" s="4" t="s">
        <v>14</v>
      </c>
    </row>
    <row r="536" spans="1:11" x14ac:dyDescent="0.25">
      <c r="A536" s="1" t="s">
        <v>845</v>
      </c>
      <c r="B536" s="1" t="s">
        <v>846</v>
      </c>
      <c r="C536" s="1" t="s">
        <v>847</v>
      </c>
      <c r="D536" s="4" t="s">
        <v>14</v>
      </c>
      <c r="E536" s="4" t="s">
        <v>1481</v>
      </c>
      <c r="F536" s="4" t="s">
        <v>1470</v>
      </c>
      <c r="G536" s="4" t="s">
        <v>14</v>
      </c>
      <c r="H536" t="s">
        <v>14</v>
      </c>
      <c r="I536" s="4" t="s">
        <v>1476</v>
      </c>
      <c r="J536" s="4" t="s">
        <v>14</v>
      </c>
      <c r="K536" s="4" t="s">
        <v>1482</v>
      </c>
    </row>
    <row r="537" spans="1:11" x14ac:dyDescent="0.25">
      <c r="A537" s="1" t="s">
        <v>848</v>
      </c>
      <c r="B537" s="1" t="s">
        <v>26</v>
      </c>
      <c r="C537" s="1" t="s">
        <v>849</v>
      </c>
      <c r="D537" s="4" t="s">
        <v>14</v>
      </c>
      <c r="E537" s="4" t="s">
        <v>1469</v>
      </c>
      <c r="F537" s="4" t="s">
        <v>1472</v>
      </c>
      <c r="G537" s="4" t="s">
        <v>14</v>
      </c>
      <c r="H537" t="s">
        <v>14</v>
      </c>
      <c r="I537" s="4" t="s">
        <v>14</v>
      </c>
      <c r="J537" s="4" t="s">
        <v>14</v>
      </c>
      <c r="K537" s="4" t="s">
        <v>14</v>
      </c>
    </row>
    <row r="538" spans="1:11" x14ac:dyDescent="0.25">
      <c r="A538" s="1" t="s">
        <v>850</v>
      </c>
      <c r="B538" s="1" t="s">
        <v>47</v>
      </c>
      <c r="C538" s="1" t="s">
        <v>88</v>
      </c>
      <c r="D538" s="4" t="s">
        <v>14</v>
      </c>
      <c r="E538" s="4" t="s">
        <v>1476</v>
      </c>
      <c r="F538" s="4" t="s">
        <v>1476</v>
      </c>
      <c r="G538" s="4" t="s">
        <v>14</v>
      </c>
      <c r="H538" t="s">
        <v>14</v>
      </c>
      <c r="I538" s="4" t="s">
        <v>14</v>
      </c>
      <c r="J538" s="4" t="s">
        <v>14</v>
      </c>
      <c r="K538" s="4" t="s">
        <v>14</v>
      </c>
    </row>
    <row r="539" spans="1:11" x14ac:dyDescent="0.25">
      <c r="A539" s="1" t="s">
        <v>851</v>
      </c>
      <c r="B539" s="1" t="s">
        <v>47</v>
      </c>
      <c r="C539" s="1" t="s">
        <v>709</v>
      </c>
      <c r="D539" s="4" t="s">
        <v>14</v>
      </c>
      <c r="E539" s="4" t="s">
        <v>1476</v>
      </c>
      <c r="F539" s="4" t="s">
        <v>1476</v>
      </c>
      <c r="G539" s="4" t="s">
        <v>14</v>
      </c>
      <c r="H539" t="s">
        <v>14</v>
      </c>
      <c r="I539" s="4" t="s">
        <v>14</v>
      </c>
      <c r="J539" s="4" t="s">
        <v>14</v>
      </c>
      <c r="K539" s="4" t="s">
        <v>14</v>
      </c>
    </row>
    <row r="540" spans="1:11" x14ac:dyDescent="0.25">
      <c r="A540" s="1" t="s">
        <v>852</v>
      </c>
      <c r="B540" s="1" t="s">
        <v>47</v>
      </c>
      <c r="C540" s="1" t="s">
        <v>90</v>
      </c>
      <c r="D540" s="4" t="s">
        <v>14</v>
      </c>
      <c r="E540" s="4" t="s">
        <v>1476</v>
      </c>
      <c r="F540" s="4" t="s">
        <v>14</v>
      </c>
      <c r="G540" s="4" t="s">
        <v>14</v>
      </c>
      <c r="H540" t="s">
        <v>14</v>
      </c>
      <c r="I540" s="4" t="s">
        <v>14</v>
      </c>
      <c r="J540" s="4" t="s">
        <v>14</v>
      </c>
      <c r="K540" s="4" t="s">
        <v>14</v>
      </c>
    </row>
    <row r="541" spans="1:11" x14ac:dyDescent="0.25">
      <c r="A541" s="1" t="s">
        <v>853</v>
      </c>
      <c r="B541" s="1" t="s">
        <v>70</v>
      </c>
      <c r="C541" s="1" t="s">
        <v>508</v>
      </c>
      <c r="D541" s="4" t="s">
        <v>14</v>
      </c>
      <c r="E541" s="4" t="s">
        <v>1476</v>
      </c>
      <c r="F541" s="4" t="s">
        <v>14</v>
      </c>
      <c r="G541" s="4" t="s">
        <v>14</v>
      </c>
      <c r="H541" t="s">
        <v>14</v>
      </c>
      <c r="I541" s="4" t="s">
        <v>14</v>
      </c>
      <c r="J541" s="4" t="s">
        <v>14</v>
      </c>
      <c r="K541" s="4" t="s">
        <v>14</v>
      </c>
    </row>
    <row r="542" spans="1:11" x14ac:dyDescent="0.25">
      <c r="A542" s="1" t="s">
        <v>854</v>
      </c>
      <c r="B542" s="1" t="s">
        <v>26</v>
      </c>
      <c r="C542" s="1" t="s">
        <v>855</v>
      </c>
      <c r="D542" s="4" t="s">
        <v>14</v>
      </c>
      <c r="E542" s="4" t="s">
        <v>1601</v>
      </c>
      <c r="F542" s="4" t="s">
        <v>1546</v>
      </c>
      <c r="G542" s="4" t="s">
        <v>14</v>
      </c>
      <c r="H542" t="s">
        <v>14</v>
      </c>
      <c r="I542" s="4" t="s">
        <v>14</v>
      </c>
      <c r="J542" s="4" t="s">
        <v>14</v>
      </c>
      <c r="K542" s="4" t="s">
        <v>14</v>
      </c>
    </row>
    <row r="543" spans="1:11" x14ac:dyDescent="0.25">
      <c r="A543" s="1" t="s">
        <v>856</v>
      </c>
      <c r="B543" s="1" t="s">
        <v>16</v>
      </c>
      <c r="C543" s="1" t="s">
        <v>436</v>
      </c>
      <c r="D543" s="4" t="s">
        <v>14</v>
      </c>
      <c r="E543" s="4" t="s">
        <v>1476</v>
      </c>
      <c r="F543" s="4" t="s">
        <v>1476</v>
      </c>
      <c r="G543" s="4" t="s">
        <v>14</v>
      </c>
      <c r="H543" t="s">
        <v>14</v>
      </c>
      <c r="I543" s="4" t="s">
        <v>14</v>
      </c>
      <c r="J543" s="4" t="s">
        <v>14</v>
      </c>
      <c r="K543" s="4" t="s">
        <v>14</v>
      </c>
    </row>
    <row r="544" spans="1:11" x14ac:dyDescent="0.25">
      <c r="A544" s="1" t="s">
        <v>857</v>
      </c>
      <c r="B544" s="1" t="s">
        <v>26</v>
      </c>
      <c r="C544" s="1" t="s">
        <v>436</v>
      </c>
      <c r="D544" s="4" t="s">
        <v>14</v>
      </c>
      <c r="E544" s="4" t="s">
        <v>1476</v>
      </c>
      <c r="F544" s="4" t="s">
        <v>1476</v>
      </c>
      <c r="G544" s="4" t="s">
        <v>14</v>
      </c>
      <c r="H544" t="s">
        <v>14</v>
      </c>
      <c r="I544" s="4" t="s">
        <v>14</v>
      </c>
      <c r="J544" s="4" t="s">
        <v>14</v>
      </c>
      <c r="K544" s="4" t="s">
        <v>14</v>
      </c>
    </row>
    <row r="545" spans="1:11" x14ac:dyDescent="0.25">
      <c r="A545" s="1" t="s">
        <v>858</v>
      </c>
      <c r="B545" s="1" t="s">
        <v>26</v>
      </c>
      <c r="C545" s="1" t="s">
        <v>508</v>
      </c>
      <c r="D545" s="4" t="s">
        <v>14</v>
      </c>
      <c r="E545" s="4" t="s">
        <v>1476</v>
      </c>
      <c r="F545" s="4" t="s">
        <v>1476</v>
      </c>
      <c r="G545" s="4" t="s">
        <v>14</v>
      </c>
      <c r="H545" t="s">
        <v>14</v>
      </c>
      <c r="I545" s="4" t="s">
        <v>14</v>
      </c>
      <c r="J545" s="4" t="s">
        <v>14</v>
      </c>
      <c r="K545" s="4" t="s">
        <v>14</v>
      </c>
    </row>
    <row r="546" spans="1:11" x14ac:dyDescent="0.25">
      <c r="A546" s="1" t="s">
        <v>859</v>
      </c>
      <c r="B546" s="1" t="s">
        <v>16</v>
      </c>
      <c r="C546" s="1" t="s">
        <v>385</v>
      </c>
      <c r="D546" s="4" t="s">
        <v>14</v>
      </c>
      <c r="E546" s="4" t="s">
        <v>1473</v>
      </c>
      <c r="F546" s="4" t="s">
        <v>1480</v>
      </c>
      <c r="G546" s="4" t="s">
        <v>14</v>
      </c>
      <c r="H546" t="s">
        <v>14</v>
      </c>
      <c r="I546" s="4" t="s">
        <v>14</v>
      </c>
      <c r="J546" s="4" t="s">
        <v>14</v>
      </c>
      <c r="K546" s="4" t="s">
        <v>14</v>
      </c>
    </row>
    <row r="547" spans="1:11" x14ac:dyDescent="0.25">
      <c r="A547" s="1" t="s">
        <v>860</v>
      </c>
      <c r="B547" s="1" t="s">
        <v>16</v>
      </c>
      <c r="C547" s="1" t="s">
        <v>457</v>
      </c>
      <c r="D547" s="4" t="s">
        <v>14</v>
      </c>
      <c r="E547" s="4" t="s">
        <v>1466</v>
      </c>
      <c r="F547" s="4" t="s">
        <v>1476</v>
      </c>
      <c r="G547" s="4" t="s">
        <v>14</v>
      </c>
      <c r="H547" t="s">
        <v>14</v>
      </c>
      <c r="I547" s="4" t="s">
        <v>14</v>
      </c>
      <c r="J547" s="4" t="s">
        <v>14</v>
      </c>
      <c r="K547" s="4" t="s">
        <v>14</v>
      </c>
    </row>
    <row r="548" spans="1:11" x14ac:dyDescent="0.25">
      <c r="A548" s="1" t="s">
        <v>861</v>
      </c>
      <c r="B548" s="1" t="s">
        <v>203</v>
      </c>
      <c r="C548" s="1" t="s">
        <v>862</v>
      </c>
      <c r="D548" s="4" t="s">
        <v>14</v>
      </c>
      <c r="E548" s="4" t="s">
        <v>1537</v>
      </c>
      <c r="F548" s="4" t="s">
        <v>1510</v>
      </c>
      <c r="G548" s="4" t="s">
        <v>14</v>
      </c>
      <c r="H548" t="s">
        <v>14</v>
      </c>
      <c r="I548" s="4" t="s">
        <v>1477</v>
      </c>
      <c r="J548" s="4" t="s">
        <v>14</v>
      </c>
      <c r="K548" s="4" t="s">
        <v>1505</v>
      </c>
    </row>
    <row r="549" spans="1:11" x14ac:dyDescent="0.25">
      <c r="A549" s="1" t="s">
        <v>863</v>
      </c>
      <c r="B549" s="1" t="s">
        <v>26</v>
      </c>
      <c r="C549" s="1" t="s">
        <v>284</v>
      </c>
      <c r="D549" s="4" t="s">
        <v>14</v>
      </c>
      <c r="E549" s="4" t="s">
        <v>1479</v>
      </c>
      <c r="F549" s="4" t="s">
        <v>1477</v>
      </c>
      <c r="G549" s="4" t="s">
        <v>14</v>
      </c>
      <c r="H549" t="s">
        <v>14</v>
      </c>
      <c r="I549" s="4" t="s">
        <v>14</v>
      </c>
      <c r="J549" s="4" t="s">
        <v>14</v>
      </c>
      <c r="K549" s="4" t="s">
        <v>14</v>
      </c>
    </row>
    <row r="550" spans="1:11" x14ac:dyDescent="0.25">
      <c r="A550" s="1" t="s">
        <v>864</v>
      </c>
      <c r="B550" s="1" t="s">
        <v>12</v>
      </c>
      <c r="C550" s="1" t="s">
        <v>865</v>
      </c>
      <c r="D550" s="4" t="s">
        <v>14</v>
      </c>
      <c r="E550" s="4" t="s">
        <v>1481</v>
      </c>
      <c r="F550" s="4" t="s">
        <v>1481</v>
      </c>
      <c r="G550" s="4" t="s">
        <v>14</v>
      </c>
      <c r="H550" t="s">
        <v>14</v>
      </c>
      <c r="I550" s="4" t="s">
        <v>1466</v>
      </c>
      <c r="J550" s="4" t="s">
        <v>14</v>
      </c>
      <c r="K550" s="4" t="s">
        <v>866</v>
      </c>
    </row>
    <row r="551" spans="1:11" x14ac:dyDescent="0.25">
      <c r="A551" s="1" t="s">
        <v>867</v>
      </c>
      <c r="B551" s="1" t="s">
        <v>161</v>
      </c>
      <c r="C551" s="1" t="s">
        <v>868</v>
      </c>
      <c r="D551" s="4" t="s">
        <v>14</v>
      </c>
      <c r="E551" s="4" t="s">
        <v>1510</v>
      </c>
      <c r="F551" s="4" t="s">
        <v>1558</v>
      </c>
      <c r="G551" s="4" t="s">
        <v>14</v>
      </c>
      <c r="H551" t="s">
        <v>14</v>
      </c>
      <c r="I551" s="4" t="s">
        <v>14</v>
      </c>
      <c r="J551" s="4" t="s">
        <v>14</v>
      </c>
      <c r="K551" s="4" t="s">
        <v>1476</v>
      </c>
    </row>
    <row r="552" spans="1:11" x14ac:dyDescent="0.25">
      <c r="A552" s="1" t="s">
        <v>869</v>
      </c>
      <c r="B552" s="1" t="s">
        <v>161</v>
      </c>
      <c r="C552" s="1" t="s">
        <v>870</v>
      </c>
      <c r="D552" s="4" t="s">
        <v>14</v>
      </c>
      <c r="E552" s="4" t="s">
        <v>1661</v>
      </c>
      <c r="F552" s="4" t="s">
        <v>1628</v>
      </c>
      <c r="G552" s="4" t="s">
        <v>1476</v>
      </c>
      <c r="H552" t="s">
        <v>14</v>
      </c>
      <c r="I552" s="4" t="s">
        <v>1476</v>
      </c>
      <c r="J552" s="4" t="s">
        <v>1477</v>
      </c>
      <c r="K552" s="4" t="s">
        <v>1493</v>
      </c>
    </row>
    <row r="553" spans="1:11" x14ac:dyDescent="0.25">
      <c r="A553" s="1" t="s">
        <v>871</v>
      </c>
      <c r="B553" s="1" t="s">
        <v>47</v>
      </c>
      <c r="C553" s="1" t="s">
        <v>253</v>
      </c>
      <c r="D553" s="4" t="s">
        <v>14</v>
      </c>
      <c r="E553" s="4" t="s">
        <v>1477</v>
      </c>
      <c r="F553" s="4" t="s">
        <v>1477</v>
      </c>
      <c r="G553" s="4" t="s">
        <v>14</v>
      </c>
      <c r="H553" t="s">
        <v>14</v>
      </c>
      <c r="I553" s="4" t="s">
        <v>14</v>
      </c>
      <c r="J553" s="4" t="s">
        <v>14</v>
      </c>
      <c r="K553" s="4" t="s">
        <v>14</v>
      </c>
    </row>
    <row r="554" spans="1:11" x14ac:dyDescent="0.25">
      <c r="A554" s="1" t="s">
        <v>872</v>
      </c>
      <c r="B554" s="1" t="s">
        <v>23</v>
      </c>
      <c r="C554" s="1" t="s">
        <v>873</v>
      </c>
      <c r="D554" s="4" t="s">
        <v>14</v>
      </c>
      <c r="E554" s="4" t="s">
        <v>1480</v>
      </c>
      <c r="F554" s="4" t="s">
        <v>1513</v>
      </c>
      <c r="G554" s="4" t="s">
        <v>14</v>
      </c>
      <c r="H554" t="s">
        <v>14</v>
      </c>
      <c r="I554" s="4" t="s">
        <v>1476</v>
      </c>
      <c r="J554" s="4" t="s">
        <v>14</v>
      </c>
      <c r="K554" s="4" t="s">
        <v>1472</v>
      </c>
    </row>
    <row r="555" spans="1:11" x14ac:dyDescent="0.25">
      <c r="A555" s="1" t="s">
        <v>879</v>
      </c>
      <c r="B555" s="1" t="s">
        <v>12</v>
      </c>
      <c r="C555" s="1" t="s">
        <v>880</v>
      </c>
      <c r="D555" s="4" t="s">
        <v>14</v>
      </c>
      <c r="E555" s="4" t="s">
        <v>1483</v>
      </c>
      <c r="F555" s="4" t="s">
        <v>1472</v>
      </c>
      <c r="G555" s="4" t="s">
        <v>14</v>
      </c>
      <c r="H555" t="s">
        <v>14</v>
      </c>
      <c r="I555" s="4" t="s">
        <v>14</v>
      </c>
      <c r="J555" s="4" t="s">
        <v>14</v>
      </c>
      <c r="K555" s="4" t="s">
        <v>1479</v>
      </c>
    </row>
    <row r="556" spans="1:11" x14ac:dyDescent="0.25">
      <c r="A556" s="1" t="s">
        <v>881</v>
      </c>
      <c r="B556" s="1" t="s">
        <v>26</v>
      </c>
      <c r="C556" s="1" t="s">
        <v>30</v>
      </c>
      <c r="D556" s="4" t="s">
        <v>14</v>
      </c>
      <c r="E556" s="4" t="s">
        <v>1476</v>
      </c>
      <c r="F556" s="4" t="s">
        <v>14</v>
      </c>
      <c r="G556" s="4" t="s">
        <v>14</v>
      </c>
      <c r="H556" t="s">
        <v>14</v>
      </c>
      <c r="I556" s="4" t="s">
        <v>14</v>
      </c>
      <c r="J556" s="4" t="s">
        <v>14</v>
      </c>
      <c r="K556" s="4" t="s">
        <v>14</v>
      </c>
    </row>
    <row r="557" spans="1:11" x14ac:dyDescent="0.25">
      <c r="A557" s="1" t="s">
        <v>882</v>
      </c>
      <c r="B557" s="1" t="s">
        <v>47</v>
      </c>
      <c r="C557" s="1" t="s">
        <v>883</v>
      </c>
      <c r="D557" s="4" t="s">
        <v>14</v>
      </c>
      <c r="E557" s="4" t="s">
        <v>1509</v>
      </c>
      <c r="F557" s="4" t="s">
        <v>1545</v>
      </c>
      <c r="G557" s="4" t="s">
        <v>14</v>
      </c>
      <c r="H557" t="s">
        <v>14</v>
      </c>
      <c r="I557" s="4" t="s">
        <v>1466</v>
      </c>
      <c r="J557" s="4" t="s">
        <v>14</v>
      </c>
      <c r="K557" s="4" t="s">
        <v>1501</v>
      </c>
    </row>
    <row r="558" spans="1:11" x14ac:dyDescent="0.25">
      <c r="A558" s="1" t="s">
        <v>884</v>
      </c>
      <c r="B558" s="1" t="s">
        <v>196</v>
      </c>
      <c r="C558" s="1" t="s">
        <v>885</v>
      </c>
      <c r="D558" s="4" t="s">
        <v>14</v>
      </c>
      <c r="E558" s="4" t="s">
        <v>1513</v>
      </c>
      <c r="F558" s="4" t="s">
        <v>1469</v>
      </c>
      <c r="G558" s="4" t="s">
        <v>14</v>
      </c>
      <c r="H558" t="s">
        <v>14</v>
      </c>
      <c r="I558" s="4" t="s">
        <v>1466</v>
      </c>
      <c r="J558" s="4" t="s">
        <v>1476</v>
      </c>
      <c r="K558" s="4" t="s">
        <v>1663</v>
      </c>
    </row>
    <row r="559" spans="1:11" x14ac:dyDescent="0.25">
      <c r="A559" s="1" t="s">
        <v>886</v>
      </c>
      <c r="B559" s="1" t="s">
        <v>173</v>
      </c>
      <c r="C559" s="1" t="s">
        <v>126</v>
      </c>
      <c r="D559" s="4" t="s">
        <v>14</v>
      </c>
      <c r="E559" s="4" t="s">
        <v>1481</v>
      </c>
      <c r="F559" s="4" t="s">
        <v>1481</v>
      </c>
      <c r="G559" s="4" t="s">
        <v>14</v>
      </c>
      <c r="H559" t="s">
        <v>14</v>
      </c>
      <c r="I559" s="4" t="s">
        <v>14</v>
      </c>
      <c r="J559" s="4" t="s">
        <v>14</v>
      </c>
      <c r="K559" s="4" t="s">
        <v>14</v>
      </c>
    </row>
    <row r="560" spans="1:11" x14ac:dyDescent="0.25">
      <c r="A560" s="1" t="s">
        <v>887</v>
      </c>
      <c r="B560" s="1" t="s">
        <v>130</v>
      </c>
      <c r="C560" s="1" t="s">
        <v>888</v>
      </c>
      <c r="D560" s="4" t="s">
        <v>14</v>
      </c>
      <c r="E560" s="4" t="s">
        <v>1505</v>
      </c>
      <c r="F560" s="4" t="s">
        <v>1558</v>
      </c>
      <c r="G560" s="4" t="s">
        <v>14</v>
      </c>
      <c r="H560" t="s">
        <v>14</v>
      </c>
      <c r="I560" s="4" t="s">
        <v>14</v>
      </c>
      <c r="J560" s="4" t="s">
        <v>14</v>
      </c>
      <c r="K560" s="4" t="s">
        <v>14</v>
      </c>
    </row>
    <row r="561" spans="1:11" x14ac:dyDescent="0.25">
      <c r="A561" s="1" t="s">
        <v>889</v>
      </c>
      <c r="B561" s="1" t="s">
        <v>16</v>
      </c>
      <c r="C561" s="1" t="s">
        <v>280</v>
      </c>
      <c r="D561" s="4" t="s">
        <v>14</v>
      </c>
      <c r="E561" s="4" t="s">
        <v>1466</v>
      </c>
      <c r="F561" s="4" t="s">
        <v>1466</v>
      </c>
      <c r="G561" s="4" t="s">
        <v>14</v>
      </c>
      <c r="H561" t="s">
        <v>14</v>
      </c>
      <c r="I561" s="4" t="s">
        <v>14</v>
      </c>
      <c r="J561" s="4" t="s">
        <v>14</v>
      </c>
      <c r="K561" s="4" t="s">
        <v>14</v>
      </c>
    </row>
    <row r="562" spans="1:11" x14ac:dyDescent="0.25">
      <c r="A562" s="1" t="s">
        <v>890</v>
      </c>
      <c r="B562" s="1" t="s">
        <v>16</v>
      </c>
      <c r="C562" s="1" t="s">
        <v>891</v>
      </c>
      <c r="D562" s="4" t="s">
        <v>14</v>
      </c>
      <c r="E562" s="4" t="s">
        <v>1491</v>
      </c>
      <c r="F562" s="4" t="s">
        <v>1479</v>
      </c>
      <c r="G562" s="4" t="s">
        <v>14</v>
      </c>
      <c r="H562" t="s">
        <v>14</v>
      </c>
      <c r="I562" s="4" t="s">
        <v>14</v>
      </c>
      <c r="J562" s="4" t="s">
        <v>14</v>
      </c>
      <c r="K562" s="4" t="s">
        <v>14</v>
      </c>
    </row>
    <row r="563" spans="1:11" x14ac:dyDescent="0.25">
      <c r="A563" s="1" t="s">
        <v>892</v>
      </c>
      <c r="B563" s="1" t="s">
        <v>47</v>
      </c>
      <c r="C563" s="1" t="s">
        <v>27</v>
      </c>
      <c r="D563" s="4" t="s">
        <v>14</v>
      </c>
      <c r="E563" s="4" t="s">
        <v>1466</v>
      </c>
      <c r="F563" s="4" t="s">
        <v>1466</v>
      </c>
      <c r="G563" s="4" t="s">
        <v>14</v>
      </c>
      <c r="H563" t="s">
        <v>14</v>
      </c>
      <c r="I563" s="4" t="s">
        <v>14</v>
      </c>
      <c r="J563" s="4" t="s">
        <v>14</v>
      </c>
      <c r="K563" s="4" t="s">
        <v>14</v>
      </c>
    </row>
    <row r="564" spans="1:11" x14ac:dyDescent="0.25">
      <c r="A564" s="1" t="s">
        <v>893</v>
      </c>
      <c r="B564" s="1" t="s">
        <v>12</v>
      </c>
      <c r="C564" s="1" t="s">
        <v>894</v>
      </c>
      <c r="D564" s="4" t="s">
        <v>14</v>
      </c>
      <c r="E564" s="4" t="s">
        <v>1664</v>
      </c>
      <c r="F564" s="4" t="s">
        <v>1665</v>
      </c>
      <c r="G564" s="4" t="s">
        <v>14</v>
      </c>
      <c r="H564" t="s">
        <v>14</v>
      </c>
      <c r="I564" s="4" t="s">
        <v>14</v>
      </c>
      <c r="J564" s="4" t="s">
        <v>14</v>
      </c>
      <c r="K564" s="4" t="s">
        <v>1500</v>
      </c>
    </row>
    <row r="565" spans="1:11" x14ac:dyDescent="0.25">
      <c r="A565" s="1" t="s">
        <v>899</v>
      </c>
      <c r="B565" s="1" t="s">
        <v>130</v>
      </c>
      <c r="C565" s="1" t="s">
        <v>143</v>
      </c>
      <c r="D565" s="4" t="s">
        <v>14</v>
      </c>
      <c r="E565" s="4" t="s">
        <v>1545</v>
      </c>
      <c r="F565" s="4" t="s">
        <v>1545</v>
      </c>
      <c r="G565" s="4" t="s">
        <v>14</v>
      </c>
      <c r="H565" t="s">
        <v>14</v>
      </c>
      <c r="I565" s="4" t="s">
        <v>14</v>
      </c>
      <c r="J565" s="4" t="s">
        <v>14</v>
      </c>
      <c r="K565" s="4" t="s">
        <v>1480</v>
      </c>
    </row>
    <row r="566" spans="1:11" x14ac:dyDescent="0.25">
      <c r="A566" s="1" t="s">
        <v>900</v>
      </c>
      <c r="B566" s="1" t="s">
        <v>252</v>
      </c>
      <c r="C566" s="1" t="s">
        <v>211</v>
      </c>
      <c r="D566" s="4" t="s">
        <v>14</v>
      </c>
      <c r="E566" s="4" t="s">
        <v>1477</v>
      </c>
      <c r="F566" s="4" t="s">
        <v>1466</v>
      </c>
      <c r="G566" s="4" t="s">
        <v>14</v>
      </c>
      <c r="H566" t="s">
        <v>14</v>
      </c>
      <c r="I566" s="4" t="s">
        <v>14</v>
      </c>
      <c r="J566" s="4" t="s">
        <v>14</v>
      </c>
      <c r="K566" s="4" t="s">
        <v>14</v>
      </c>
    </row>
    <row r="567" spans="1:11" x14ac:dyDescent="0.25">
      <c r="A567" s="1" t="s">
        <v>901</v>
      </c>
      <c r="B567" s="1" t="s">
        <v>26</v>
      </c>
      <c r="C567" s="1" t="s">
        <v>328</v>
      </c>
      <c r="D567" s="4" t="s">
        <v>14</v>
      </c>
      <c r="E567" s="4" t="s">
        <v>1476</v>
      </c>
      <c r="F567" s="4" t="s">
        <v>1476</v>
      </c>
      <c r="G567" s="4" t="s">
        <v>14</v>
      </c>
      <c r="H567" t="s">
        <v>14</v>
      </c>
      <c r="I567" s="4" t="s">
        <v>14</v>
      </c>
      <c r="J567" s="4" t="s">
        <v>14</v>
      </c>
      <c r="K567" s="4" t="s">
        <v>14</v>
      </c>
    </row>
    <row r="568" spans="1:11" x14ac:dyDescent="0.25">
      <c r="A568" s="1" t="s">
        <v>902</v>
      </c>
      <c r="B568" s="1" t="s">
        <v>903</v>
      </c>
      <c r="C568" s="1" t="s">
        <v>904</v>
      </c>
      <c r="D568" s="4" t="s">
        <v>14</v>
      </c>
      <c r="E568" s="4" t="s">
        <v>1503</v>
      </c>
      <c r="F568" s="4" t="s">
        <v>1527</v>
      </c>
      <c r="G568" s="4" t="s">
        <v>14</v>
      </c>
      <c r="H568" t="s">
        <v>14</v>
      </c>
      <c r="I568" s="4" t="s">
        <v>14</v>
      </c>
      <c r="J568" s="4" t="s">
        <v>14</v>
      </c>
      <c r="K568" s="4" t="s">
        <v>14</v>
      </c>
    </row>
    <row r="569" spans="1:11" x14ac:dyDescent="0.25">
      <c r="A569" s="1" t="s">
        <v>905</v>
      </c>
      <c r="B569" s="1" t="s">
        <v>47</v>
      </c>
      <c r="C569" s="1" t="s">
        <v>308</v>
      </c>
      <c r="D569" s="4" t="s">
        <v>14</v>
      </c>
      <c r="E569" s="4" t="s">
        <v>1476</v>
      </c>
      <c r="F569" s="4" t="s">
        <v>1476</v>
      </c>
      <c r="G569" s="4" t="s">
        <v>14</v>
      </c>
      <c r="H569" t="s">
        <v>14</v>
      </c>
      <c r="I569" s="4" t="s">
        <v>14</v>
      </c>
      <c r="J569" s="4" t="s">
        <v>14</v>
      </c>
      <c r="K569" s="4" t="s">
        <v>14</v>
      </c>
    </row>
    <row r="570" spans="1:11" x14ac:dyDescent="0.25">
      <c r="A570" s="1" t="s">
        <v>906</v>
      </c>
      <c r="B570" s="1" t="s">
        <v>196</v>
      </c>
      <c r="C570" s="1" t="s">
        <v>291</v>
      </c>
      <c r="D570" s="4" t="s">
        <v>14</v>
      </c>
      <c r="E570" s="4" t="s">
        <v>1527</v>
      </c>
      <c r="F570" s="4" t="s">
        <v>1527</v>
      </c>
      <c r="G570" s="4" t="s">
        <v>14</v>
      </c>
      <c r="H570" t="s">
        <v>14</v>
      </c>
      <c r="I570" s="4" t="s">
        <v>14</v>
      </c>
      <c r="J570" s="4" t="s">
        <v>14</v>
      </c>
      <c r="K570" s="4" t="s">
        <v>14</v>
      </c>
    </row>
    <row r="571" spans="1:11" x14ac:dyDescent="0.25">
      <c r="A571" s="1" t="s">
        <v>907</v>
      </c>
      <c r="B571" s="1" t="s">
        <v>16</v>
      </c>
      <c r="C571" s="1" t="s">
        <v>908</v>
      </c>
      <c r="D571" s="4" t="s">
        <v>14</v>
      </c>
      <c r="E571" s="4" t="s">
        <v>1472</v>
      </c>
      <c r="F571" s="4" t="s">
        <v>1472</v>
      </c>
      <c r="G571" s="4" t="s">
        <v>14</v>
      </c>
      <c r="H571" t="s">
        <v>14</v>
      </c>
      <c r="I571" s="4" t="s">
        <v>14</v>
      </c>
      <c r="J571" s="4" t="s">
        <v>14</v>
      </c>
      <c r="K571" s="4" t="s">
        <v>14</v>
      </c>
    </row>
    <row r="572" spans="1:11" x14ac:dyDescent="0.25">
      <c r="A572" s="1" t="s">
        <v>909</v>
      </c>
      <c r="B572" s="1" t="s">
        <v>16</v>
      </c>
      <c r="C572" s="1" t="s">
        <v>59</v>
      </c>
      <c r="D572" s="4" t="s">
        <v>14</v>
      </c>
      <c r="E572" s="4" t="s">
        <v>1469</v>
      </c>
      <c r="F572" s="4" t="s">
        <v>14</v>
      </c>
      <c r="G572" s="4" t="s">
        <v>14</v>
      </c>
      <c r="H572" t="s">
        <v>14</v>
      </c>
      <c r="I572" s="4" t="s">
        <v>14</v>
      </c>
      <c r="J572" s="4" t="s">
        <v>14</v>
      </c>
      <c r="K572" s="4" t="s">
        <v>14</v>
      </c>
    </row>
    <row r="573" spans="1:11" x14ac:dyDescent="0.25">
      <c r="A573" s="1" t="s">
        <v>910</v>
      </c>
      <c r="B573" s="1" t="s">
        <v>26</v>
      </c>
      <c r="C573" s="1" t="s">
        <v>171</v>
      </c>
      <c r="D573" s="4" t="s">
        <v>14</v>
      </c>
      <c r="E573" s="4" t="s">
        <v>1477</v>
      </c>
      <c r="F573" s="4" t="s">
        <v>1476</v>
      </c>
      <c r="G573" s="4" t="s">
        <v>14</v>
      </c>
      <c r="H573" t="s">
        <v>14</v>
      </c>
      <c r="I573" s="4" t="s">
        <v>14</v>
      </c>
      <c r="J573" s="4" t="s">
        <v>14</v>
      </c>
      <c r="K573" s="4" t="s">
        <v>14</v>
      </c>
    </row>
    <row r="574" spans="1:11" x14ac:dyDescent="0.25">
      <c r="A574" s="1" t="s">
        <v>911</v>
      </c>
      <c r="B574" s="1" t="s">
        <v>26</v>
      </c>
      <c r="C574" s="1" t="s">
        <v>121</v>
      </c>
      <c r="D574" s="4" t="s">
        <v>14</v>
      </c>
      <c r="E574" s="4" t="s">
        <v>1477</v>
      </c>
      <c r="F574" s="4" t="s">
        <v>1477</v>
      </c>
      <c r="G574" s="4" t="s">
        <v>14</v>
      </c>
      <c r="H574" t="s">
        <v>14</v>
      </c>
      <c r="I574" s="4" t="s">
        <v>14</v>
      </c>
      <c r="J574" s="4" t="s">
        <v>14</v>
      </c>
      <c r="K574" s="4" t="s">
        <v>14</v>
      </c>
    </row>
    <row r="575" spans="1:11" x14ac:dyDescent="0.25">
      <c r="A575" s="1" t="s">
        <v>912</v>
      </c>
      <c r="B575" s="1" t="s">
        <v>26</v>
      </c>
      <c r="C575" s="1" t="s">
        <v>96</v>
      </c>
      <c r="D575" s="4" t="s">
        <v>14</v>
      </c>
      <c r="E575" s="4" t="s">
        <v>1482</v>
      </c>
      <c r="F575" s="4" t="s">
        <v>1482</v>
      </c>
      <c r="G575" s="4" t="s">
        <v>1476</v>
      </c>
      <c r="H575" t="s">
        <v>14</v>
      </c>
      <c r="I575" s="4" t="s">
        <v>1466</v>
      </c>
      <c r="J575" s="4" t="s">
        <v>1476</v>
      </c>
      <c r="K575" s="4" t="s">
        <v>1470</v>
      </c>
    </row>
    <row r="576" spans="1:11" x14ac:dyDescent="0.25">
      <c r="A576" s="1" t="s">
        <v>913</v>
      </c>
      <c r="B576" s="1" t="s">
        <v>238</v>
      </c>
      <c r="C576" s="1" t="s">
        <v>673</v>
      </c>
      <c r="D576" s="4" t="s">
        <v>14</v>
      </c>
      <c r="E576" s="4" t="s">
        <v>1466</v>
      </c>
      <c r="F576" s="4" t="s">
        <v>14</v>
      </c>
      <c r="G576" s="4" t="s">
        <v>14</v>
      </c>
      <c r="H576" t="s">
        <v>14</v>
      </c>
      <c r="I576" s="4" t="s">
        <v>14</v>
      </c>
      <c r="J576" s="4" t="s">
        <v>14</v>
      </c>
      <c r="K576" s="4" t="s">
        <v>14</v>
      </c>
    </row>
    <row r="577" spans="1:11" x14ac:dyDescent="0.25">
      <c r="A577" s="1" t="s">
        <v>917</v>
      </c>
      <c r="B577" s="1" t="s">
        <v>16</v>
      </c>
      <c r="C577" s="1" t="s">
        <v>918</v>
      </c>
      <c r="D577" s="4" t="s">
        <v>14</v>
      </c>
      <c r="E577" s="4" t="s">
        <v>1524</v>
      </c>
      <c r="F577" s="4" t="s">
        <v>1501</v>
      </c>
      <c r="G577" s="4" t="s">
        <v>14</v>
      </c>
      <c r="H577" t="s">
        <v>14</v>
      </c>
      <c r="I577" s="4" t="s">
        <v>14</v>
      </c>
      <c r="J577" s="4" t="s">
        <v>14</v>
      </c>
      <c r="K577" s="4" t="s">
        <v>14</v>
      </c>
    </row>
    <row r="578" spans="1:11" x14ac:dyDescent="0.25">
      <c r="A578" s="1" t="s">
        <v>919</v>
      </c>
      <c r="B578" s="1" t="s">
        <v>65</v>
      </c>
      <c r="C578" s="1" t="s">
        <v>287</v>
      </c>
      <c r="D578" s="4" t="s">
        <v>14</v>
      </c>
      <c r="E578" s="4" t="s">
        <v>1476</v>
      </c>
      <c r="F578" s="4" t="s">
        <v>1476</v>
      </c>
      <c r="G578" s="4" t="s">
        <v>14</v>
      </c>
      <c r="H578" t="s">
        <v>14</v>
      </c>
      <c r="I578" s="4" t="s">
        <v>14</v>
      </c>
      <c r="J578" s="4" t="s">
        <v>14</v>
      </c>
      <c r="K578" s="4" t="s">
        <v>14</v>
      </c>
    </row>
    <row r="579" spans="1:11" x14ac:dyDescent="0.25">
      <c r="A579" s="1" t="s">
        <v>920</v>
      </c>
      <c r="B579" s="1" t="s">
        <v>26</v>
      </c>
      <c r="C579" s="1" t="s">
        <v>63</v>
      </c>
      <c r="D579" s="4" t="s">
        <v>14</v>
      </c>
      <c r="E579" s="4" t="s">
        <v>1491</v>
      </c>
      <c r="F579" s="4" t="s">
        <v>1466</v>
      </c>
      <c r="G579" s="4" t="s">
        <v>14</v>
      </c>
      <c r="H579" t="s">
        <v>14</v>
      </c>
      <c r="I579" s="4" t="s">
        <v>14</v>
      </c>
      <c r="J579" s="4" t="s">
        <v>14</v>
      </c>
      <c r="K579" s="4" t="s">
        <v>14</v>
      </c>
    </row>
    <row r="580" spans="1:11" x14ac:dyDescent="0.25">
      <c r="A580" s="1" t="s">
        <v>921</v>
      </c>
      <c r="B580" s="1" t="s">
        <v>196</v>
      </c>
      <c r="C580" s="1" t="s">
        <v>922</v>
      </c>
      <c r="D580" s="4" t="s">
        <v>14</v>
      </c>
      <c r="E580" s="4" t="s">
        <v>1469</v>
      </c>
      <c r="F580" s="4" t="s">
        <v>1481</v>
      </c>
      <c r="G580" s="4" t="s">
        <v>14</v>
      </c>
      <c r="H580" t="s">
        <v>14</v>
      </c>
      <c r="I580" s="4" t="s">
        <v>1476</v>
      </c>
      <c r="J580" s="4" t="s">
        <v>14</v>
      </c>
      <c r="K580" s="4" t="s">
        <v>1470</v>
      </c>
    </row>
    <row r="581" spans="1:11" x14ac:dyDescent="0.25">
      <c r="A581" s="1" t="s">
        <v>923</v>
      </c>
      <c r="B581" s="1" t="s">
        <v>50</v>
      </c>
      <c r="C581" s="1" t="s">
        <v>924</v>
      </c>
      <c r="D581" s="4" t="s">
        <v>14</v>
      </c>
      <c r="E581" s="4" t="s">
        <v>1523</v>
      </c>
      <c r="F581" s="4" t="s">
        <v>1480</v>
      </c>
      <c r="G581" s="4" t="s">
        <v>14</v>
      </c>
      <c r="H581" t="s">
        <v>14</v>
      </c>
      <c r="I581" s="4" t="s">
        <v>14</v>
      </c>
      <c r="J581" s="4" t="s">
        <v>14</v>
      </c>
      <c r="K581" s="4" t="s">
        <v>14</v>
      </c>
    </row>
    <row r="582" spans="1:11" x14ac:dyDescent="0.25">
      <c r="A582" s="1" t="s">
        <v>925</v>
      </c>
      <c r="B582" s="1" t="s">
        <v>29</v>
      </c>
      <c r="C582" s="1" t="s">
        <v>104</v>
      </c>
      <c r="D582" s="4" t="s">
        <v>14</v>
      </c>
      <c r="E582" s="4" t="s">
        <v>1476</v>
      </c>
      <c r="F582" s="4" t="s">
        <v>14</v>
      </c>
      <c r="G582" s="4" t="s">
        <v>14</v>
      </c>
      <c r="H582" t="s">
        <v>14</v>
      </c>
      <c r="I582" s="4" t="s">
        <v>14</v>
      </c>
      <c r="J582" s="4" t="s">
        <v>14</v>
      </c>
      <c r="K582" s="4" t="s">
        <v>14</v>
      </c>
    </row>
    <row r="583" spans="1:11" x14ac:dyDescent="0.25">
      <c r="A583" s="1" t="s">
        <v>926</v>
      </c>
      <c r="B583" s="1" t="s">
        <v>12</v>
      </c>
      <c r="C583" s="1" t="s">
        <v>927</v>
      </c>
      <c r="D583" s="4" t="s">
        <v>14</v>
      </c>
      <c r="E583" s="4" t="s">
        <v>1670</v>
      </c>
      <c r="F583" s="4" t="s">
        <v>1671</v>
      </c>
      <c r="G583" s="4" t="s">
        <v>14</v>
      </c>
      <c r="H583" t="s">
        <v>14</v>
      </c>
      <c r="I583" s="4" t="s">
        <v>14</v>
      </c>
      <c r="J583" s="4" t="s">
        <v>14</v>
      </c>
      <c r="K583" s="4" t="s">
        <v>1469</v>
      </c>
    </row>
    <row r="584" spans="1:11" x14ac:dyDescent="0.25">
      <c r="A584" s="1" t="s">
        <v>928</v>
      </c>
      <c r="B584" s="1" t="s">
        <v>196</v>
      </c>
      <c r="C584" s="1" t="s">
        <v>880</v>
      </c>
      <c r="D584" s="4" t="s">
        <v>14</v>
      </c>
      <c r="E584" s="4" t="s">
        <v>1524</v>
      </c>
      <c r="F584" s="4" t="s">
        <v>1524</v>
      </c>
      <c r="G584" s="4" t="s">
        <v>14</v>
      </c>
      <c r="H584" t="s">
        <v>14</v>
      </c>
      <c r="I584" s="4" t="s">
        <v>14</v>
      </c>
      <c r="J584" s="4" t="s">
        <v>1476</v>
      </c>
      <c r="K584" s="4" t="s">
        <v>1480</v>
      </c>
    </row>
    <row r="585" spans="1:11" x14ac:dyDescent="0.25">
      <c r="A585" s="1" t="s">
        <v>929</v>
      </c>
      <c r="B585" s="1" t="s">
        <v>47</v>
      </c>
      <c r="C585" s="1" t="s">
        <v>930</v>
      </c>
      <c r="D585" s="4" t="s">
        <v>14</v>
      </c>
      <c r="E585" s="4" t="s">
        <v>1501</v>
      </c>
      <c r="F585" s="4" t="s">
        <v>1480</v>
      </c>
      <c r="G585" s="4" t="s">
        <v>14</v>
      </c>
      <c r="H585" t="s">
        <v>14</v>
      </c>
      <c r="I585" s="4" t="s">
        <v>14</v>
      </c>
      <c r="J585" s="4" t="s">
        <v>14</v>
      </c>
      <c r="K585" s="4" t="s">
        <v>14</v>
      </c>
    </row>
    <row r="586" spans="1:11" x14ac:dyDescent="0.25">
      <c r="A586" s="1" t="s">
        <v>931</v>
      </c>
      <c r="B586" s="1" t="s">
        <v>16</v>
      </c>
      <c r="C586" s="1" t="s">
        <v>932</v>
      </c>
      <c r="D586" s="4" t="s">
        <v>14</v>
      </c>
      <c r="E586" s="4" t="s">
        <v>1473</v>
      </c>
      <c r="F586" s="4" t="s">
        <v>1513</v>
      </c>
      <c r="G586" s="4" t="s">
        <v>14</v>
      </c>
      <c r="H586" t="s">
        <v>14</v>
      </c>
      <c r="I586" s="4" t="s">
        <v>14</v>
      </c>
      <c r="J586" s="4" t="s">
        <v>14</v>
      </c>
      <c r="K586" s="4" t="s">
        <v>1466</v>
      </c>
    </row>
    <row r="587" spans="1:11" x14ac:dyDescent="0.25">
      <c r="A587" s="1" t="s">
        <v>933</v>
      </c>
      <c r="B587" s="1" t="s">
        <v>23</v>
      </c>
      <c r="C587" s="1" t="s">
        <v>334</v>
      </c>
      <c r="D587" s="4" t="s">
        <v>14</v>
      </c>
      <c r="E587" s="4" t="s">
        <v>1476</v>
      </c>
      <c r="F587" s="4" t="s">
        <v>1476</v>
      </c>
      <c r="G587" s="4" t="s">
        <v>14</v>
      </c>
      <c r="H587" t="s">
        <v>14</v>
      </c>
      <c r="I587" s="4" t="s">
        <v>14</v>
      </c>
      <c r="J587" s="4" t="s">
        <v>14</v>
      </c>
      <c r="K587" s="4" t="s">
        <v>14</v>
      </c>
    </row>
    <row r="588" spans="1:11" x14ac:dyDescent="0.25">
      <c r="A588" s="1" t="s">
        <v>934</v>
      </c>
      <c r="B588" s="1" t="s">
        <v>26</v>
      </c>
      <c r="C588" s="1" t="s">
        <v>17</v>
      </c>
      <c r="D588" s="4" t="s">
        <v>14</v>
      </c>
      <c r="E588" s="4" t="s">
        <v>1479</v>
      </c>
      <c r="F588" s="4" t="s">
        <v>1466</v>
      </c>
      <c r="G588" s="4" t="s">
        <v>14</v>
      </c>
      <c r="H588" t="s">
        <v>14</v>
      </c>
      <c r="I588" s="4" t="s">
        <v>14</v>
      </c>
      <c r="J588" s="4" t="s">
        <v>14</v>
      </c>
      <c r="K588" s="4" t="s">
        <v>14</v>
      </c>
    </row>
    <row r="589" spans="1:11" x14ac:dyDescent="0.25">
      <c r="A589" s="1" t="s">
        <v>935</v>
      </c>
      <c r="B589" s="1" t="s">
        <v>29</v>
      </c>
      <c r="C589" s="1" t="s">
        <v>936</v>
      </c>
      <c r="D589" s="4" t="s">
        <v>14</v>
      </c>
      <c r="E589" s="4" t="s">
        <v>1472</v>
      </c>
      <c r="F589" s="4" t="s">
        <v>1491</v>
      </c>
      <c r="G589" s="4" t="s">
        <v>14</v>
      </c>
      <c r="H589" t="s">
        <v>14</v>
      </c>
      <c r="I589" s="4" t="s">
        <v>14</v>
      </c>
      <c r="J589" s="4" t="s">
        <v>14</v>
      </c>
      <c r="K589" s="4" t="s">
        <v>1477</v>
      </c>
    </row>
    <row r="590" spans="1:11" x14ac:dyDescent="0.25">
      <c r="A590" s="1" t="s">
        <v>937</v>
      </c>
      <c r="B590" s="1" t="s">
        <v>12</v>
      </c>
      <c r="C590" s="1" t="s">
        <v>938</v>
      </c>
      <c r="D590" s="4" t="s">
        <v>14</v>
      </c>
      <c r="E590" s="4" t="s">
        <v>1660</v>
      </c>
      <c r="F590" s="4" t="s">
        <v>1582</v>
      </c>
      <c r="G590" s="4" t="s">
        <v>14</v>
      </c>
      <c r="H590" t="s">
        <v>14</v>
      </c>
      <c r="I590" s="4" t="s">
        <v>1466</v>
      </c>
      <c r="J590" s="4" t="s">
        <v>14</v>
      </c>
      <c r="K590" s="4" t="s">
        <v>1524</v>
      </c>
    </row>
    <row r="591" spans="1:11" x14ac:dyDescent="0.25">
      <c r="A591" s="1" t="s">
        <v>939</v>
      </c>
      <c r="B591" s="1" t="s">
        <v>26</v>
      </c>
      <c r="C591" s="1" t="s">
        <v>264</v>
      </c>
      <c r="D591" s="4" t="s">
        <v>14</v>
      </c>
      <c r="E591" s="4" t="s">
        <v>1476</v>
      </c>
      <c r="F591" s="4" t="s">
        <v>14</v>
      </c>
      <c r="G591" s="4" t="s">
        <v>14</v>
      </c>
      <c r="H591" t="s">
        <v>14</v>
      </c>
      <c r="I591" s="4" t="s">
        <v>14</v>
      </c>
      <c r="J591" s="4" t="s">
        <v>14</v>
      </c>
      <c r="K591" s="4" t="s">
        <v>14</v>
      </c>
    </row>
    <row r="592" spans="1:11" x14ac:dyDescent="0.25">
      <c r="A592" s="1" t="s">
        <v>940</v>
      </c>
      <c r="B592" s="1" t="s">
        <v>47</v>
      </c>
      <c r="C592" s="1" t="s">
        <v>707</v>
      </c>
      <c r="D592" s="4" t="s">
        <v>14</v>
      </c>
      <c r="E592" s="4" t="s">
        <v>1472</v>
      </c>
      <c r="F592" s="4" t="s">
        <v>1472</v>
      </c>
      <c r="G592" s="4" t="s">
        <v>14</v>
      </c>
      <c r="H592" t="s">
        <v>14</v>
      </c>
      <c r="I592" s="4" t="s">
        <v>14</v>
      </c>
      <c r="J592" s="4" t="s">
        <v>14</v>
      </c>
      <c r="K592" s="4" t="s">
        <v>14</v>
      </c>
    </row>
    <row r="593" spans="1:11" x14ac:dyDescent="0.25">
      <c r="A593" s="1" t="s">
        <v>941</v>
      </c>
      <c r="B593" s="1" t="s">
        <v>85</v>
      </c>
      <c r="C593" s="1" t="s">
        <v>422</v>
      </c>
      <c r="D593" s="4" t="s">
        <v>14</v>
      </c>
      <c r="E593" s="4" t="s">
        <v>1631</v>
      </c>
      <c r="F593" s="4" t="s">
        <v>1631</v>
      </c>
      <c r="G593" s="4" t="s">
        <v>14</v>
      </c>
      <c r="H593" t="s">
        <v>14</v>
      </c>
      <c r="I593" s="4" t="s">
        <v>1476</v>
      </c>
      <c r="J593" s="4" t="s">
        <v>14</v>
      </c>
      <c r="K593" s="4" t="s">
        <v>1472</v>
      </c>
    </row>
    <row r="594" spans="1:11" x14ac:dyDescent="0.25">
      <c r="A594" s="1" t="s">
        <v>942</v>
      </c>
      <c r="B594" s="1" t="s">
        <v>12</v>
      </c>
      <c r="C594" s="1" t="s">
        <v>943</v>
      </c>
      <c r="D594" s="4" t="s">
        <v>14</v>
      </c>
      <c r="E594" s="4" t="s">
        <v>1509</v>
      </c>
      <c r="F594" s="4" t="s">
        <v>1514</v>
      </c>
      <c r="G594" s="4" t="s">
        <v>14</v>
      </c>
      <c r="H594" t="s">
        <v>14</v>
      </c>
      <c r="I594" s="4" t="s">
        <v>14</v>
      </c>
      <c r="J594" s="4" t="s">
        <v>14</v>
      </c>
      <c r="K594" s="4" t="s">
        <v>14</v>
      </c>
    </row>
    <row r="595" spans="1:11" x14ac:dyDescent="0.25">
      <c r="A595" s="1" t="s">
        <v>944</v>
      </c>
      <c r="B595" s="1" t="s">
        <v>252</v>
      </c>
      <c r="C595" s="1" t="s">
        <v>211</v>
      </c>
      <c r="D595" s="4" t="s">
        <v>14</v>
      </c>
      <c r="E595" s="4" t="s">
        <v>1476</v>
      </c>
      <c r="F595" s="4" t="s">
        <v>14</v>
      </c>
      <c r="G595" s="4" t="s">
        <v>14</v>
      </c>
      <c r="H595" t="s">
        <v>14</v>
      </c>
      <c r="I595" s="4" t="s">
        <v>14</v>
      </c>
      <c r="J595" s="4" t="s">
        <v>14</v>
      </c>
      <c r="K595" s="4" t="s">
        <v>14</v>
      </c>
    </row>
    <row r="596" spans="1:11" x14ac:dyDescent="0.25">
      <c r="A596" s="1" t="s">
        <v>945</v>
      </c>
      <c r="B596" s="1" t="s">
        <v>16</v>
      </c>
      <c r="C596" s="1" t="s">
        <v>104</v>
      </c>
      <c r="D596" s="4" t="s">
        <v>14</v>
      </c>
      <c r="E596" s="4" t="s">
        <v>1476</v>
      </c>
      <c r="F596" s="4" t="s">
        <v>1476</v>
      </c>
      <c r="G596" s="4" t="s">
        <v>14</v>
      </c>
      <c r="H596" t="s">
        <v>14</v>
      </c>
      <c r="I596" s="4" t="s">
        <v>14</v>
      </c>
      <c r="J596" s="4" t="s">
        <v>14</v>
      </c>
      <c r="K596" s="4" t="s">
        <v>14</v>
      </c>
    </row>
    <row r="597" spans="1:11" x14ac:dyDescent="0.25">
      <c r="A597" s="1" t="s">
        <v>948</v>
      </c>
      <c r="B597" s="1" t="s">
        <v>12</v>
      </c>
      <c r="C597" s="1" t="s">
        <v>949</v>
      </c>
      <c r="D597" s="4" t="s">
        <v>14</v>
      </c>
      <c r="E597" s="4" t="s">
        <v>1582</v>
      </c>
      <c r="F597" s="4" t="s">
        <v>1554</v>
      </c>
      <c r="G597" s="4" t="s">
        <v>14</v>
      </c>
      <c r="H597" t="s">
        <v>14</v>
      </c>
      <c r="I597" s="4" t="s">
        <v>1476</v>
      </c>
      <c r="J597" s="4" t="s">
        <v>14</v>
      </c>
      <c r="K597" s="4" t="s">
        <v>1674</v>
      </c>
    </row>
    <row r="598" spans="1:11" x14ac:dyDescent="0.25">
      <c r="A598" s="1" t="s">
        <v>950</v>
      </c>
      <c r="B598" s="1" t="s">
        <v>130</v>
      </c>
      <c r="C598" s="1" t="s">
        <v>951</v>
      </c>
      <c r="D598" s="4" t="s">
        <v>14</v>
      </c>
      <c r="E598" s="4" t="s">
        <v>1540</v>
      </c>
      <c r="F598" s="4" t="s">
        <v>1529</v>
      </c>
      <c r="G598" s="4" t="s">
        <v>14</v>
      </c>
      <c r="H598" t="s">
        <v>14</v>
      </c>
      <c r="I598" s="4" t="s">
        <v>1476</v>
      </c>
      <c r="J598" s="4" t="s">
        <v>1476</v>
      </c>
      <c r="K598" s="4" t="s">
        <v>1473</v>
      </c>
    </row>
    <row r="599" spans="1:11" x14ac:dyDescent="0.25">
      <c r="A599" s="1" t="s">
        <v>952</v>
      </c>
      <c r="B599" s="1" t="s">
        <v>16</v>
      </c>
      <c r="C599" s="1" t="s">
        <v>261</v>
      </c>
      <c r="D599" s="4" t="s">
        <v>14</v>
      </c>
      <c r="E599" s="4" t="s">
        <v>1476</v>
      </c>
      <c r="F599" s="4" t="s">
        <v>1476</v>
      </c>
      <c r="G599" s="4" t="s">
        <v>14</v>
      </c>
      <c r="H599" t="s">
        <v>14</v>
      </c>
      <c r="I599" s="4" t="s">
        <v>14</v>
      </c>
      <c r="J599" s="4" t="s">
        <v>14</v>
      </c>
      <c r="K599" s="4" t="s">
        <v>14</v>
      </c>
    </row>
    <row r="600" spans="1:11" x14ac:dyDescent="0.25">
      <c r="A600" s="1" t="s">
        <v>953</v>
      </c>
      <c r="B600" s="1" t="s">
        <v>252</v>
      </c>
      <c r="C600" s="1" t="s">
        <v>954</v>
      </c>
      <c r="D600" s="4" t="s">
        <v>14</v>
      </c>
      <c r="E600" s="4" t="s">
        <v>1528</v>
      </c>
      <c r="F600" s="4" t="s">
        <v>1513</v>
      </c>
      <c r="G600" s="4" t="s">
        <v>14</v>
      </c>
      <c r="H600" t="s">
        <v>14</v>
      </c>
      <c r="I600" s="4" t="s">
        <v>14</v>
      </c>
      <c r="J600" s="4" t="s">
        <v>14</v>
      </c>
      <c r="K600" s="4" t="s">
        <v>1477</v>
      </c>
    </row>
    <row r="601" spans="1:11" x14ac:dyDescent="0.25">
      <c r="A601" s="1" t="s">
        <v>955</v>
      </c>
      <c r="B601" s="1" t="s">
        <v>16</v>
      </c>
      <c r="C601" s="1" t="s">
        <v>90</v>
      </c>
      <c r="D601" s="4" t="s">
        <v>14</v>
      </c>
      <c r="E601" s="4" t="s">
        <v>1476</v>
      </c>
      <c r="F601" s="4" t="s">
        <v>14</v>
      </c>
      <c r="G601" s="4" t="s">
        <v>14</v>
      </c>
      <c r="H601" t="s">
        <v>14</v>
      </c>
      <c r="I601" s="4" t="s">
        <v>14</v>
      </c>
      <c r="J601" s="4" t="s">
        <v>14</v>
      </c>
      <c r="K601" s="4" t="s">
        <v>14</v>
      </c>
    </row>
    <row r="602" spans="1:11" x14ac:dyDescent="0.25">
      <c r="A602" s="1" t="s">
        <v>959</v>
      </c>
      <c r="B602" s="1" t="s">
        <v>12</v>
      </c>
      <c r="C602" s="1" t="s">
        <v>219</v>
      </c>
      <c r="D602" s="4" t="s">
        <v>14</v>
      </c>
      <c r="E602" s="4" t="s">
        <v>1479</v>
      </c>
      <c r="F602" s="4" t="s">
        <v>1479</v>
      </c>
      <c r="G602" s="4" t="s">
        <v>14</v>
      </c>
      <c r="H602" t="s">
        <v>14</v>
      </c>
      <c r="I602" s="4" t="s">
        <v>14</v>
      </c>
      <c r="J602" s="4" t="s">
        <v>14</v>
      </c>
      <c r="K602" s="4" t="s">
        <v>14</v>
      </c>
    </row>
    <row r="603" spans="1:11" x14ac:dyDescent="0.25">
      <c r="A603" s="1" t="s">
        <v>960</v>
      </c>
      <c r="B603" s="1" t="s">
        <v>16</v>
      </c>
      <c r="C603" s="1" t="s">
        <v>121</v>
      </c>
      <c r="D603" s="4" t="s">
        <v>14</v>
      </c>
      <c r="E603" s="4" t="s">
        <v>1491</v>
      </c>
      <c r="F603" s="4" t="s">
        <v>1479</v>
      </c>
      <c r="G603" s="4" t="s">
        <v>14</v>
      </c>
      <c r="H603" t="s">
        <v>14</v>
      </c>
      <c r="I603" s="4" t="s">
        <v>14</v>
      </c>
      <c r="J603" s="4" t="s">
        <v>14</v>
      </c>
      <c r="K603" s="4" t="s">
        <v>14</v>
      </c>
    </row>
    <row r="604" spans="1:11" x14ac:dyDescent="0.25">
      <c r="A604" s="1" t="s">
        <v>963</v>
      </c>
      <c r="B604" s="1" t="s">
        <v>525</v>
      </c>
      <c r="C604" s="1" t="s">
        <v>964</v>
      </c>
      <c r="D604" s="4" t="s">
        <v>14</v>
      </c>
      <c r="E604" s="4" t="s">
        <v>1478</v>
      </c>
      <c r="F604" s="4" t="s">
        <v>1478</v>
      </c>
      <c r="G604" s="4" t="s">
        <v>14</v>
      </c>
      <c r="H604" t="s">
        <v>14</v>
      </c>
      <c r="I604" s="4" t="s">
        <v>14</v>
      </c>
      <c r="J604" s="4" t="s">
        <v>14</v>
      </c>
      <c r="K604" s="4" t="s">
        <v>1470</v>
      </c>
    </row>
    <row r="605" spans="1:11" x14ac:dyDescent="0.25">
      <c r="A605" s="1" t="s">
        <v>965</v>
      </c>
      <c r="B605" s="1" t="s">
        <v>525</v>
      </c>
      <c r="C605" s="1" t="s">
        <v>966</v>
      </c>
      <c r="D605" s="4" t="s">
        <v>14</v>
      </c>
      <c r="E605" s="4" t="s">
        <v>1619</v>
      </c>
      <c r="F605" s="4" t="s">
        <v>1562</v>
      </c>
      <c r="G605" s="4" t="s">
        <v>14</v>
      </c>
      <c r="H605" t="s">
        <v>14</v>
      </c>
      <c r="I605" s="4" t="s">
        <v>14</v>
      </c>
      <c r="J605" s="4" t="s">
        <v>1476</v>
      </c>
      <c r="K605" s="4" t="s">
        <v>1501</v>
      </c>
    </row>
    <row r="606" spans="1:11" x14ac:dyDescent="0.25">
      <c r="A606" s="1" t="s">
        <v>967</v>
      </c>
      <c r="B606" s="1" t="s">
        <v>525</v>
      </c>
      <c r="C606" s="1" t="s">
        <v>968</v>
      </c>
      <c r="D606" s="4" t="s">
        <v>14</v>
      </c>
      <c r="E606" s="4" t="s">
        <v>1522</v>
      </c>
      <c r="F606" s="4" t="s">
        <v>1522</v>
      </c>
      <c r="G606" s="4" t="s">
        <v>14</v>
      </c>
      <c r="H606" t="s">
        <v>14</v>
      </c>
      <c r="I606" s="4" t="s">
        <v>14</v>
      </c>
      <c r="J606" s="4" t="s">
        <v>14</v>
      </c>
      <c r="K606" s="4" t="s">
        <v>1466</v>
      </c>
    </row>
    <row r="607" spans="1:11" x14ac:dyDescent="0.25">
      <c r="A607" s="1" t="s">
        <v>969</v>
      </c>
      <c r="B607" s="1" t="s">
        <v>26</v>
      </c>
      <c r="C607" s="1" t="s">
        <v>635</v>
      </c>
      <c r="D607" s="4" t="s">
        <v>14</v>
      </c>
      <c r="E607" s="4" t="s">
        <v>1491</v>
      </c>
      <c r="F607" s="4" t="s">
        <v>1477</v>
      </c>
      <c r="G607" s="4" t="s">
        <v>1476</v>
      </c>
      <c r="H607" t="s">
        <v>14</v>
      </c>
      <c r="I607" s="4" t="s">
        <v>14</v>
      </c>
      <c r="J607" s="4" t="s">
        <v>14</v>
      </c>
      <c r="K607" s="4" t="s">
        <v>14</v>
      </c>
    </row>
    <row r="608" spans="1:11" x14ac:dyDescent="0.25">
      <c r="A608" s="1" t="s">
        <v>972</v>
      </c>
      <c r="B608" s="1" t="s">
        <v>12</v>
      </c>
      <c r="C608" s="1" t="s">
        <v>973</v>
      </c>
      <c r="D608" s="4" t="s">
        <v>14</v>
      </c>
      <c r="E608" s="4" t="s">
        <v>1482</v>
      </c>
      <c r="F608" s="4" t="s">
        <v>1482</v>
      </c>
      <c r="G608" s="4" t="s">
        <v>14</v>
      </c>
      <c r="H608" t="s">
        <v>14</v>
      </c>
      <c r="I608" s="4" t="s">
        <v>14</v>
      </c>
      <c r="J608" s="4" t="s">
        <v>14</v>
      </c>
      <c r="K608" s="4" t="s">
        <v>14</v>
      </c>
    </row>
    <row r="609" spans="1:11" x14ac:dyDescent="0.25">
      <c r="A609" s="1" t="s">
        <v>974</v>
      </c>
      <c r="B609" s="1" t="s">
        <v>130</v>
      </c>
      <c r="C609" s="1" t="s">
        <v>975</v>
      </c>
      <c r="D609" s="4" t="s">
        <v>14</v>
      </c>
      <c r="E609" s="4" t="s">
        <v>1602</v>
      </c>
      <c r="F609" s="4" t="s">
        <v>1551</v>
      </c>
      <c r="G609" s="4" t="s">
        <v>14</v>
      </c>
      <c r="H609" t="s">
        <v>14</v>
      </c>
      <c r="I609" s="4" t="s">
        <v>14</v>
      </c>
      <c r="J609" s="4" t="s">
        <v>14</v>
      </c>
      <c r="K609" s="4" t="s">
        <v>1509</v>
      </c>
    </row>
    <row r="610" spans="1:11" x14ac:dyDescent="0.25">
      <c r="A610" s="1" t="s">
        <v>976</v>
      </c>
      <c r="B610" s="1" t="s">
        <v>12</v>
      </c>
      <c r="C610" s="1" t="s">
        <v>211</v>
      </c>
      <c r="D610" s="4" t="s">
        <v>14</v>
      </c>
      <c r="E610" s="4" t="s">
        <v>1466</v>
      </c>
      <c r="F610" s="4" t="s">
        <v>1476</v>
      </c>
      <c r="G610" s="4" t="s">
        <v>14</v>
      </c>
      <c r="H610" t="s">
        <v>14</v>
      </c>
      <c r="I610" s="4" t="s">
        <v>14</v>
      </c>
      <c r="J610" s="4" t="s">
        <v>14</v>
      </c>
      <c r="K610" s="4" t="s">
        <v>14</v>
      </c>
    </row>
    <row r="611" spans="1:11" x14ac:dyDescent="0.25">
      <c r="A611" s="1" t="s">
        <v>977</v>
      </c>
      <c r="B611" s="1" t="s">
        <v>16</v>
      </c>
      <c r="C611" s="1" t="s">
        <v>978</v>
      </c>
      <c r="D611" s="4" t="s">
        <v>14</v>
      </c>
      <c r="E611" s="4" t="s">
        <v>1483</v>
      </c>
      <c r="F611" s="4" t="s">
        <v>1472</v>
      </c>
      <c r="G611" s="4" t="s">
        <v>14</v>
      </c>
      <c r="H611" t="s">
        <v>14</v>
      </c>
      <c r="I611" s="4" t="s">
        <v>14</v>
      </c>
      <c r="J611" s="4" t="s">
        <v>14</v>
      </c>
      <c r="K611" s="4" t="s">
        <v>14</v>
      </c>
    </row>
    <row r="612" spans="1:11" x14ac:dyDescent="0.25">
      <c r="A612" s="1" t="s">
        <v>979</v>
      </c>
      <c r="B612" s="1" t="s">
        <v>26</v>
      </c>
      <c r="C612" s="1" t="s">
        <v>885</v>
      </c>
      <c r="D612" s="4" t="s">
        <v>14</v>
      </c>
      <c r="E612" s="4" t="s">
        <v>1479</v>
      </c>
      <c r="F612" s="4" t="s">
        <v>1477</v>
      </c>
      <c r="G612" s="4" t="s">
        <v>14</v>
      </c>
      <c r="H612" t="s">
        <v>14</v>
      </c>
      <c r="I612" s="4" t="s">
        <v>1476</v>
      </c>
      <c r="J612" s="4" t="s">
        <v>14</v>
      </c>
      <c r="K612" s="4" t="s">
        <v>1483</v>
      </c>
    </row>
    <row r="613" spans="1:11" x14ac:dyDescent="0.25">
      <c r="A613" s="1" t="s">
        <v>980</v>
      </c>
      <c r="B613" s="1" t="s">
        <v>16</v>
      </c>
      <c r="C613" s="1" t="s">
        <v>750</v>
      </c>
      <c r="D613" s="4" t="s">
        <v>14</v>
      </c>
      <c r="E613" s="4" t="s">
        <v>1466</v>
      </c>
      <c r="F613" s="4" t="s">
        <v>1476</v>
      </c>
      <c r="G613" s="4" t="s">
        <v>14</v>
      </c>
      <c r="H613" t="s">
        <v>14</v>
      </c>
      <c r="I613" s="4" t="s">
        <v>14</v>
      </c>
      <c r="J613" s="4" t="s">
        <v>14</v>
      </c>
      <c r="K613" s="4" t="s">
        <v>14</v>
      </c>
    </row>
    <row r="614" spans="1:11" x14ac:dyDescent="0.25">
      <c r="A614" s="1" t="s">
        <v>981</v>
      </c>
      <c r="B614" s="1" t="s">
        <v>161</v>
      </c>
      <c r="C614" s="1" t="s">
        <v>271</v>
      </c>
      <c r="D614" s="4" t="s">
        <v>14</v>
      </c>
      <c r="E614" s="4" t="s">
        <v>1476</v>
      </c>
      <c r="F614" s="4" t="s">
        <v>14</v>
      </c>
      <c r="G614" s="4" t="s">
        <v>14</v>
      </c>
      <c r="H614" t="s">
        <v>14</v>
      </c>
      <c r="I614" s="4" t="s">
        <v>14</v>
      </c>
      <c r="J614" s="4" t="s">
        <v>14</v>
      </c>
      <c r="K614" s="4" t="s">
        <v>14</v>
      </c>
    </row>
    <row r="615" spans="1:11" x14ac:dyDescent="0.25">
      <c r="A615" s="1" t="s">
        <v>982</v>
      </c>
      <c r="B615" s="1" t="s">
        <v>23</v>
      </c>
      <c r="C615" s="1" t="s">
        <v>193</v>
      </c>
      <c r="D615" s="4" t="s">
        <v>14</v>
      </c>
      <c r="E615" s="4" t="s">
        <v>1523</v>
      </c>
      <c r="F615" s="4" t="s">
        <v>1481</v>
      </c>
      <c r="G615" s="4" t="s">
        <v>14</v>
      </c>
      <c r="H615" t="s">
        <v>14</v>
      </c>
      <c r="I615" s="4" t="s">
        <v>14</v>
      </c>
      <c r="J615" s="4" t="s">
        <v>14</v>
      </c>
      <c r="K615" s="4" t="s">
        <v>14</v>
      </c>
    </row>
    <row r="616" spans="1:11" x14ac:dyDescent="0.25">
      <c r="A616" s="1" t="s">
        <v>983</v>
      </c>
      <c r="B616" s="1" t="s">
        <v>65</v>
      </c>
      <c r="C616" s="1" t="s">
        <v>984</v>
      </c>
      <c r="D616" s="4" t="s">
        <v>14</v>
      </c>
      <c r="E616" s="4" t="s">
        <v>1466</v>
      </c>
      <c r="F616" s="4" t="s">
        <v>1476</v>
      </c>
      <c r="G616" s="4" t="s">
        <v>14</v>
      </c>
      <c r="H616" t="s">
        <v>14</v>
      </c>
      <c r="I616" s="4" t="s">
        <v>14</v>
      </c>
      <c r="J616" s="4" t="s">
        <v>14</v>
      </c>
      <c r="K616" s="4" t="s">
        <v>14</v>
      </c>
    </row>
    <row r="617" spans="1:11" x14ac:dyDescent="0.25">
      <c r="A617" s="1" t="s">
        <v>985</v>
      </c>
      <c r="B617" s="1" t="s">
        <v>26</v>
      </c>
      <c r="C617" s="1" t="s">
        <v>880</v>
      </c>
      <c r="D617" s="4" t="s">
        <v>14</v>
      </c>
      <c r="E617" s="4" t="s">
        <v>1477</v>
      </c>
      <c r="F617" s="4" t="s">
        <v>1477</v>
      </c>
      <c r="G617" s="4" t="s">
        <v>14</v>
      </c>
      <c r="H617" t="s">
        <v>14</v>
      </c>
      <c r="I617" s="4" t="s">
        <v>14</v>
      </c>
      <c r="J617" s="4" t="s">
        <v>14</v>
      </c>
      <c r="K617" s="4" t="s">
        <v>14</v>
      </c>
    </row>
    <row r="618" spans="1:11" x14ac:dyDescent="0.25">
      <c r="A618" s="1" t="s">
        <v>986</v>
      </c>
      <c r="B618" s="1" t="s">
        <v>29</v>
      </c>
      <c r="C618" s="1" t="s">
        <v>104</v>
      </c>
      <c r="D618" s="4" t="s">
        <v>14</v>
      </c>
      <c r="E618" s="4" t="s">
        <v>1476</v>
      </c>
      <c r="F618" s="4" t="s">
        <v>1476</v>
      </c>
      <c r="G618" s="4" t="s">
        <v>14</v>
      </c>
      <c r="H618" t="s">
        <v>14</v>
      </c>
      <c r="I618" s="4" t="s">
        <v>14</v>
      </c>
      <c r="J618" s="4" t="s">
        <v>14</v>
      </c>
      <c r="K618" s="4" t="s">
        <v>14</v>
      </c>
    </row>
    <row r="619" spans="1:11" x14ac:dyDescent="0.25">
      <c r="A619" s="1" t="s">
        <v>987</v>
      </c>
      <c r="B619" s="1" t="s">
        <v>203</v>
      </c>
      <c r="C619" s="1" t="s">
        <v>205</v>
      </c>
      <c r="D619" s="4" t="s">
        <v>14</v>
      </c>
      <c r="E619" s="4" t="s">
        <v>1466</v>
      </c>
      <c r="F619" s="4" t="s">
        <v>1476</v>
      </c>
      <c r="G619" s="4" t="s">
        <v>14</v>
      </c>
      <c r="H619" t="s">
        <v>14</v>
      </c>
      <c r="I619" s="4" t="s">
        <v>14</v>
      </c>
      <c r="J619" s="4" t="s">
        <v>14</v>
      </c>
      <c r="K619" s="4" t="s">
        <v>14</v>
      </c>
    </row>
    <row r="620" spans="1:11" x14ac:dyDescent="0.25">
      <c r="A620" s="1" t="s">
        <v>989</v>
      </c>
      <c r="B620" s="1" t="s">
        <v>525</v>
      </c>
      <c r="C620" s="1" t="s">
        <v>24</v>
      </c>
      <c r="D620" s="4" t="s">
        <v>14</v>
      </c>
      <c r="E620" s="4" t="s">
        <v>1477</v>
      </c>
      <c r="F620" s="4" t="s">
        <v>1477</v>
      </c>
      <c r="G620" s="4" t="s">
        <v>14</v>
      </c>
      <c r="H620" t="s">
        <v>14</v>
      </c>
      <c r="I620" s="4" t="s">
        <v>14</v>
      </c>
      <c r="J620" s="4" t="s">
        <v>14</v>
      </c>
      <c r="K620" s="4" t="s">
        <v>14</v>
      </c>
    </row>
    <row r="621" spans="1:11" x14ac:dyDescent="0.25">
      <c r="A621" s="1" t="s">
        <v>992</v>
      </c>
      <c r="B621" s="1" t="s">
        <v>16</v>
      </c>
      <c r="C621" s="1" t="s">
        <v>30</v>
      </c>
      <c r="D621" s="4" t="s">
        <v>14</v>
      </c>
      <c r="E621" s="4" t="s">
        <v>1466</v>
      </c>
      <c r="F621" s="4" t="s">
        <v>1476</v>
      </c>
      <c r="G621" s="4" t="s">
        <v>14</v>
      </c>
      <c r="H621" t="s">
        <v>14</v>
      </c>
      <c r="I621" s="4" t="s">
        <v>14</v>
      </c>
      <c r="J621" s="4" t="s">
        <v>14</v>
      </c>
      <c r="K621" s="4" t="s">
        <v>14</v>
      </c>
    </row>
    <row r="622" spans="1:11" x14ac:dyDescent="0.25">
      <c r="A622" s="1" t="s">
        <v>993</v>
      </c>
      <c r="B622" s="1" t="s">
        <v>26</v>
      </c>
      <c r="C622" s="1" t="s">
        <v>104</v>
      </c>
      <c r="D622" s="4" t="s">
        <v>14</v>
      </c>
      <c r="E622" s="4" t="s">
        <v>1476</v>
      </c>
      <c r="F622" s="4" t="s">
        <v>1476</v>
      </c>
      <c r="G622" s="4" t="s">
        <v>14</v>
      </c>
      <c r="H622" t="s">
        <v>14</v>
      </c>
      <c r="I622" s="4" t="s">
        <v>14</v>
      </c>
      <c r="J622" s="4" t="s">
        <v>14</v>
      </c>
      <c r="K622" s="4" t="s">
        <v>14</v>
      </c>
    </row>
    <row r="623" spans="1:11" x14ac:dyDescent="0.25">
      <c r="A623" s="1" t="s">
        <v>996</v>
      </c>
      <c r="B623" s="1" t="s">
        <v>26</v>
      </c>
      <c r="C623" s="1" t="s">
        <v>442</v>
      </c>
      <c r="D623" s="4" t="s">
        <v>14</v>
      </c>
      <c r="E623" s="4" t="s">
        <v>1482</v>
      </c>
      <c r="F623" s="4" t="s">
        <v>1491</v>
      </c>
      <c r="G623" s="4" t="s">
        <v>1476</v>
      </c>
      <c r="H623" t="s">
        <v>14</v>
      </c>
      <c r="I623" s="4" t="s">
        <v>14</v>
      </c>
      <c r="J623" s="4" t="s">
        <v>14</v>
      </c>
      <c r="K623" s="4" t="s">
        <v>14</v>
      </c>
    </row>
    <row r="624" spans="1:11" x14ac:dyDescent="0.25">
      <c r="A624" s="1" t="s">
        <v>997</v>
      </c>
      <c r="B624" s="1" t="s">
        <v>85</v>
      </c>
      <c r="C624" s="1" t="s">
        <v>61</v>
      </c>
      <c r="D624" s="4" t="s">
        <v>14</v>
      </c>
      <c r="E624" s="4" t="s">
        <v>1476</v>
      </c>
      <c r="F624" s="4" t="s">
        <v>14</v>
      </c>
      <c r="G624" s="4" t="s">
        <v>14</v>
      </c>
      <c r="H624" t="s">
        <v>14</v>
      </c>
      <c r="I624" s="4" t="s">
        <v>14</v>
      </c>
      <c r="J624" s="4" t="s">
        <v>14</v>
      </c>
      <c r="K624" s="4" t="s">
        <v>14</v>
      </c>
    </row>
    <row r="625" spans="1:11" x14ac:dyDescent="0.25">
      <c r="A625" s="1" t="s">
        <v>998</v>
      </c>
      <c r="B625" s="1" t="s">
        <v>16</v>
      </c>
      <c r="C625" s="1" t="s">
        <v>999</v>
      </c>
      <c r="D625" s="4" t="s">
        <v>14</v>
      </c>
      <c r="E625" s="4" t="s">
        <v>1536</v>
      </c>
      <c r="F625" s="4" t="s">
        <v>1526</v>
      </c>
      <c r="G625" s="4" t="s">
        <v>14</v>
      </c>
      <c r="H625" t="s">
        <v>14</v>
      </c>
      <c r="I625" s="4" t="s">
        <v>1466</v>
      </c>
      <c r="J625" s="4" t="s">
        <v>1476</v>
      </c>
      <c r="K625" s="4" t="s">
        <v>1480</v>
      </c>
    </row>
    <row r="626" spans="1:11" x14ac:dyDescent="0.25">
      <c r="A626" s="1" t="s">
        <v>1000</v>
      </c>
      <c r="B626" s="1" t="s">
        <v>26</v>
      </c>
      <c r="C626" s="1" t="s">
        <v>201</v>
      </c>
      <c r="D626" s="4" t="s">
        <v>14</v>
      </c>
      <c r="E626" s="4" t="s">
        <v>1482</v>
      </c>
      <c r="F626" s="4" t="s">
        <v>1479</v>
      </c>
      <c r="G626" s="4" t="s">
        <v>14</v>
      </c>
      <c r="H626" t="s">
        <v>14</v>
      </c>
      <c r="I626" s="4" t="s">
        <v>14</v>
      </c>
      <c r="J626" s="4" t="s">
        <v>14</v>
      </c>
      <c r="K626" s="4" t="s">
        <v>14</v>
      </c>
    </row>
    <row r="627" spans="1:11" x14ac:dyDescent="0.25">
      <c r="A627" s="1" t="s">
        <v>1001</v>
      </c>
      <c r="B627" s="1" t="s">
        <v>1002</v>
      </c>
      <c r="C627" s="1" t="s">
        <v>162</v>
      </c>
      <c r="D627" s="4" t="s">
        <v>14</v>
      </c>
      <c r="E627" s="4" t="s">
        <v>1523</v>
      </c>
      <c r="F627" s="4" t="s">
        <v>1481</v>
      </c>
      <c r="G627" s="4" t="s">
        <v>14</v>
      </c>
      <c r="H627" t="s">
        <v>14</v>
      </c>
      <c r="I627" s="4" t="s">
        <v>14</v>
      </c>
      <c r="J627" s="4" t="s">
        <v>14</v>
      </c>
      <c r="K627" s="4" t="s">
        <v>14</v>
      </c>
    </row>
    <row r="628" spans="1:11" x14ac:dyDescent="0.25">
      <c r="A628" s="1" t="s">
        <v>1003</v>
      </c>
      <c r="B628" s="1" t="s">
        <v>173</v>
      </c>
      <c r="C628" s="1" t="s">
        <v>271</v>
      </c>
      <c r="D628" s="4" t="s">
        <v>14</v>
      </c>
      <c r="E628" s="4" t="s">
        <v>1476</v>
      </c>
      <c r="F628" s="4" t="s">
        <v>14</v>
      </c>
      <c r="G628" s="4" t="s">
        <v>14</v>
      </c>
      <c r="H628" t="s">
        <v>14</v>
      </c>
      <c r="I628" s="4" t="s">
        <v>14</v>
      </c>
      <c r="J628" s="4" t="s">
        <v>14</v>
      </c>
      <c r="K628" s="4" t="s">
        <v>14</v>
      </c>
    </row>
    <row r="629" spans="1:11" x14ac:dyDescent="0.25">
      <c r="A629" s="1" t="s">
        <v>1004</v>
      </c>
      <c r="B629" s="1" t="s">
        <v>130</v>
      </c>
      <c r="C629" s="1" t="s">
        <v>90</v>
      </c>
      <c r="D629" s="4" t="s">
        <v>14</v>
      </c>
      <c r="E629" s="4" t="s">
        <v>1477</v>
      </c>
      <c r="F629" s="4" t="s">
        <v>1477</v>
      </c>
      <c r="G629" s="4" t="s">
        <v>14</v>
      </c>
      <c r="H629" t="s">
        <v>14</v>
      </c>
      <c r="I629" s="4" t="s">
        <v>14</v>
      </c>
      <c r="J629" s="4" t="s">
        <v>14</v>
      </c>
      <c r="K629" s="4" t="s">
        <v>14</v>
      </c>
    </row>
    <row r="630" spans="1:11" x14ac:dyDescent="0.25">
      <c r="A630" s="1" t="s">
        <v>1005</v>
      </c>
      <c r="B630" s="1" t="s">
        <v>16</v>
      </c>
      <c r="C630" s="1" t="s">
        <v>219</v>
      </c>
      <c r="D630" s="4" t="s">
        <v>14</v>
      </c>
      <c r="E630" s="4" t="s">
        <v>1476</v>
      </c>
      <c r="F630" s="4" t="s">
        <v>1476</v>
      </c>
      <c r="G630" s="4" t="s">
        <v>14</v>
      </c>
      <c r="H630" t="s">
        <v>14</v>
      </c>
      <c r="I630" s="4" t="s">
        <v>14</v>
      </c>
      <c r="J630" s="4" t="s">
        <v>14</v>
      </c>
      <c r="K630" s="4" t="s">
        <v>14</v>
      </c>
    </row>
    <row r="631" spans="1:11" x14ac:dyDescent="0.25">
      <c r="A631" s="1" t="s">
        <v>1008</v>
      </c>
      <c r="B631" s="1" t="s">
        <v>12</v>
      </c>
      <c r="C631" s="1" t="s">
        <v>27</v>
      </c>
      <c r="D631" s="4" t="s">
        <v>14</v>
      </c>
      <c r="E631" s="4" t="s">
        <v>1476</v>
      </c>
      <c r="F631" s="4" t="s">
        <v>1476</v>
      </c>
      <c r="G631" s="4" t="s">
        <v>14</v>
      </c>
      <c r="H631" t="s">
        <v>14</v>
      </c>
      <c r="I631" s="4" t="s">
        <v>14</v>
      </c>
      <c r="J631" s="4" t="s">
        <v>14</v>
      </c>
      <c r="K631" s="4" t="s">
        <v>14</v>
      </c>
    </row>
    <row r="632" spans="1:11" x14ac:dyDescent="0.25">
      <c r="A632" s="1" t="s">
        <v>1009</v>
      </c>
      <c r="B632" s="1" t="s">
        <v>12</v>
      </c>
      <c r="C632" s="1" t="s">
        <v>298</v>
      </c>
      <c r="D632" s="4" t="s">
        <v>14</v>
      </c>
      <c r="E632" s="4" t="s">
        <v>1483</v>
      </c>
      <c r="F632" s="4" t="s">
        <v>1466</v>
      </c>
      <c r="G632" s="4" t="s">
        <v>14</v>
      </c>
      <c r="H632" t="s">
        <v>14</v>
      </c>
      <c r="I632" s="4" t="s">
        <v>14</v>
      </c>
      <c r="J632" s="4" t="s">
        <v>14</v>
      </c>
      <c r="K632" s="4" t="s">
        <v>14</v>
      </c>
    </row>
    <row r="633" spans="1:11" x14ac:dyDescent="0.25">
      <c r="A633" s="1" t="s">
        <v>1010</v>
      </c>
      <c r="B633" s="1" t="s">
        <v>70</v>
      </c>
      <c r="C633" s="1" t="s">
        <v>261</v>
      </c>
      <c r="D633" s="4" t="s">
        <v>14</v>
      </c>
      <c r="E633" s="4" t="s">
        <v>1466</v>
      </c>
      <c r="F633" s="4" t="s">
        <v>1476</v>
      </c>
      <c r="G633" s="4" t="s">
        <v>14</v>
      </c>
      <c r="H633" t="s">
        <v>14</v>
      </c>
      <c r="I633" s="4" t="s">
        <v>14</v>
      </c>
      <c r="J633" s="4" t="s">
        <v>14</v>
      </c>
      <c r="K633" s="4" t="s">
        <v>14</v>
      </c>
    </row>
    <row r="634" spans="1:11" x14ac:dyDescent="0.25">
      <c r="A634" s="1" t="s">
        <v>1011</v>
      </c>
      <c r="B634" s="1" t="s">
        <v>16</v>
      </c>
      <c r="C634" s="1" t="s">
        <v>1012</v>
      </c>
      <c r="D634" s="4" t="s">
        <v>14</v>
      </c>
      <c r="E634" s="4" t="s">
        <v>1631</v>
      </c>
      <c r="F634" s="4" t="s">
        <v>1583</v>
      </c>
      <c r="G634" s="4" t="s">
        <v>14</v>
      </c>
      <c r="H634" t="s">
        <v>14</v>
      </c>
      <c r="I634" s="4" t="s">
        <v>14</v>
      </c>
      <c r="J634" s="4" t="s">
        <v>14</v>
      </c>
      <c r="K634" s="4" t="s">
        <v>1470</v>
      </c>
    </row>
    <row r="635" spans="1:11" x14ac:dyDescent="0.25">
      <c r="A635" s="1" t="s">
        <v>1013</v>
      </c>
      <c r="B635" s="1" t="s">
        <v>16</v>
      </c>
      <c r="C635" s="1" t="s">
        <v>1014</v>
      </c>
      <c r="D635" s="4" t="s">
        <v>14</v>
      </c>
      <c r="E635" s="4" t="s">
        <v>1538</v>
      </c>
      <c r="F635" s="4" t="s">
        <v>1508</v>
      </c>
      <c r="G635" s="4" t="s">
        <v>14</v>
      </c>
      <c r="H635" t="s">
        <v>14</v>
      </c>
      <c r="I635" s="4" t="s">
        <v>14</v>
      </c>
      <c r="J635" s="4" t="s">
        <v>1476</v>
      </c>
      <c r="K635" s="4" t="s">
        <v>1523</v>
      </c>
    </row>
    <row r="636" spans="1:11" x14ac:dyDescent="0.25">
      <c r="A636" s="1" t="s">
        <v>1017</v>
      </c>
      <c r="B636" s="1" t="s">
        <v>12</v>
      </c>
      <c r="C636" s="1" t="s">
        <v>276</v>
      </c>
      <c r="D636" s="4" t="s">
        <v>14</v>
      </c>
      <c r="E636" s="4" t="s">
        <v>1473</v>
      </c>
      <c r="F636" s="4" t="s">
        <v>1523</v>
      </c>
      <c r="G636" s="4" t="s">
        <v>14</v>
      </c>
      <c r="H636" t="s">
        <v>14</v>
      </c>
      <c r="I636" s="4" t="s">
        <v>14</v>
      </c>
      <c r="J636" s="4" t="s">
        <v>14</v>
      </c>
      <c r="K636" s="4" t="s">
        <v>14</v>
      </c>
    </row>
    <row r="637" spans="1:11" x14ac:dyDescent="0.25">
      <c r="A637" s="1" t="s">
        <v>1018</v>
      </c>
      <c r="B637" s="1" t="s">
        <v>12</v>
      </c>
      <c r="C637" s="1" t="s">
        <v>230</v>
      </c>
      <c r="D637" s="4" t="s">
        <v>14</v>
      </c>
      <c r="E637" s="4" t="s">
        <v>1472</v>
      </c>
      <c r="F637" s="4" t="s">
        <v>1472</v>
      </c>
      <c r="G637" s="4" t="s">
        <v>14</v>
      </c>
      <c r="H637" t="s">
        <v>14</v>
      </c>
      <c r="I637" s="4" t="s">
        <v>14</v>
      </c>
      <c r="J637" s="4" t="s">
        <v>14</v>
      </c>
      <c r="K637" s="4" t="s">
        <v>14</v>
      </c>
    </row>
    <row r="638" spans="1:11" x14ac:dyDescent="0.25">
      <c r="A638" s="1" t="s">
        <v>1019</v>
      </c>
      <c r="B638" s="1" t="s">
        <v>16</v>
      </c>
      <c r="C638" s="1" t="s">
        <v>1020</v>
      </c>
      <c r="D638" s="4" t="s">
        <v>14</v>
      </c>
      <c r="E638" s="4" t="s">
        <v>1472</v>
      </c>
      <c r="F638" s="4" t="s">
        <v>1482</v>
      </c>
      <c r="G638" s="4" t="s">
        <v>1476</v>
      </c>
      <c r="H638" t="s">
        <v>14</v>
      </c>
      <c r="I638" s="4" t="s">
        <v>1466</v>
      </c>
      <c r="J638" s="4" t="s">
        <v>14</v>
      </c>
      <c r="K638" s="4" t="s">
        <v>1523</v>
      </c>
    </row>
    <row r="639" spans="1:11" x14ac:dyDescent="0.25">
      <c r="A639" s="1" t="s">
        <v>1021</v>
      </c>
      <c r="B639" s="1" t="s">
        <v>16</v>
      </c>
      <c r="C639" s="1" t="s">
        <v>1022</v>
      </c>
      <c r="D639" s="4" t="s">
        <v>14</v>
      </c>
      <c r="E639" s="4" t="s">
        <v>1472</v>
      </c>
      <c r="F639" s="4" t="s">
        <v>1482</v>
      </c>
      <c r="G639" s="4" t="s">
        <v>14</v>
      </c>
      <c r="H639" t="s">
        <v>14</v>
      </c>
      <c r="I639" s="4" t="s">
        <v>1476</v>
      </c>
      <c r="J639" s="4" t="s">
        <v>14</v>
      </c>
      <c r="K639" s="4" t="s">
        <v>1470</v>
      </c>
    </row>
    <row r="640" spans="1:11" x14ac:dyDescent="0.25">
      <c r="A640" s="1" t="s">
        <v>1023</v>
      </c>
      <c r="B640" s="1" t="s">
        <v>16</v>
      </c>
      <c r="C640" s="1" t="s">
        <v>1024</v>
      </c>
      <c r="D640" s="4" t="s">
        <v>14</v>
      </c>
      <c r="E640" s="4" t="s">
        <v>1479</v>
      </c>
      <c r="F640" s="4" t="s">
        <v>1466</v>
      </c>
      <c r="G640" s="4" t="s">
        <v>14</v>
      </c>
      <c r="H640" t="s">
        <v>14</v>
      </c>
      <c r="I640" s="4" t="s">
        <v>14</v>
      </c>
      <c r="J640" s="4" t="s">
        <v>14</v>
      </c>
      <c r="K640" s="4" t="s">
        <v>14</v>
      </c>
    </row>
    <row r="641" spans="1:11" x14ac:dyDescent="0.25">
      <c r="A641" s="1" t="s">
        <v>1029</v>
      </c>
      <c r="B641" s="1" t="s">
        <v>168</v>
      </c>
      <c r="C641" s="1" t="s">
        <v>1030</v>
      </c>
      <c r="D641" s="4" t="s">
        <v>14</v>
      </c>
      <c r="E641" s="4" t="s">
        <v>1477</v>
      </c>
      <c r="F641" s="4" t="s">
        <v>1466</v>
      </c>
      <c r="G641" s="4" t="s">
        <v>14</v>
      </c>
      <c r="H641" t="s">
        <v>14</v>
      </c>
      <c r="I641" s="4" t="s">
        <v>14</v>
      </c>
      <c r="J641" s="4" t="s">
        <v>14</v>
      </c>
      <c r="K641" s="4" t="s">
        <v>14</v>
      </c>
    </row>
    <row r="642" spans="1:11" x14ac:dyDescent="0.25">
      <c r="A642" s="1" t="s">
        <v>1031</v>
      </c>
      <c r="B642" s="1" t="s">
        <v>26</v>
      </c>
      <c r="C642" s="1" t="s">
        <v>102</v>
      </c>
      <c r="D642" s="4" t="s">
        <v>14</v>
      </c>
      <c r="E642" s="4" t="s">
        <v>1466</v>
      </c>
      <c r="F642" s="4" t="s">
        <v>1466</v>
      </c>
      <c r="G642" s="4" t="s">
        <v>14</v>
      </c>
      <c r="H642" t="s">
        <v>14</v>
      </c>
      <c r="I642" s="4" t="s">
        <v>14</v>
      </c>
      <c r="J642" s="4" t="s">
        <v>14</v>
      </c>
      <c r="K642" s="4" t="s">
        <v>14</v>
      </c>
    </row>
    <row r="643" spans="1:11" x14ac:dyDescent="0.25">
      <c r="A643" s="1" t="s">
        <v>1032</v>
      </c>
      <c r="B643" s="1" t="s">
        <v>12</v>
      </c>
      <c r="C643" s="1" t="s">
        <v>318</v>
      </c>
      <c r="D643" s="4" t="s">
        <v>14</v>
      </c>
      <c r="E643" s="4" t="s">
        <v>1483</v>
      </c>
      <c r="F643" s="4" t="s">
        <v>1483</v>
      </c>
      <c r="G643" s="4" t="s">
        <v>14</v>
      </c>
      <c r="H643" t="s">
        <v>14</v>
      </c>
      <c r="I643" s="4" t="s">
        <v>1466</v>
      </c>
      <c r="J643" s="4" t="s">
        <v>14</v>
      </c>
      <c r="K643" s="4" t="s">
        <v>1491</v>
      </c>
    </row>
    <row r="644" spans="1:11" x14ac:dyDescent="0.25">
      <c r="A644" s="1" t="s">
        <v>1035</v>
      </c>
      <c r="B644" s="1" t="s">
        <v>50</v>
      </c>
      <c r="C644" s="1" t="s">
        <v>795</v>
      </c>
      <c r="D644" s="4" t="s">
        <v>14</v>
      </c>
      <c r="E644" s="4" t="s">
        <v>1495</v>
      </c>
      <c r="F644" s="4" t="s">
        <v>1505</v>
      </c>
      <c r="G644" s="4" t="s">
        <v>14</v>
      </c>
      <c r="H644" t="s">
        <v>14</v>
      </c>
      <c r="I644" s="4" t="s">
        <v>14</v>
      </c>
      <c r="J644" s="4" t="s">
        <v>14</v>
      </c>
      <c r="K644" s="4" t="s">
        <v>1476</v>
      </c>
    </row>
    <row r="645" spans="1:11" x14ac:dyDescent="0.25">
      <c r="A645" s="1" t="s">
        <v>1036</v>
      </c>
      <c r="B645" s="1" t="s">
        <v>238</v>
      </c>
      <c r="C645" s="1" t="s">
        <v>438</v>
      </c>
      <c r="D645" s="4" t="s">
        <v>14</v>
      </c>
      <c r="E645" s="4" t="s">
        <v>1473</v>
      </c>
      <c r="F645" s="4" t="s">
        <v>1469</v>
      </c>
      <c r="G645" s="4" t="s">
        <v>14</v>
      </c>
      <c r="H645" t="s">
        <v>14</v>
      </c>
      <c r="I645" s="4" t="s">
        <v>14</v>
      </c>
      <c r="J645" s="4" t="s">
        <v>14</v>
      </c>
      <c r="K645" s="4" t="s">
        <v>14</v>
      </c>
    </row>
    <row r="646" spans="1:11" x14ac:dyDescent="0.25">
      <c r="A646" s="1" t="s">
        <v>1037</v>
      </c>
      <c r="B646" s="1" t="s">
        <v>47</v>
      </c>
      <c r="C646" s="1" t="s">
        <v>1038</v>
      </c>
      <c r="D646" s="4" t="s">
        <v>14</v>
      </c>
      <c r="E646" s="4" t="s">
        <v>1590</v>
      </c>
      <c r="F646" s="4" t="s">
        <v>1671</v>
      </c>
      <c r="G646" s="4" t="s">
        <v>14</v>
      </c>
      <c r="H646" t="s">
        <v>14</v>
      </c>
      <c r="I646" s="4" t="s">
        <v>1476</v>
      </c>
      <c r="J646" s="4" t="s">
        <v>1476</v>
      </c>
      <c r="K646" s="4" t="s">
        <v>1513</v>
      </c>
    </row>
    <row r="647" spans="1:11" x14ac:dyDescent="0.25">
      <c r="A647" s="1" t="s">
        <v>1039</v>
      </c>
      <c r="B647" s="1" t="s">
        <v>12</v>
      </c>
      <c r="C647" s="1" t="s">
        <v>271</v>
      </c>
      <c r="D647" s="4" t="s">
        <v>14</v>
      </c>
      <c r="E647" s="4" t="s">
        <v>1479</v>
      </c>
      <c r="F647" s="4" t="s">
        <v>1477</v>
      </c>
      <c r="G647" s="4" t="s">
        <v>14</v>
      </c>
      <c r="H647" t="s">
        <v>14</v>
      </c>
      <c r="I647" s="4" t="s">
        <v>14</v>
      </c>
      <c r="J647" s="4" t="s">
        <v>14</v>
      </c>
      <c r="K647" s="4" t="s">
        <v>14</v>
      </c>
    </row>
    <row r="648" spans="1:11" x14ac:dyDescent="0.25">
      <c r="A648" s="1" t="s">
        <v>1040</v>
      </c>
      <c r="B648" s="1" t="s">
        <v>29</v>
      </c>
      <c r="C648" s="1" t="s">
        <v>104</v>
      </c>
      <c r="D648" s="4" t="s">
        <v>14</v>
      </c>
      <c r="E648" s="4" t="s">
        <v>1476</v>
      </c>
      <c r="F648" s="4" t="s">
        <v>1476</v>
      </c>
      <c r="G648" s="4" t="s">
        <v>14</v>
      </c>
      <c r="H648" t="s">
        <v>14</v>
      </c>
      <c r="I648" s="4" t="s">
        <v>14</v>
      </c>
      <c r="J648" s="4" t="s">
        <v>14</v>
      </c>
      <c r="K648" s="4" t="s">
        <v>14</v>
      </c>
    </row>
    <row r="649" spans="1:11" x14ac:dyDescent="0.25">
      <c r="A649" s="1" t="s">
        <v>1043</v>
      </c>
      <c r="B649" s="1" t="s">
        <v>777</v>
      </c>
      <c r="C649" s="1" t="s">
        <v>1044</v>
      </c>
      <c r="D649" s="4" t="s">
        <v>14</v>
      </c>
      <c r="E649" s="4" t="s">
        <v>1525</v>
      </c>
      <c r="F649" s="4" t="s">
        <v>1671</v>
      </c>
      <c r="G649" s="4" t="s">
        <v>14</v>
      </c>
      <c r="H649" t="s">
        <v>14</v>
      </c>
      <c r="I649" s="4" t="s">
        <v>1476</v>
      </c>
      <c r="J649" s="4" t="s">
        <v>1476</v>
      </c>
      <c r="K649" s="4" t="s">
        <v>1590</v>
      </c>
    </row>
    <row r="650" spans="1:11" x14ac:dyDescent="0.25">
      <c r="A650" s="1" t="s">
        <v>1045</v>
      </c>
      <c r="B650" s="1" t="s">
        <v>196</v>
      </c>
      <c r="C650" s="1" t="s">
        <v>27</v>
      </c>
      <c r="D650" s="4" t="s">
        <v>14</v>
      </c>
      <c r="E650" s="4" t="s">
        <v>1476</v>
      </c>
      <c r="F650" s="4" t="s">
        <v>14</v>
      </c>
      <c r="G650" s="4" t="s">
        <v>14</v>
      </c>
      <c r="H650" t="s">
        <v>14</v>
      </c>
      <c r="I650" s="4" t="s">
        <v>14</v>
      </c>
      <c r="J650" s="4" t="s">
        <v>14</v>
      </c>
      <c r="K650" s="4" t="s">
        <v>14</v>
      </c>
    </row>
    <row r="651" spans="1:11" x14ac:dyDescent="0.25">
      <c r="A651" s="1" t="s">
        <v>1047</v>
      </c>
      <c r="B651" s="1" t="s">
        <v>47</v>
      </c>
      <c r="C651" s="1" t="s">
        <v>1048</v>
      </c>
      <c r="D651" s="4" t="s">
        <v>14</v>
      </c>
      <c r="E651" s="4" t="s">
        <v>1551</v>
      </c>
      <c r="F651" s="4" t="s">
        <v>1551</v>
      </c>
      <c r="G651" s="4" t="s">
        <v>14</v>
      </c>
      <c r="H651" t="s">
        <v>14</v>
      </c>
      <c r="I651" s="4" t="s">
        <v>14</v>
      </c>
      <c r="J651" s="4" t="s">
        <v>14</v>
      </c>
      <c r="K651" s="4" t="s">
        <v>14</v>
      </c>
    </row>
    <row r="652" spans="1:11" x14ac:dyDescent="0.25">
      <c r="A652" s="1" t="s">
        <v>1049</v>
      </c>
      <c r="B652" s="1" t="s">
        <v>47</v>
      </c>
      <c r="C652" s="1" t="s">
        <v>61</v>
      </c>
      <c r="D652" s="4" t="s">
        <v>14</v>
      </c>
      <c r="E652" s="4" t="s">
        <v>1476</v>
      </c>
      <c r="F652" s="4" t="s">
        <v>1476</v>
      </c>
      <c r="G652" s="4" t="s">
        <v>14</v>
      </c>
      <c r="H652" t="s">
        <v>14</v>
      </c>
      <c r="I652" s="4" t="s">
        <v>14</v>
      </c>
      <c r="J652" s="4" t="s">
        <v>14</v>
      </c>
      <c r="K652" s="4" t="s">
        <v>14</v>
      </c>
    </row>
    <row r="653" spans="1:11" x14ac:dyDescent="0.25">
      <c r="A653" s="1" t="s">
        <v>1050</v>
      </c>
      <c r="B653" s="1" t="s">
        <v>203</v>
      </c>
      <c r="C653" s="1" t="s">
        <v>1051</v>
      </c>
      <c r="D653" s="4" t="s">
        <v>14</v>
      </c>
      <c r="E653" s="4" t="s">
        <v>1477</v>
      </c>
      <c r="F653" s="4" t="s">
        <v>1466</v>
      </c>
      <c r="G653" s="4" t="s">
        <v>14</v>
      </c>
      <c r="H653" t="s">
        <v>14</v>
      </c>
      <c r="I653" s="4" t="s">
        <v>14</v>
      </c>
      <c r="J653" s="4" t="s">
        <v>14</v>
      </c>
      <c r="K653" s="4" t="s">
        <v>14</v>
      </c>
    </row>
    <row r="654" spans="1:11" x14ac:dyDescent="0.25">
      <c r="A654" s="1" t="s">
        <v>1052</v>
      </c>
      <c r="B654" s="1" t="s">
        <v>29</v>
      </c>
      <c r="C654" s="1" t="s">
        <v>121</v>
      </c>
      <c r="D654" s="4" t="s">
        <v>14</v>
      </c>
      <c r="E654" s="4" t="s">
        <v>1477</v>
      </c>
      <c r="F654" s="4" t="s">
        <v>1477</v>
      </c>
      <c r="G654" s="4" t="s">
        <v>14</v>
      </c>
      <c r="H654" t="s">
        <v>14</v>
      </c>
      <c r="I654" s="4" t="s">
        <v>14</v>
      </c>
      <c r="J654" s="4" t="s">
        <v>14</v>
      </c>
      <c r="K654" s="4" t="s">
        <v>14</v>
      </c>
    </row>
    <row r="655" spans="1:11" x14ac:dyDescent="0.25">
      <c r="A655" s="1" t="s">
        <v>1053</v>
      </c>
      <c r="B655" s="1" t="s">
        <v>23</v>
      </c>
      <c r="C655" s="1" t="s">
        <v>1054</v>
      </c>
      <c r="D655" s="4" t="s">
        <v>14</v>
      </c>
      <c r="E655" s="4" t="s">
        <v>1523</v>
      </c>
      <c r="F655" s="4" t="s">
        <v>1470</v>
      </c>
      <c r="G655" s="4" t="s">
        <v>14</v>
      </c>
      <c r="H655" t="s">
        <v>14</v>
      </c>
      <c r="I655" s="4" t="s">
        <v>14</v>
      </c>
      <c r="J655" s="4" t="s">
        <v>14</v>
      </c>
      <c r="K655" s="4" t="s">
        <v>1466</v>
      </c>
    </row>
    <row r="656" spans="1:11" x14ac:dyDescent="0.25">
      <c r="A656" s="1" t="s">
        <v>1055</v>
      </c>
      <c r="B656" s="1" t="s">
        <v>23</v>
      </c>
      <c r="C656" s="1" t="s">
        <v>1056</v>
      </c>
      <c r="D656" s="4" t="s">
        <v>14</v>
      </c>
      <c r="E656" s="4" t="s">
        <v>1479</v>
      </c>
      <c r="F656" s="4" t="s">
        <v>1476</v>
      </c>
      <c r="G656" s="4" t="s">
        <v>14</v>
      </c>
      <c r="H656" t="s">
        <v>14</v>
      </c>
      <c r="I656" s="4" t="s">
        <v>14</v>
      </c>
      <c r="J656" s="4" t="s">
        <v>14</v>
      </c>
      <c r="K656" s="4" t="s">
        <v>14</v>
      </c>
    </row>
    <row r="657" spans="1:11" x14ac:dyDescent="0.25">
      <c r="A657" s="1" t="s">
        <v>1057</v>
      </c>
      <c r="B657" s="1" t="s">
        <v>12</v>
      </c>
      <c r="C657" s="1" t="s">
        <v>1058</v>
      </c>
      <c r="D657" s="4" t="s">
        <v>14</v>
      </c>
      <c r="E657" s="4" t="s">
        <v>1483</v>
      </c>
      <c r="F657" s="4" t="s">
        <v>1491</v>
      </c>
      <c r="G657" s="4" t="s">
        <v>14</v>
      </c>
      <c r="H657" t="s">
        <v>14</v>
      </c>
      <c r="I657" s="4" t="s">
        <v>14</v>
      </c>
      <c r="J657" s="4" t="s">
        <v>14</v>
      </c>
      <c r="K657" s="4" t="s">
        <v>14</v>
      </c>
    </row>
    <row r="658" spans="1:11" x14ac:dyDescent="0.25">
      <c r="A658" s="1" t="s">
        <v>1059</v>
      </c>
      <c r="B658" s="1" t="s">
        <v>16</v>
      </c>
      <c r="C658" s="1" t="s">
        <v>63</v>
      </c>
      <c r="D658" s="4" t="s">
        <v>14</v>
      </c>
      <c r="E658" s="4" t="s">
        <v>1477</v>
      </c>
      <c r="F658" s="4" t="s">
        <v>1466</v>
      </c>
      <c r="G658" s="4" t="s">
        <v>14</v>
      </c>
      <c r="H658" t="s">
        <v>14</v>
      </c>
      <c r="I658" s="4" t="s">
        <v>14</v>
      </c>
      <c r="J658" s="4" t="s">
        <v>14</v>
      </c>
      <c r="K658" s="4" t="s">
        <v>14</v>
      </c>
    </row>
    <row r="659" spans="1:11" x14ac:dyDescent="0.25">
      <c r="A659" s="1" t="s">
        <v>1063</v>
      </c>
      <c r="B659" s="1" t="s">
        <v>130</v>
      </c>
      <c r="C659" s="1" t="s">
        <v>232</v>
      </c>
      <c r="D659" s="4" t="s">
        <v>14</v>
      </c>
      <c r="E659" s="4" t="s">
        <v>1545</v>
      </c>
      <c r="F659" s="4" t="s">
        <v>1545</v>
      </c>
      <c r="G659" s="4" t="s">
        <v>14</v>
      </c>
      <c r="H659" t="s">
        <v>14</v>
      </c>
      <c r="I659" s="4" t="s">
        <v>1476</v>
      </c>
      <c r="J659" s="4" t="s">
        <v>14</v>
      </c>
      <c r="K659" s="4" t="s">
        <v>1514</v>
      </c>
    </row>
    <row r="660" spans="1:11" x14ac:dyDescent="0.25">
      <c r="A660" s="1" t="s">
        <v>1064</v>
      </c>
      <c r="B660" s="1" t="s">
        <v>12</v>
      </c>
      <c r="C660" s="1" t="s">
        <v>211</v>
      </c>
      <c r="D660" s="4" t="s">
        <v>14</v>
      </c>
      <c r="E660" s="4" t="s">
        <v>1476</v>
      </c>
      <c r="F660" s="4" t="s">
        <v>1476</v>
      </c>
      <c r="G660" s="4" t="s">
        <v>14</v>
      </c>
      <c r="H660" t="s">
        <v>14</v>
      </c>
      <c r="I660" s="4" t="s">
        <v>14</v>
      </c>
      <c r="J660" s="4" t="s">
        <v>14</v>
      </c>
      <c r="K660" s="4" t="s">
        <v>14</v>
      </c>
    </row>
    <row r="661" spans="1:11" x14ac:dyDescent="0.25">
      <c r="A661" s="1" t="s">
        <v>1066</v>
      </c>
      <c r="B661" s="1" t="s">
        <v>12</v>
      </c>
      <c r="C661" s="1" t="s">
        <v>1067</v>
      </c>
      <c r="D661" s="4" t="s">
        <v>14</v>
      </c>
      <c r="E661" s="4" t="s">
        <v>1602</v>
      </c>
      <c r="F661" s="4" t="s">
        <v>1631</v>
      </c>
      <c r="G661" s="4" t="s">
        <v>14</v>
      </c>
      <c r="H661" t="s">
        <v>14</v>
      </c>
      <c r="I661" s="4" t="s">
        <v>14</v>
      </c>
      <c r="J661" s="4" t="s">
        <v>14</v>
      </c>
      <c r="K661" s="4" t="s">
        <v>1477</v>
      </c>
    </row>
    <row r="662" spans="1:11" x14ac:dyDescent="0.25">
      <c r="A662" s="1" t="s">
        <v>1068</v>
      </c>
      <c r="B662" s="1" t="s">
        <v>130</v>
      </c>
      <c r="C662" s="1" t="s">
        <v>1069</v>
      </c>
      <c r="D662" s="4" t="s">
        <v>14</v>
      </c>
      <c r="E662" s="4" t="s">
        <v>1528</v>
      </c>
      <c r="F662" s="4" t="s">
        <v>1528</v>
      </c>
      <c r="G662" s="4" t="s">
        <v>14</v>
      </c>
      <c r="H662" t="s">
        <v>14</v>
      </c>
      <c r="I662" s="4" t="s">
        <v>14</v>
      </c>
      <c r="J662" s="4" t="s">
        <v>14</v>
      </c>
      <c r="K662" s="4" t="s">
        <v>1483</v>
      </c>
    </row>
    <row r="663" spans="1:11" x14ac:dyDescent="0.25">
      <c r="A663" s="1" t="s">
        <v>1070</v>
      </c>
      <c r="B663" s="1" t="s">
        <v>23</v>
      </c>
      <c r="C663" s="1" t="s">
        <v>1071</v>
      </c>
      <c r="D663" s="4" t="s">
        <v>14</v>
      </c>
      <c r="E663" s="4" t="s">
        <v>1509</v>
      </c>
      <c r="F663" s="4" t="s">
        <v>1491</v>
      </c>
      <c r="G663" s="4" t="s">
        <v>14</v>
      </c>
      <c r="H663" t="s">
        <v>14</v>
      </c>
      <c r="I663" s="4" t="s">
        <v>14</v>
      </c>
      <c r="J663" s="4" t="s">
        <v>14</v>
      </c>
      <c r="K663" s="4" t="s">
        <v>14</v>
      </c>
    </row>
    <row r="664" spans="1:11" x14ac:dyDescent="0.25">
      <c r="A664" s="1" t="s">
        <v>1072</v>
      </c>
      <c r="B664" s="1" t="s">
        <v>47</v>
      </c>
      <c r="C664" s="1" t="s">
        <v>280</v>
      </c>
      <c r="D664" s="4" t="s">
        <v>14</v>
      </c>
      <c r="E664" s="4" t="s">
        <v>1491</v>
      </c>
      <c r="F664" s="4" t="s">
        <v>1491</v>
      </c>
      <c r="G664" s="4" t="s">
        <v>14</v>
      </c>
      <c r="H664" t="s">
        <v>14</v>
      </c>
      <c r="I664" s="4" t="s">
        <v>14</v>
      </c>
      <c r="J664" s="4" t="s">
        <v>14</v>
      </c>
      <c r="K664" s="4" t="s">
        <v>14</v>
      </c>
    </row>
    <row r="665" spans="1:11" x14ac:dyDescent="0.25">
      <c r="A665" s="1" t="s">
        <v>1073</v>
      </c>
      <c r="B665" s="1" t="s">
        <v>38</v>
      </c>
      <c r="C665" s="1" t="s">
        <v>328</v>
      </c>
      <c r="D665" s="4" t="s">
        <v>14</v>
      </c>
      <c r="E665" s="4" t="s">
        <v>1476</v>
      </c>
      <c r="F665" s="4" t="s">
        <v>1476</v>
      </c>
      <c r="G665" s="4" t="s">
        <v>14</v>
      </c>
      <c r="H665" t="s">
        <v>14</v>
      </c>
      <c r="I665" s="4" t="s">
        <v>14</v>
      </c>
      <c r="J665" s="4" t="s">
        <v>14</v>
      </c>
      <c r="K665" s="4" t="s">
        <v>14</v>
      </c>
    </row>
    <row r="666" spans="1:11" x14ac:dyDescent="0.25">
      <c r="A666" s="1" t="s">
        <v>1074</v>
      </c>
      <c r="B666" s="1" t="s">
        <v>16</v>
      </c>
      <c r="C666" s="1" t="s">
        <v>104</v>
      </c>
      <c r="D666" s="4" t="s">
        <v>14</v>
      </c>
      <c r="E666" s="4" t="s">
        <v>1466</v>
      </c>
      <c r="F666" s="4" t="s">
        <v>1466</v>
      </c>
      <c r="G666" s="4" t="s">
        <v>14</v>
      </c>
      <c r="H666" t="s">
        <v>14</v>
      </c>
      <c r="I666" s="4" t="s">
        <v>14</v>
      </c>
      <c r="J666" s="4" t="s">
        <v>14</v>
      </c>
      <c r="K666" s="4" t="s">
        <v>1477</v>
      </c>
    </row>
    <row r="667" spans="1:11" x14ac:dyDescent="0.25">
      <c r="A667" s="1" t="s">
        <v>1075</v>
      </c>
      <c r="B667" s="1" t="s">
        <v>50</v>
      </c>
      <c r="C667" s="1" t="s">
        <v>824</v>
      </c>
      <c r="D667" s="4" t="s">
        <v>14</v>
      </c>
      <c r="E667" s="4" t="s">
        <v>1491</v>
      </c>
      <c r="F667" s="4" t="s">
        <v>1491</v>
      </c>
      <c r="G667" s="4" t="s">
        <v>14</v>
      </c>
      <c r="H667" t="s">
        <v>14</v>
      </c>
      <c r="I667" s="4" t="s">
        <v>1476</v>
      </c>
      <c r="J667" s="4" t="s">
        <v>14</v>
      </c>
      <c r="K667" s="4" t="s">
        <v>1479</v>
      </c>
    </row>
    <row r="668" spans="1:11" x14ac:dyDescent="0.25">
      <c r="A668" s="1" t="s">
        <v>1076</v>
      </c>
      <c r="B668" s="1" t="s">
        <v>26</v>
      </c>
      <c r="C668" s="1" t="s">
        <v>126</v>
      </c>
      <c r="D668" s="4" t="s">
        <v>14</v>
      </c>
      <c r="E668" s="4" t="s">
        <v>1466</v>
      </c>
      <c r="F668" s="4" t="s">
        <v>1466</v>
      </c>
      <c r="G668" s="4" t="s">
        <v>14</v>
      </c>
      <c r="H668" t="s">
        <v>14</v>
      </c>
      <c r="I668" s="4" t="s">
        <v>14</v>
      </c>
      <c r="J668" s="4" t="s">
        <v>14</v>
      </c>
      <c r="K668" s="4" t="s">
        <v>14</v>
      </c>
    </row>
    <row r="669" spans="1:11" x14ac:dyDescent="0.25">
      <c r="A669" s="1" t="s">
        <v>1077</v>
      </c>
      <c r="B669" s="1" t="s">
        <v>47</v>
      </c>
      <c r="C669" s="1" t="s">
        <v>27</v>
      </c>
      <c r="D669" s="4" t="s">
        <v>14</v>
      </c>
      <c r="E669" s="4" t="s">
        <v>1476</v>
      </c>
      <c r="F669" s="4" t="s">
        <v>1476</v>
      </c>
      <c r="G669" s="4" t="s">
        <v>14</v>
      </c>
      <c r="H669" t="s">
        <v>14</v>
      </c>
      <c r="I669" s="4" t="s">
        <v>14</v>
      </c>
      <c r="J669" s="4" t="s">
        <v>14</v>
      </c>
      <c r="K669" s="4" t="s">
        <v>14</v>
      </c>
    </row>
    <row r="670" spans="1:11" x14ac:dyDescent="0.25">
      <c r="A670" s="1" t="s">
        <v>1078</v>
      </c>
      <c r="B670" s="1" t="s">
        <v>203</v>
      </c>
      <c r="C670" s="1" t="s">
        <v>1079</v>
      </c>
      <c r="D670" s="4" t="s">
        <v>14</v>
      </c>
      <c r="E670" s="4" t="s">
        <v>1479</v>
      </c>
      <c r="F670" s="4" t="s">
        <v>1477</v>
      </c>
      <c r="G670" s="4" t="s">
        <v>14</v>
      </c>
      <c r="H670" t="s">
        <v>14</v>
      </c>
      <c r="I670" s="4" t="s">
        <v>14</v>
      </c>
      <c r="J670" s="4" t="s">
        <v>14</v>
      </c>
      <c r="K670" s="4" t="s">
        <v>14</v>
      </c>
    </row>
    <row r="671" spans="1:11" x14ac:dyDescent="0.25">
      <c r="A671" s="1" t="s">
        <v>1080</v>
      </c>
      <c r="B671" s="1" t="s">
        <v>12</v>
      </c>
      <c r="C671" s="1" t="s">
        <v>328</v>
      </c>
      <c r="D671" s="4" t="s">
        <v>14</v>
      </c>
      <c r="E671" s="4" t="s">
        <v>1476</v>
      </c>
      <c r="F671" s="4" t="s">
        <v>14</v>
      </c>
      <c r="G671" s="4" t="s">
        <v>14</v>
      </c>
      <c r="H671" t="s">
        <v>14</v>
      </c>
      <c r="I671" s="4" t="s">
        <v>14</v>
      </c>
      <c r="J671" s="4" t="s">
        <v>14</v>
      </c>
      <c r="K671" s="4" t="s">
        <v>14</v>
      </c>
    </row>
    <row r="672" spans="1:11" x14ac:dyDescent="0.25">
      <c r="A672" s="1" t="s">
        <v>1081</v>
      </c>
      <c r="B672" s="1" t="s">
        <v>16</v>
      </c>
      <c r="C672" s="1" t="s">
        <v>205</v>
      </c>
      <c r="D672" s="4" t="s">
        <v>14</v>
      </c>
      <c r="E672" s="4" t="s">
        <v>1466</v>
      </c>
      <c r="F672" s="4" t="s">
        <v>1466</v>
      </c>
      <c r="G672" s="4" t="s">
        <v>14</v>
      </c>
      <c r="H672" t="s">
        <v>14</v>
      </c>
      <c r="I672" s="4" t="s">
        <v>14</v>
      </c>
      <c r="J672" s="4" t="s">
        <v>14</v>
      </c>
      <c r="K672" s="4" t="s">
        <v>14</v>
      </c>
    </row>
    <row r="673" spans="1:11" x14ac:dyDescent="0.25">
      <c r="A673" s="1" t="s">
        <v>1085</v>
      </c>
      <c r="B673" s="1" t="s">
        <v>16</v>
      </c>
      <c r="C673" s="1" t="s">
        <v>100</v>
      </c>
      <c r="D673" s="4" t="s">
        <v>14</v>
      </c>
      <c r="E673" s="4" t="s">
        <v>1530</v>
      </c>
      <c r="F673" s="4" t="s">
        <v>1530</v>
      </c>
      <c r="G673" s="4" t="s">
        <v>1476</v>
      </c>
      <c r="H673" t="s">
        <v>14</v>
      </c>
      <c r="I673" s="4" t="s">
        <v>1466</v>
      </c>
      <c r="J673" s="4" t="s">
        <v>14</v>
      </c>
      <c r="K673" s="4" t="s">
        <v>1514</v>
      </c>
    </row>
    <row r="674" spans="1:11" x14ac:dyDescent="0.25">
      <c r="A674" s="1" t="s">
        <v>1086</v>
      </c>
      <c r="B674" s="1" t="s">
        <v>16</v>
      </c>
      <c r="C674" s="1" t="s">
        <v>1087</v>
      </c>
      <c r="D674" s="4" t="s">
        <v>14</v>
      </c>
      <c r="E674" s="4" t="s">
        <v>1469</v>
      </c>
      <c r="F674" s="4" t="s">
        <v>1472</v>
      </c>
      <c r="G674" s="4" t="s">
        <v>14</v>
      </c>
      <c r="H674" t="s">
        <v>14</v>
      </c>
      <c r="I674" s="4" t="s">
        <v>14</v>
      </c>
      <c r="J674" s="4" t="s">
        <v>14</v>
      </c>
      <c r="K674" s="4" t="s">
        <v>14</v>
      </c>
    </row>
    <row r="675" spans="1:11" x14ac:dyDescent="0.25">
      <c r="A675" s="1" t="s">
        <v>1088</v>
      </c>
      <c r="B675" s="1" t="s">
        <v>846</v>
      </c>
      <c r="C675" s="1" t="s">
        <v>139</v>
      </c>
      <c r="D675" s="4" t="s">
        <v>14</v>
      </c>
      <c r="E675" s="4" t="s">
        <v>1476</v>
      </c>
      <c r="F675" s="4" t="s">
        <v>14</v>
      </c>
      <c r="G675" s="4" t="s">
        <v>14</v>
      </c>
      <c r="H675" t="s">
        <v>14</v>
      </c>
      <c r="I675" s="4" t="s">
        <v>14</v>
      </c>
      <c r="J675" s="4" t="s">
        <v>14</v>
      </c>
      <c r="K675" s="4" t="s">
        <v>14</v>
      </c>
    </row>
    <row r="676" spans="1:11" x14ac:dyDescent="0.25">
      <c r="A676" s="1" t="s">
        <v>1089</v>
      </c>
      <c r="B676" s="1" t="s">
        <v>173</v>
      </c>
      <c r="C676" s="1" t="s">
        <v>1090</v>
      </c>
      <c r="D676" s="4" t="s">
        <v>14</v>
      </c>
      <c r="E676" s="4" t="s">
        <v>1466</v>
      </c>
      <c r="F676" s="4" t="s">
        <v>1476</v>
      </c>
      <c r="G676" s="4" t="s">
        <v>14</v>
      </c>
      <c r="H676" t="s">
        <v>14</v>
      </c>
      <c r="I676" s="4" t="s">
        <v>14</v>
      </c>
      <c r="J676" s="4" t="s">
        <v>14</v>
      </c>
      <c r="K676" s="4" t="s">
        <v>14</v>
      </c>
    </row>
    <row r="677" spans="1:11" x14ac:dyDescent="0.25">
      <c r="A677" s="1" t="s">
        <v>1091</v>
      </c>
      <c r="B677" s="1" t="s">
        <v>16</v>
      </c>
      <c r="C677" s="1" t="s">
        <v>936</v>
      </c>
      <c r="D677" s="4" t="s">
        <v>14</v>
      </c>
      <c r="E677" s="4" t="s">
        <v>1472</v>
      </c>
      <c r="F677" s="4" t="s">
        <v>1477</v>
      </c>
      <c r="G677" s="4" t="s">
        <v>14</v>
      </c>
      <c r="H677" t="s">
        <v>14</v>
      </c>
      <c r="I677" s="4" t="s">
        <v>14</v>
      </c>
      <c r="J677" s="4" t="s">
        <v>14</v>
      </c>
      <c r="K677" s="4" t="s">
        <v>14</v>
      </c>
    </row>
    <row r="678" spans="1:11" x14ac:dyDescent="0.25">
      <c r="A678" s="1" t="s">
        <v>1092</v>
      </c>
      <c r="B678" s="1" t="s">
        <v>26</v>
      </c>
      <c r="C678" s="1" t="s">
        <v>363</v>
      </c>
      <c r="D678" s="4" t="s">
        <v>14</v>
      </c>
      <c r="E678" s="4" t="s">
        <v>1466</v>
      </c>
      <c r="F678" s="4" t="s">
        <v>1466</v>
      </c>
      <c r="G678" s="4" t="s">
        <v>14</v>
      </c>
      <c r="H678" t="s">
        <v>14</v>
      </c>
      <c r="I678" s="4" t="s">
        <v>14</v>
      </c>
      <c r="J678" s="4" t="s">
        <v>14</v>
      </c>
      <c r="K678" s="4" t="s">
        <v>14</v>
      </c>
    </row>
    <row r="679" spans="1:11" x14ac:dyDescent="0.25">
      <c r="A679" s="1" t="s">
        <v>1095</v>
      </c>
      <c r="B679" s="1" t="s">
        <v>130</v>
      </c>
      <c r="C679" s="1" t="s">
        <v>78</v>
      </c>
      <c r="D679" s="4" t="s">
        <v>14</v>
      </c>
      <c r="E679" s="4" t="s">
        <v>1472</v>
      </c>
      <c r="F679" s="4" t="s">
        <v>1472</v>
      </c>
      <c r="G679" s="4" t="s">
        <v>14</v>
      </c>
      <c r="H679" t="s">
        <v>14</v>
      </c>
      <c r="I679" s="4" t="s">
        <v>14</v>
      </c>
      <c r="J679" s="4" t="s">
        <v>14</v>
      </c>
      <c r="K679" s="4" t="s">
        <v>1466</v>
      </c>
    </row>
    <row r="680" spans="1:11" x14ac:dyDescent="0.25">
      <c r="A680" s="1" t="s">
        <v>1096</v>
      </c>
      <c r="B680" s="1" t="s">
        <v>47</v>
      </c>
      <c r="C680" s="1" t="s">
        <v>795</v>
      </c>
      <c r="D680" s="4" t="s">
        <v>14</v>
      </c>
      <c r="E680" s="4" t="s">
        <v>1524</v>
      </c>
      <c r="F680" s="4" t="s">
        <v>1476</v>
      </c>
      <c r="G680" s="4" t="s">
        <v>14</v>
      </c>
      <c r="H680" t="s">
        <v>14</v>
      </c>
      <c r="I680" s="4" t="s">
        <v>14</v>
      </c>
      <c r="J680" s="4" t="s">
        <v>14</v>
      </c>
      <c r="K680" s="4" t="s">
        <v>14</v>
      </c>
    </row>
    <row r="681" spans="1:11" x14ac:dyDescent="0.25">
      <c r="A681" s="1" t="s">
        <v>1097</v>
      </c>
      <c r="B681" s="1" t="s">
        <v>26</v>
      </c>
      <c r="C681" s="1" t="s">
        <v>1098</v>
      </c>
      <c r="D681" s="4" t="s">
        <v>14</v>
      </c>
      <c r="E681" s="4" t="s">
        <v>1482</v>
      </c>
      <c r="F681" s="4" t="s">
        <v>1491</v>
      </c>
      <c r="G681" s="4" t="s">
        <v>1476</v>
      </c>
      <c r="H681" t="s">
        <v>14</v>
      </c>
      <c r="I681" s="4" t="s">
        <v>14</v>
      </c>
      <c r="J681" s="4" t="s">
        <v>14</v>
      </c>
      <c r="K681" s="4" t="s">
        <v>1466</v>
      </c>
    </row>
    <row r="682" spans="1:11" x14ac:dyDescent="0.25">
      <c r="A682" s="1" t="s">
        <v>1100</v>
      </c>
      <c r="B682" s="1" t="s">
        <v>173</v>
      </c>
      <c r="C682" s="1" t="s">
        <v>24</v>
      </c>
      <c r="D682" s="4" t="s">
        <v>14</v>
      </c>
      <c r="E682" s="4" t="s">
        <v>1477</v>
      </c>
      <c r="F682" s="4" t="s">
        <v>1476</v>
      </c>
      <c r="G682" s="4" t="s">
        <v>14</v>
      </c>
      <c r="H682" t="s">
        <v>14</v>
      </c>
      <c r="I682" s="4" t="s">
        <v>14</v>
      </c>
      <c r="J682" s="4" t="s">
        <v>14</v>
      </c>
      <c r="K682" s="4" t="s">
        <v>14</v>
      </c>
    </row>
    <row r="683" spans="1:11" x14ac:dyDescent="0.25">
      <c r="A683" s="1" t="s">
        <v>1101</v>
      </c>
      <c r="B683" s="1" t="s">
        <v>621</v>
      </c>
      <c r="C683" s="1" t="s">
        <v>1102</v>
      </c>
      <c r="D683" s="4" t="s">
        <v>14</v>
      </c>
      <c r="E683" s="4" t="s">
        <v>1525</v>
      </c>
      <c r="F683" s="4" t="s">
        <v>1529</v>
      </c>
      <c r="G683" s="4" t="s">
        <v>14</v>
      </c>
      <c r="H683" t="s">
        <v>14</v>
      </c>
      <c r="I683" s="4" t="s">
        <v>14</v>
      </c>
      <c r="J683" s="4" t="s">
        <v>14</v>
      </c>
      <c r="K683" s="4" t="s">
        <v>1480</v>
      </c>
    </row>
    <row r="684" spans="1:11" x14ac:dyDescent="0.25">
      <c r="A684" s="1" t="s">
        <v>1103</v>
      </c>
      <c r="B684" s="1" t="s">
        <v>16</v>
      </c>
      <c r="C684" s="1" t="s">
        <v>1104</v>
      </c>
      <c r="D684" s="4" t="s">
        <v>14</v>
      </c>
      <c r="E684" s="4" t="s">
        <v>1473</v>
      </c>
      <c r="F684" s="4" t="s">
        <v>1513</v>
      </c>
      <c r="G684" s="4" t="s">
        <v>14</v>
      </c>
      <c r="H684" t="s">
        <v>14</v>
      </c>
      <c r="I684" s="4" t="s">
        <v>1476</v>
      </c>
      <c r="J684" s="4" t="s">
        <v>14</v>
      </c>
      <c r="K684" s="4" t="s">
        <v>1483</v>
      </c>
    </row>
    <row r="685" spans="1:11" x14ac:dyDescent="0.25">
      <c r="A685" s="1" t="s">
        <v>1105</v>
      </c>
      <c r="B685" s="1" t="s">
        <v>26</v>
      </c>
      <c r="C685" s="1" t="s">
        <v>1106</v>
      </c>
      <c r="D685" s="4" t="s">
        <v>14</v>
      </c>
      <c r="E685" s="4" t="s">
        <v>1482</v>
      </c>
      <c r="F685" s="4" t="s">
        <v>1482</v>
      </c>
      <c r="G685" s="4" t="s">
        <v>14</v>
      </c>
      <c r="H685" t="s">
        <v>14</v>
      </c>
      <c r="I685" s="4" t="s">
        <v>14</v>
      </c>
      <c r="J685" s="4" t="s">
        <v>14</v>
      </c>
      <c r="K685" s="4" t="s">
        <v>14</v>
      </c>
    </row>
    <row r="686" spans="1:11" x14ac:dyDescent="0.25">
      <c r="A686" s="1" t="s">
        <v>1107</v>
      </c>
      <c r="B686" s="1" t="s">
        <v>846</v>
      </c>
      <c r="C686" s="1" t="s">
        <v>139</v>
      </c>
      <c r="D686" s="4" t="s">
        <v>14</v>
      </c>
      <c r="E686" s="4" t="s">
        <v>1476</v>
      </c>
      <c r="F686" s="4" t="s">
        <v>14</v>
      </c>
      <c r="G686" s="4" t="s">
        <v>14</v>
      </c>
      <c r="H686" t="s">
        <v>14</v>
      </c>
      <c r="I686" s="4" t="s">
        <v>14</v>
      </c>
      <c r="J686" s="4" t="s">
        <v>14</v>
      </c>
      <c r="K686" s="4" t="s">
        <v>14</v>
      </c>
    </row>
    <row r="687" spans="1:11" x14ac:dyDescent="0.25">
      <c r="A687" s="1" t="s">
        <v>1108</v>
      </c>
      <c r="B687" s="1" t="s">
        <v>16</v>
      </c>
      <c r="C687" s="1" t="s">
        <v>225</v>
      </c>
      <c r="D687" s="4" t="s">
        <v>14</v>
      </c>
      <c r="E687" s="4" t="s">
        <v>1476</v>
      </c>
      <c r="F687" s="4" t="s">
        <v>1476</v>
      </c>
      <c r="G687" s="4" t="s">
        <v>14</v>
      </c>
      <c r="H687" t="s">
        <v>14</v>
      </c>
      <c r="I687" s="4" t="s">
        <v>14</v>
      </c>
      <c r="J687" s="4" t="s">
        <v>14</v>
      </c>
      <c r="K687" s="4" t="s">
        <v>14</v>
      </c>
    </row>
    <row r="688" spans="1:11" x14ac:dyDescent="0.25">
      <c r="A688" s="1" t="s">
        <v>1111</v>
      </c>
      <c r="B688" s="1" t="s">
        <v>16</v>
      </c>
      <c r="C688" s="1" t="s">
        <v>1112</v>
      </c>
      <c r="D688" s="4" t="s">
        <v>14</v>
      </c>
      <c r="E688" s="4" t="s">
        <v>1579</v>
      </c>
      <c r="F688" s="4" t="s">
        <v>1579</v>
      </c>
      <c r="G688" s="4" t="s">
        <v>14</v>
      </c>
      <c r="H688" t="s">
        <v>14</v>
      </c>
      <c r="I688" s="4" t="s">
        <v>14</v>
      </c>
      <c r="J688" s="4" t="s">
        <v>14</v>
      </c>
      <c r="K688" s="4" t="s">
        <v>1699</v>
      </c>
    </row>
    <row r="689" spans="1:11" x14ac:dyDescent="0.25">
      <c r="A689" s="1" t="s">
        <v>1116</v>
      </c>
      <c r="B689" s="1" t="s">
        <v>26</v>
      </c>
      <c r="C689" s="1" t="s">
        <v>219</v>
      </c>
      <c r="D689" s="4" t="s">
        <v>14</v>
      </c>
      <c r="E689" s="4" t="s">
        <v>1479</v>
      </c>
      <c r="F689" s="4" t="s">
        <v>1476</v>
      </c>
      <c r="G689" s="4" t="s">
        <v>14</v>
      </c>
      <c r="H689" t="s">
        <v>14</v>
      </c>
      <c r="I689" s="4" t="s">
        <v>14</v>
      </c>
      <c r="J689" s="4" t="s">
        <v>14</v>
      </c>
      <c r="K689" s="4" t="s">
        <v>14</v>
      </c>
    </row>
    <row r="690" spans="1:11" x14ac:dyDescent="0.25">
      <c r="A690" s="1" t="s">
        <v>1119</v>
      </c>
      <c r="B690" s="1" t="s">
        <v>16</v>
      </c>
      <c r="C690" s="1" t="s">
        <v>139</v>
      </c>
      <c r="D690" s="4" t="s">
        <v>14</v>
      </c>
      <c r="E690" s="4" t="s">
        <v>1476</v>
      </c>
      <c r="F690" s="4" t="s">
        <v>1476</v>
      </c>
      <c r="G690" s="4" t="s">
        <v>14</v>
      </c>
      <c r="H690" t="s">
        <v>14</v>
      </c>
      <c r="I690" s="4" t="s">
        <v>14</v>
      </c>
      <c r="J690" s="4" t="s">
        <v>14</v>
      </c>
      <c r="K690" s="4" t="s">
        <v>14</v>
      </c>
    </row>
    <row r="691" spans="1:11" x14ac:dyDescent="0.25">
      <c r="A691" s="1" t="s">
        <v>1120</v>
      </c>
      <c r="B691" s="1" t="s">
        <v>130</v>
      </c>
      <c r="C691" s="1" t="s">
        <v>1121</v>
      </c>
      <c r="D691" s="4" t="s">
        <v>14</v>
      </c>
      <c r="E691" s="4" t="s">
        <v>1528</v>
      </c>
      <c r="F691" s="4" t="s">
        <v>1481</v>
      </c>
      <c r="G691" s="4" t="s">
        <v>14</v>
      </c>
      <c r="H691" t="s">
        <v>14</v>
      </c>
      <c r="I691" s="4" t="s">
        <v>14</v>
      </c>
      <c r="J691" s="4" t="s">
        <v>14</v>
      </c>
      <c r="K691" s="4" t="s">
        <v>14</v>
      </c>
    </row>
    <row r="692" spans="1:11" x14ac:dyDescent="0.25">
      <c r="A692" s="1" t="s">
        <v>1123</v>
      </c>
      <c r="B692" s="1" t="s">
        <v>16</v>
      </c>
      <c r="C692" s="1" t="s">
        <v>508</v>
      </c>
      <c r="D692" s="4" t="s">
        <v>14</v>
      </c>
      <c r="E692" s="4" t="s">
        <v>1476</v>
      </c>
      <c r="F692" s="4" t="s">
        <v>14</v>
      </c>
      <c r="G692" s="4" t="s">
        <v>14</v>
      </c>
      <c r="H692" t="s">
        <v>14</v>
      </c>
      <c r="I692" s="4" t="s">
        <v>14</v>
      </c>
      <c r="J692" s="4" t="s">
        <v>14</v>
      </c>
      <c r="K692" s="4" t="s">
        <v>14</v>
      </c>
    </row>
    <row r="693" spans="1:11" x14ac:dyDescent="0.25">
      <c r="A693" s="1" t="s">
        <v>1124</v>
      </c>
      <c r="B693" s="1" t="s">
        <v>29</v>
      </c>
      <c r="C693" s="1" t="s">
        <v>104</v>
      </c>
      <c r="D693" s="4" t="s">
        <v>14</v>
      </c>
      <c r="E693" s="4" t="s">
        <v>1476</v>
      </c>
      <c r="F693" s="4" t="s">
        <v>1476</v>
      </c>
      <c r="G693" s="4" t="s">
        <v>14</v>
      </c>
      <c r="H693" t="s">
        <v>14</v>
      </c>
      <c r="I693" s="4" t="s">
        <v>14</v>
      </c>
      <c r="J693" s="4" t="s">
        <v>14</v>
      </c>
      <c r="K693" s="4" t="s">
        <v>14</v>
      </c>
    </row>
    <row r="694" spans="1:11" x14ac:dyDescent="0.25">
      <c r="A694" s="1" t="s">
        <v>1125</v>
      </c>
      <c r="B694" s="1" t="s">
        <v>26</v>
      </c>
      <c r="C694" s="1" t="s">
        <v>104</v>
      </c>
      <c r="D694" s="4" t="s">
        <v>14</v>
      </c>
      <c r="E694" s="4" t="s">
        <v>1466</v>
      </c>
      <c r="F694" s="4" t="s">
        <v>1476</v>
      </c>
      <c r="G694" s="4" t="s">
        <v>14</v>
      </c>
      <c r="H694" t="s">
        <v>14</v>
      </c>
      <c r="I694" s="4" t="s">
        <v>14</v>
      </c>
      <c r="J694" s="4" t="s">
        <v>14</v>
      </c>
      <c r="K694" s="4" t="s">
        <v>14</v>
      </c>
    </row>
    <row r="695" spans="1:11" x14ac:dyDescent="0.25">
      <c r="A695" s="1" t="s">
        <v>1129</v>
      </c>
      <c r="B695" s="1" t="s">
        <v>16</v>
      </c>
      <c r="C695" s="1" t="s">
        <v>88</v>
      </c>
      <c r="D695" s="4" t="s">
        <v>14</v>
      </c>
      <c r="E695" s="4" t="s">
        <v>1476</v>
      </c>
      <c r="F695" s="4" t="s">
        <v>1476</v>
      </c>
      <c r="G695" s="4" t="s">
        <v>14</v>
      </c>
      <c r="H695" t="s">
        <v>14</v>
      </c>
      <c r="I695" s="4" t="s">
        <v>14</v>
      </c>
      <c r="J695" s="4" t="s">
        <v>14</v>
      </c>
      <c r="K695" s="4" t="s">
        <v>14</v>
      </c>
    </row>
    <row r="696" spans="1:11" x14ac:dyDescent="0.25">
      <c r="A696" s="1" t="s">
        <v>1130</v>
      </c>
      <c r="B696" s="1" t="s">
        <v>12</v>
      </c>
      <c r="C696" s="1" t="s">
        <v>88</v>
      </c>
      <c r="D696" s="4" t="s">
        <v>14</v>
      </c>
      <c r="E696" s="4" t="s">
        <v>1476</v>
      </c>
      <c r="F696" s="4" t="s">
        <v>14</v>
      </c>
      <c r="G696" s="4" t="s">
        <v>14</v>
      </c>
      <c r="H696" t="s">
        <v>14</v>
      </c>
      <c r="I696" s="4" t="s">
        <v>14</v>
      </c>
      <c r="J696" s="4" t="s">
        <v>14</v>
      </c>
      <c r="K696" s="4" t="s">
        <v>14</v>
      </c>
    </row>
    <row r="697" spans="1:11" x14ac:dyDescent="0.25">
      <c r="A697" s="1" t="s">
        <v>1131</v>
      </c>
      <c r="B697" s="1" t="s">
        <v>16</v>
      </c>
      <c r="C697" s="1" t="s">
        <v>415</v>
      </c>
      <c r="D697" s="4" t="s">
        <v>14</v>
      </c>
      <c r="E697" s="4" t="s">
        <v>1479</v>
      </c>
      <c r="F697" s="4" t="s">
        <v>1477</v>
      </c>
      <c r="G697" s="4" t="s">
        <v>14</v>
      </c>
      <c r="H697" t="s">
        <v>14</v>
      </c>
      <c r="I697" s="4" t="s">
        <v>14</v>
      </c>
      <c r="J697" s="4" t="s">
        <v>14</v>
      </c>
      <c r="K697" s="4" t="s">
        <v>14</v>
      </c>
    </row>
    <row r="698" spans="1:11" x14ac:dyDescent="0.25">
      <c r="A698" s="1" t="s">
        <v>1134</v>
      </c>
      <c r="B698" s="1" t="s">
        <v>621</v>
      </c>
      <c r="C698" s="1" t="s">
        <v>102</v>
      </c>
      <c r="D698" s="4" t="s">
        <v>14</v>
      </c>
      <c r="E698" s="4" t="s">
        <v>1482</v>
      </c>
      <c r="F698" s="4" t="s">
        <v>1491</v>
      </c>
      <c r="G698" s="4" t="s">
        <v>14</v>
      </c>
      <c r="H698" t="s">
        <v>14</v>
      </c>
      <c r="I698" s="4" t="s">
        <v>14</v>
      </c>
      <c r="J698" s="4" t="s">
        <v>14</v>
      </c>
      <c r="K698" s="4" t="s">
        <v>1479</v>
      </c>
    </row>
    <row r="699" spans="1:11" x14ac:dyDescent="0.25">
      <c r="A699" s="1" t="s">
        <v>1135</v>
      </c>
      <c r="B699" s="1" t="s">
        <v>196</v>
      </c>
      <c r="C699" s="1" t="s">
        <v>219</v>
      </c>
      <c r="D699" s="4" t="s">
        <v>14</v>
      </c>
      <c r="E699" s="4" t="s">
        <v>1476</v>
      </c>
      <c r="F699" s="4" t="s">
        <v>1476</v>
      </c>
      <c r="G699" s="4" t="s">
        <v>14</v>
      </c>
      <c r="H699" t="s">
        <v>14</v>
      </c>
      <c r="I699" s="4" t="s">
        <v>14</v>
      </c>
      <c r="J699" s="4" t="s">
        <v>14</v>
      </c>
      <c r="K699" s="4" t="s">
        <v>14</v>
      </c>
    </row>
    <row r="700" spans="1:11" x14ac:dyDescent="0.25">
      <c r="A700" s="1" t="s">
        <v>1136</v>
      </c>
      <c r="B700" s="1" t="s">
        <v>12</v>
      </c>
      <c r="C700" s="1" t="s">
        <v>121</v>
      </c>
      <c r="D700" s="4" t="s">
        <v>14</v>
      </c>
      <c r="E700" s="4" t="s">
        <v>1491</v>
      </c>
      <c r="F700" s="4" t="s">
        <v>1491</v>
      </c>
      <c r="G700" s="4" t="s">
        <v>14</v>
      </c>
      <c r="H700" t="s">
        <v>14</v>
      </c>
      <c r="I700" s="4" t="s">
        <v>14</v>
      </c>
      <c r="J700" s="4" t="s">
        <v>14</v>
      </c>
      <c r="K700" s="4" t="s">
        <v>14</v>
      </c>
    </row>
    <row r="701" spans="1:11" x14ac:dyDescent="0.25">
      <c r="A701" s="1" t="s">
        <v>1137</v>
      </c>
      <c r="B701" s="1" t="s">
        <v>16</v>
      </c>
      <c r="C701" s="1" t="s">
        <v>139</v>
      </c>
      <c r="D701" s="4" t="s">
        <v>14</v>
      </c>
      <c r="E701" s="4" t="s">
        <v>1476</v>
      </c>
      <c r="F701" s="4" t="s">
        <v>14</v>
      </c>
      <c r="G701" s="4" t="s">
        <v>14</v>
      </c>
      <c r="H701" t="s">
        <v>14</v>
      </c>
      <c r="I701" s="4" t="s">
        <v>14</v>
      </c>
      <c r="J701" s="4" t="s">
        <v>14</v>
      </c>
      <c r="K701" s="4" t="s">
        <v>14</v>
      </c>
    </row>
    <row r="702" spans="1:11" x14ac:dyDescent="0.25">
      <c r="A702" s="1" t="s">
        <v>1138</v>
      </c>
      <c r="B702" s="1" t="s">
        <v>16</v>
      </c>
      <c r="C702" s="1" t="s">
        <v>1139</v>
      </c>
      <c r="D702" s="4" t="s">
        <v>14</v>
      </c>
      <c r="E702" s="4" t="s">
        <v>1477</v>
      </c>
      <c r="F702" s="4" t="s">
        <v>1477</v>
      </c>
      <c r="G702" s="4" t="s">
        <v>14</v>
      </c>
      <c r="H702" t="s">
        <v>14</v>
      </c>
      <c r="I702" s="4" t="s">
        <v>14</v>
      </c>
      <c r="J702" s="4" t="s">
        <v>14</v>
      </c>
      <c r="K702" s="4" t="s">
        <v>14</v>
      </c>
    </row>
    <row r="703" spans="1:11" x14ac:dyDescent="0.25">
      <c r="A703" s="1" t="s">
        <v>1140</v>
      </c>
      <c r="B703" s="1" t="s">
        <v>70</v>
      </c>
      <c r="C703" s="1" t="s">
        <v>415</v>
      </c>
      <c r="D703" s="4" t="s">
        <v>14</v>
      </c>
      <c r="E703" s="4" t="s">
        <v>1476</v>
      </c>
      <c r="F703" s="4" t="s">
        <v>1476</v>
      </c>
      <c r="G703" s="4" t="s">
        <v>14</v>
      </c>
      <c r="H703" t="s">
        <v>14</v>
      </c>
      <c r="I703" s="4" t="s">
        <v>14</v>
      </c>
      <c r="J703" s="4" t="s">
        <v>14</v>
      </c>
      <c r="K703" s="4" t="s">
        <v>14</v>
      </c>
    </row>
    <row r="704" spans="1:11" x14ac:dyDescent="0.25">
      <c r="A704" s="1" t="s">
        <v>1141</v>
      </c>
      <c r="B704" s="1" t="s">
        <v>50</v>
      </c>
      <c r="C704" s="1" t="s">
        <v>1142</v>
      </c>
      <c r="D704" s="4" t="s">
        <v>14</v>
      </c>
      <c r="E704" s="4" t="s">
        <v>1703</v>
      </c>
      <c r="F704" s="4" t="s">
        <v>1550</v>
      </c>
      <c r="G704" s="4" t="s">
        <v>14</v>
      </c>
      <c r="H704" t="s">
        <v>14</v>
      </c>
      <c r="I704" s="4" t="s">
        <v>1476</v>
      </c>
      <c r="J704" s="4" t="s">
        <v>1476</v>
      </c>
      <c r="K704" s="4" t="s">
        <v>1583</v>
      </c>
    </row>
    <row r="705" spans="1:11" x14ac:dyDescent="0.25">
      <c r="A705" s="1" t="s">
        <v>1149</v>
      </c>
      <c r="B705" s="1" t="s">
        <v>26</v>
      </c>
      <c r="C705" s="1" t="s">
        <v>253</v>
      </c>
      <c r="D705" s="4" t="s">
        <v>14</v>
      </c>
      <c r="E705" s="4" t="s">
        <v>1466</v>
      </c>
      <c r="F705" s="4" t="s">
        <v>1466</v>
      </c>
      <c r="G705" s="4" t="s">
        <v>14</v>
      </c>
      <c r="H705" t="s">
        <v>14</v>
      </c>
      <c r="I705" s="4" t="s">
        <v>1476</v>
      </c>
      <c r="J705" s="4" t="s">
        <v>14</v>
      </c>
      <c r="K705" s="4" t="s">
        <v>1479</v>
      </c>
    </row>
    <row r="706" spans="1:11" x14ac:dyDescent="0.25">
      <c r="A706" s="1" t="s">
        <v>1150</v>
      </c>
      <c r="B706" s="1" t="s">
        <v>47</v>
      </c>
      <c r="C706" s="1" t="s">
        <v>883</v>
      </c>
      <c r="D706" s="4" t="s">
        <v>14</v>
      </c>
      <c r="E706" s="4" t="s">
        <v>1564</v>
      </c>
      <c r="F706" s="4" t="s">
        <v>1564</v>
      </c>
      <c r="G706" s="4" t="s">
        <v>14</v>
      </c>
      <c r="H706" t="s">
        <v>14</v>
      </c>
      <c r="I706" s="4" t="s">
        <v>1466</v>
      </c>
      <c r="J706" s="4" t="s">
        <v>14</v>
      </c>
      <c r="K706" s="4" t="s">
        <v>1500</v>
      </c>
    </row>
    <row r="707" spans="1:11" x14ac:dyDescent="0.25">
      <c r="A707" s="1" t="s">
        <v>1151</v>
      </c>
      <c r="B707" s="1" t="s">
        <v>130</v>
      </c>
      <c r="C707" s="1" t="s">
        <v>1152</v>
      </c>
      <c r="D707" s="4" t="s">
        <v>14</v>
      </c>
      <c r="E707" s="4" t="s">
        <v>1522</v>
      </c>
      <c r="F707" s="4" t="s">
        <v>1505</v>
      </c>
      <c r="G707" s="4" t="s">
        <v>14</v>
      </c>
      <c r="H707" t="s">
        <v>14</v>
      </c>
      <c r="I707" s="4" t="s">
        <v>14</v>
      </c>
      <c r="J707" s="4" t="s">
        <v>14</v>
      </c>
      <c r="K707" s="4" t="s">
        <v>14</v>
      </c>
    </row>
    <row r="708" spans="1:11" x14ac:dyDescent="0.25">
      <c r="A708" s="1" t="s">
        <v>1153</v>
      </c>
      <c r="B708" s="1" t="s">
        <v>26</v>
      </c>
      <c r="C708" s="1" t="s">
        <v>924</v>
      </c>
      <c r="D708" s="4" t="s">
        <v>14</v>
      </c>
      <c r="E708" s="4" t="s">
        <v>1472</v>
      </c>
      <c r="F708" s="4" t="s">
        <v>1491</v>
      </c>
      <c r="G708" s="4" t="s">
        <v>14</v>
      </c>
      <c r="H708" t="s">
        <v>14</v>
      </c>
      <c r="I708" s="4" t="s">
        <v>14</v>
      </c>
      <c r="J708" s="4" t="s">
        <v>14</v>
      </c>
      <c r="K708" s="4" t="s">
        <v>14</v>
      </c>
    </row>
    <row r="709" spans="1:11" x14ac:dyDescent="0.25">
      <c r="A709" s="1" t="s">
        <v>1154</v>
      </c>
      <c r="B709" s="1" t="s">
        <v>38</v>
      </c>
      <c r="C709" s="1" t="s">
        <v>1155</v>
      </c>
      <c r="D709" s="4" t="s">
        <v>14</v>
      </c>
      <c r="E709" s="4" t="s">
        <v>1468</v>
      </c>
      <c r="F709" s="4" t="s">
        <v>1510</v>
      </c>
      <c r="G709" s="4" t="s">
        <v>14</v>
      </c>
      <c r="H709" t="s">
        <v>14</v>
      </c>
      <c r="I709" s="4" t="s">
        <v>14</v>
      </c>
      <c r="J709" s="4" t="s">
        <v>14</v>
      </c>
      <c r="K709" s="4" t="s">
        <v>14</v>
      </c>
    </row>
    <row r="710" spans="1:11" x14ac:dyDescent="0.25">
      <c r="A710" s="1" t="s">
        <v>1156</v>
      </c>
      <c r="B710" s="1" t="s">
        <v>203</v>
      </c>
      <c r="C710" s="1" t="s">
        <v>1157</v>
      </c>
      <c r="D710" s="4" t="s">
        <v>14</v>
      </c>
      <c r="E710" s="4" t="s">
        <v>1466</v>
      </c>
      <c r="F710" s="4" t="s">
        <v>1466</v>
      </c>
      <c r="G710" s="4" t="s">
        <v>14</v>
      </c>
      <c r="H710" t="s">
        <v>14</v>
      </c>
      <c r="I710" s="4" t="s">
        <v>14</v>
      </c>
      <c r="J710" s="4" t="s">
        <v>14</v>
      </c>
      <c r="K710" s="4" t="s">
        <v>14</v>
      </c>
    </row>
    <row r="711" spans="1:11" x14ac:dyDescent="0.25">
      <c r="A711" s="1" t="s">
        <v>1158</v>
      </c>
      <c r="B711" s="1" t="s">
        <v>26</v>
      </c>
      <c r="C711" s="1" t="s">
        <v>1159</v>
      </c>
      <c r="D711" s="4" t="s">
        <v>14</v>
      </c>
      <c r="E711" s="4" t="s">
        <v>1466</v>
      </c>
      <c r="F711" s="4" t="s">
        <v>1466</v>
      </c>
      <c r="G711" s="4" t="s">
        <v>14</v>
      </c>
      <c r="H711" t="s">
        <v>14</v>
      </c>
      <c r="I711" s="4" t="s">
        <v>14</v>
      </c>
      <c r="J711" s="4" t="s">
        <v>14</v>
      </c>
      <c r="K711" s="4" t="s">
        <v>14</v>
      </c>
    </row>
    <row r="712" spans="1:11" x14ac:dyDescent="0.25">
      <c r="A712" s="1" t="s">
        <v>1160</v>
      </c>
      <c r="B712" s="1" t="s">
        <v>252</v>
      </c>
      <c r="C712" s="1" t="s">
        <v>1161</v>
      </c>
      <c r="D712" s="4" t="s">
        <v>14</v>
      </c>
      <c r="E712" s="4" t="s">
        <v>1476</v>
      </c>
      <c r="F712" s="4" t="s">
        <v>14</v>
      </c>
      <c r="G712" s="4" t="s">
        <v>14</v>
      </c>
      <c r="H712" t="s">
        <v>14</v>
      </c>
      <c r="I712" s="4" t="s">
        <v>14</v>
      </c>
      <c r="J712" s="4" t="s">
        <v>14</v>
      </c>
      <c r="K712" s="4" t="s">
        <v>14</v>
      </c>
    </row>
    <row r="713" spans="1:11" x14ac:dyDescent="0.25">
      <c r="A713" s="1" t="s">
        <v>1163</v>
      </c>
      <c r="B713" s="1" t="s">
        <v>26</v>
      </c>
      <c r="C713" s="1" t="s">
        <v>1164</v>
      </c>
      <c r="D713" s="4" t="s">
        <v>14</v>
      </c>
      <c r="E713" s="4" t="s">
        <v>1472</v>
      </c>
      <c r="F713" s="4" t="s">
        <v>1479</v>
      </c>
      <c r="G713" s="4" t="s">
        <v>14</v>
      </c>
      <c r="H713" t="s">
        <v>14</v>
      </c>
      <c r="I713" s="4" t="s">
        <v>14</v>
      </c>
      <c r="J713" s="4" t="s">
        <v>14</v>
      </c>
      <c r="K713" s="4" t="s">
        <v>14</v>
      </c>
    </row>
    <row r="714" spans="1:11" x14ac:dyDescent="0.25">
      <c r="A714" s="1" t="s">
        <v>1165</v>
      </c>
      <c r="B714" s="1" t="s">
        <v>26</v>
      </c>
      <c r="C714" s="1" t="s">
        <v>182</v>
      </c>
      <c r="D714" s="4" t="s">
        <v>14</v>
      </c>
      <c r="E714" s="4" t="s">
        <v>1469</v>
      </c>
      <c r="F714" s="4" t="s">
        <v>1483</v>
      </c>
      <c r="G714" s="4" t="s">
        <v>14</v>
      </c>
      <c r="H714" t="s">
        <v>14</v>
      </c>
      <c r="I714" s="4" t="s">
        <v>1476</v>
      </c>
      <c r="J714" s="4" t="s">
        <v>1476</v>
      </c>
      <c r="K714" s="4" t="s">
        <v>1674</v>
      </c>
    </row>
    <row r="715" spans="1:11" x14ac:dyDescent="0.25">
      <c r="A715" s="1" t="s">
        <v>1168</v>
      </c>
      <c r="B715" s="1" t="s">
        <v>168</v>
      </c>
      <c r="C715" s="1" t="s">
        <v>211</v>
      </c>
      <c r="D715" s="4" t="s">
        <v>14</v>
      </c>
      <c r="E715" s="4" t="s">
        <v>1476</v>
      </c>
      <c r="F715" s="4" t="s">
        <v>1476</v>
      </c>
      <c r="G715" s="4" t="s">
        <v>14</v>
      </c>
      <c r="H715" t="s">
        <v>14</v>
      </c>
      <c r="I715" s="4" t="s">
        <v>14</v>
      </c>
      <c r="J715" s="4" t="s">
        <v>14</v>
      </c>
      <c r="K715" s="4" t="s">
        <v>14</v>
      </c>
    </row>
    <row r="716" spans="1:11" x14ac:dyDescent="0.25">
      <c r="A716" s="1" t="s">
        <v>1169</v>
      </c>
      <c r="B716" s="1" t="s">
        <v>26</v>
      </c>
      <c r="C716" s="1" t="s">
        <v>1170</v>
      </c>
      <c r="D716" s="4" t="s">
        <v>14</v>
      </c>
      <c r="E716" s="4" t="s">
        <v>1472</v>
      </c>
      <c r="F716" s="4" t="s">
        <v>1479</v>
      </c>
      <c r="G716" s="4" t="s">
        <v>1476</v>
      </c>
      <c r="H716" t="s">
        <v>14</v>
      </c>
      <c r="I716" s="4" t="s">
        <v>14</v>
      </c>
      <c r="J716" s="4" t="s">
        <v>14</v>
      </c>
      <c r="K716" s="4" t="s">
        <v>14</v>
      </c>
    </row>
    <row r="717" spans="1:11" x14ac:dyDescent="0.25">
      <c r="A717" s="1" t="s">
        <v>1171</v>
      </c>
      <c r="B717" s="1" t="s">
        <v>26</v>
      </c>
      <c r="C717" s="1" t="s">
        <v>90</v>
      </c>
      <c r="D717" s="4" t="s">
        <v>14</v>
      </c>
      <c r="E717" s="4" t="s">
        <v>1476</v>
      </c>
      <c r="F717" s="4" t="s">
        <v>1476</v>
      </c>
      <c r="G717" s="4" t="s">
        <v>14</v>
      </c>
      <c r="H717" t="s">
        <v>14</v>
      </c>
      <c r="I717" s="4" t="s">
        <v>14</v>
      </c>
      <c r="J717" s="4" t="s">
        <v>14</v>
      </c>
      <c r="K717" s="4" t="s">
        <v>14</v>
      </c>
    </row>
    <row r="718" spans="1:11" x14ac:dyDescent="0.25">
      <c r="A718" s="1" t="s">
        <v>1174</v>
      </c>
      <c r="B718" s="1" t="s">
        <v>1175</v>
      </c>
      <c r="C718" s="1" t="s">
        <v>1176</v>
      </c>
      <c r="D718" s="4" t="s">
        <v>14</v>
      </c>
      <c r="E718" s="4" t="s">
        <v>1631</v>
      </c>
      <c r="F718" s="4" t="s">
        <v>1558</v>
      </c>
      <c r="G718" s="4" t="s">
        <v>14</v>
      </c>
      <c r="H718" t="s">
        <v>14</v>
      </c>
      <c r="I718" s="4" t="s">
        <v>14</v>
      </c>
      <c r="J718" s="4" t="s">
        <v>14</v>
      </c>
      <c r="K718" s="4" t="s">
        <v>1477</v>
      </c>
    </row>
    <row r="719" spans="1:11" x14ac:dyDescent="0.25">
      <c r="A719" s="1" t="s">
        <v>1177</v>
      </c>
      <c r="B719" s="1" t="s">
        <v>227</v>
      </c>
      <c r="C719" s="1" t="s">
        <v>1178</v>
      </c>
      <c r="D719" s="4" t="s">
        <v>14</v>
      </c>
      <c r="E719" s="4" t="s">
        <v>1612</v>
      </c>
      <c r="F719" s="4" t="s">
        <v>1499</v>
      </c>
      <c r="G719" s="4" t="s">
        <v>14</v>
      </c>
      <c r="H719" t="s">
        <v>14</v>
      </c>
      <c r="I719" s="4" t="s">
        <v>1466</v>
      </c>
      <c r="J719" s="4" t="s">
        <v>14</v>
      </c>
      <c r="K719" s="4" t="s">
        <v>1522</v>
      </c>
    </row>
    <row r="720" spans="1:11" x14ac:dyDescent="0.25">
      <c r="A720" s="1" t="s">
        <v>1179</v>
      </c>
      <c r="B720" s="1" t="s">
        <v>16</v>
      </c>
      <c r="C720" s="1" t="s">
        <v>1180</v>
      </c>
      <c r="D720" s="4" t="s">
        <v>14</v>
      </c>
      <c r="E720" s="4" t="s">
        <v>1526</v>
      </c>
      <c r="F720" s="4" t="s">
        <v>1543</v>
      </c>
      <c r="G720" s="4" t="s">
        <v>14</v>
      </c>
      <c r="H720" t="s">
        <v>14</v>
      </c>
      <c r="I720" s="4" t="s">
        <v>1466</v>
      </c>
      <c r="J720" s="4" t="s">
        <v>14</v>
      </c>
      <c r="K720" s="4" t="s">
        <v>1514</v>
      </c>
    </row>
    <row r="721" spans="1:11" x14ac:dyDescent="0.25">
      <c r="A721" s="1" t="s">
        <v>1181</v>
      </c>
      <c r="B721" s="1" t="s">
        <v>12</v>
      </c>
      <c r="C721" s="1" t="s">
        <v>253</v>
      </c>
      <c r="D721" s="4" t="s">
        <v>14</v>
      </c>
      <c r="E721" s="4" t="s">
        <v>1491</v>
      </c>
      <c r="F721" s="4" t="s">
        <v>1491</v>
      </c>
      <c r="G721" s="4" t="s">
        <v>14</v>
      </c>
      <c r="H721" t="s">
        <v>14</v>
      </c>
      <c r="I721" s="4" t="s">
        <v>14</v>
      </c>
      <c r="J721" s="4" t="s">
        <v>14</v>
      </c>
      <c r="K721" s="4" t="s">
        <v>1477</v>
      </c>
    </row>
    <row r="722" spans="1:11" x14ac:dyDescent="0.25">
      <c r="A722" s="1" t="s">
        <v>1182</v>
      </c>
      <c r="B722" s="1" t="s">
        <v>47</v>
      </c>
      <c r="C722" s="1" t="s">
        <v>1183</v>
      </c>
      <c r="D722" s="4" t="s">
        <v>14</v>
      </c>
      <c r="E722" s="4" t="s">
        <v>1476</v>
      </c>
      <c r="F722" s="4" t="s">
        <v>1476</v>
      </c>
      <c r="G722" s="4" t="s">
        <v>14</v>
      </c>
      <c r="H722" t="s">
        <v>14</v>
      </c>
      <c r="I722" s="4" t="s">
        <v>14</v>
      </c>
      <c r="J722" s="4" t="s">
        <v>14</v>
      </c>
      <c r="K722" s="4" t="s">
        <v>14</v>
      </c>
    </row>
    <row r="723" spans="1:11" x14ac:dyDescent="0.25">
      <c r="A723" s="1" t="s">
        <v>1184</v>
      </c>
      <c r="B723" s="1" t="s">
        <v>26</v>
      </c>
      <c r="C723" s="1" t="s">
        <v>1185</v>
      </c>
      <c r="D723" s="4" t="s">
        <v>14</v>
      </c>
      <c r="E723" s="4" t="s">
        <v>1631</v>
      </c>
      <c r="F723" s="4" t="s">
        <v>1478</v>
      </c>
      <c r="G723" s="4" t="s">
        <v>14</v>
      </c>
      <c r="H723" t="s">
        <v>14</v>
      </c>
      <c r="I723" s="4" t="s">
        <v>14</v>
      </c>
      <c r="J723" s="4" t="s">
        <v>14</v>
      </c>
      <c r="K723" s="4" t="s">
        <v>1476</v>
      </c>
    </row>
    <row r="724" spans="1:11" x14ac:dyDescent="0.25">
      <c r="A724" s="1" t="s">
        <v>1186</v>
      </c>
      <c r="B724" s="1" t="s">
        <v>525</v>
      </c>
      <c r="C724" s="1" t="s">
        <v>1187</v>
      </c>
      <c r="D724" s="4" t="s">
        <v>14</v>
      </c>
      <c r="E724" s="4" t="s">
        <v>1642</v>
      </c>
      <c r="F724" s="4" t="s">
        <v>1707</v>
      </c>
      <c r="G724" s="4" t="s">
        <v>14</v>
      </c>
      <c r="H724" t="s">
        <v>14</v>
      </c>
      <c r="I724" s="4" t="s">
        <v>1476</v>
      </c>
      <c r="J724" s="4" t="s">
        <v>14</v>
      </c>
      <c r="K724" s="4" t="s">
        <v>1676</v>
      </c>
    </row>
    <row r="725" spans="1:11" x14ac:dyDescent="0.25">
      <c r="A725" s="1" t="s">
        <v>1188</v>
      </c>
      <c r="B725" s="1" t="s">
        <v>26</v>
      </c>
      <c r="C725" s="1" t="s">
        <v>1189</v>
      </c>
      <c r="D725" s="4" t="s">
        <v>14</v>
      </c>
      <c r="E725" s="4" t="s">
        <v>1466</v>
      </c>
      <c r="F725" s="4" t="s">
        <v>1466</v>
      </c>
      <c r="G725" s="4" t="s">
        <v>14</v>
      </c>
      <c r="H725" t="s">
        <v>14</v>
      </c>
      <c r="I725" s="4" t="s">
        <v>14</v>
      </c>
      <c r="J725" s="4" t="s">
        <v>14</v>
      </c>
      <c r="K725" s="4" t="s">
        <v>14</v>
      </c>
    </row>
    <row r="726" spans="1:11" x14ac:dyDescent="0.25">
      <c r="A726" s="1" t="s">
        <v>1192</v>
      </c>
      <c r="B726" s="1" t="s">
        <v>12</v>
      </c>
      <c r="C726" s="1" t="s">
        <v>266</v>
      </c>
      <c r="D726" s="4" t="s">
        <v>14</v>
      </c>
      <c r="E726" s="4" t="s">
        <v>1473</v>
      </c>
      <c r="F726" s="4" t="s">
        <v>1513</v>
      </c>
      <c r="G726" s="4" t="s">
        <v>14</v>
      </c>
      <c r="H726" t="s">
        <v>14</v>
      </c>
      <c r="I726" s="4" t="s">
        <v>14</v>
      </c>
      <c r="J726" s="4" t="s">
        <v>14</v>
      </c>
      <c r="K726" s="4" t="s">
        <v>1476</v>
      </c>
    </row>
    <row r="727" spans="1:11" x14ac:dyDescent="0.25">
      <c r="A727" s="1" t="s">
        <v>1193</v>
      </c>
      <c r="B727" s="1" t="s">
        <v>203</v>
      </c>
      <c r="C727" s="1" t="s">
        <v>100</v>
      </c>
      <c r="D727" s="4" t="s">
        <v>14</v>
      </c>
      <c r="E727" s="4" t="s">
        <v>1528</v>
      </c>
      <c r="F727" s="4" t="s">
        <v>1500</v>
      </c>
      <c r="G727" s="4" t="s">
        <v>14</v>
      </c>
      <c r="H727" t="s">
        <v>14</v>
      </c>
      <c r="I727" s="4" t="s">
        <v>14</v>
      </c>
      <c r="J727" s="4" t="s">
        <v>14</v>
      </c>
      <c r="K727" s="4" t="s">
        <v>14</v>
      </c>
    </row>
    <row r="728" spans="1:11" x14ac:dyDescent="0.25">
      <c r="A728" s="1" t="s">
        <v>1197</v>
      </c>
      <c r="B728" s="1" t="s">
        <v>26</v>
      </c>
      <c r="C728" s="1" t="s">
        <v>182</v>
      </c>
      <c r="D728" s="4" t="s">
        <v>14</v>
      </c>
      <c r="E728" s="4" t="s">
        <v>1671</v>
      </c>
      <c r="F728" s="4" t="s">
        <v>1573</v>
      </c>
      <c r="G728" s="4" t="s">
        <v>14</v>
      </c>
      <c r="H728" t="s">
        <v>14</v>
      </c>
      <c r="I728" s="4" t="s">
        <v>1466</v>
      </c>
      <c r="J728" s="4" t="s">
        <v>14</v>
      </c>
      <c r="K728" s="4" t="s">
        <v>1495</v>
      </c>
    </row>
    <row r="729" spans="1:11" x14ac:dyDescent="0.25">
      <c r="A729" s="1" t="s">
        <v>1198</v>
      </c>
      <c r="B729" s="1" t="s">
        <v>238</v>
      </c>
      <c r="C729" s="1" t="s">
        <v>559</v>
      </c>
      <c r="D729" s="4" t="s">
        <v>14</v>
      </c>
      <c r="E729" s="4" t="s">
        <v>1478</v>
      </c>
      <c r="F729" s="4" t="s">
        <v>1546</v>
      </c>
      <c r="G729" s="4" t="s">
        <v>14</v>
      </c>
      <c r="H729" t="s">
        <v>14</v>
      </c>
      <c r="I729" s="4" t="s">
        <v>1476</v>
      </c>
      <c r="J729" s="4" t="s">
        <v>14</v>
      </c>
      <c r="K729" s="4" t="s">
        <v>1472</v>
      </c>
    </row>
    <row r="730" spans="1:11" x14ac:dyDescent="0.25">
      <c r="A730" s="1" t="s">
        <v>1199</v>
      </c>
      <c r="B730" s="1" t="s">
        <v>252</v>
      </c>
      <c r="C730" s="1" t="s">
        <v>30</v>
      </c>
      <c r="D730" s="4" t="s">
        <v>14</v>
      </c>
      <c r="E730" s="4" t="s">
        <v>1476</v>
      </c>
      <c r="F730" s="4" t="s">
        <v>1476</v>
      </c>
      <c r="G730" s="4" t="s">
        <v>14</v>
      </c>
      <c r="H730" t="s">
        <v>14</v>
      </c>
      <c r="I730" s="4" t="s">
        <v>14</v>
      </c>
      <c r="J730" s="4" t="s">
        <v>14</v>
      </c>
      <c r="K730" s="4" t="s">
        <v>14</v>
      </c>
    </row>
    <row r="731" spans="1:11" x14ac:dyDescent="0.25">
      <c r="A731" s="1" t="s">
        <v>1200</v>
      </c>
      <c r="B731" s="1" t="s">
        <v>12</v>
      </c>
      <c r="C731" s="1" t="s">
        <v>405</v>
      </c>
      <c r="D731" s="4" t="s">
        <v>14</v>
      </c>
      <c r="E731" s="4" t="s">
        <v>1472</v>
      </c>
      <c r="F731" s="4" t="s">
        <v>1482</v>
      </c>
      <c r="G731" s="4" t="s">
        <v>14</v>
      </c>
      <c r="H731" t="s">
        <v>14</v>
      </c>
      <c r="I731" s="4" t="s">
        <v>14</v>
      </c>
      <c r="J731" s="4" t="s">
        <v>14</v>
      </c>
      <c r="K731" s="4" t="s">
        <v>14</v>
      </c>
    </row>
    <row r="732" spans="1:11" x14ac:dyDescent="0.25">
      <c r="A732" s="1" t="s">
        <v>1201</v>
      </c>
      <c r="B732" s="1" t="s">
        <v>252</v>
      </c>
      <c r="C732" s="1" t="s">
        <v>328</v>
      </c>
      <c r="D732" s="4" t="s">
        <v>14</v>
      </c>
      <c r="E732" s="4" t="s">
        <v>1476</v>
      </c>
      <c r="F732" s="4" t="s">
        <v>1476</v>
      </c>
      <c r="G732" s="4" t="s">
        <v>14</v>
      </c>
      <c r="H732" t="s">
        <v>14</v>
      </c>
      <c r="I732" s="4" t="s">
        <v>14</v>
      </c>
      <c r="J732" s="4" t="s">
        <v>14</v>
      </c>
      <c r="K732" s="4" t="s">
        <v>14</v>
      </c>
    </row>
    <row r="733" spans="1:11" x14ac:dyDescent="0.25">
      <c r="A733" s="1" t="s">
        <v>1202</v>
      </c>
      <c r="B733" s="1" t="s">
        <v>26</v>
      </c>
      <c r="C733" s="1" t="s">
        <v>121</v>
      </c>
      <c r="D733" s="4" t="s">
        <v>14</v>
      </c>
      <c r="E733" s="4" t="s">
        <v>1477</v>
      </c>
      <c r="F733" s="4" t="s">
        <v>1477</v>
      </c>
      <c r="G733" s="4" t="s">
        <v>14</v>
      </c>
      <c r="H733" t="s">
        <v>14</v>
      </c>
      <c r="I733" s="4" t="s">
        <v>14</v>
      </c>
      <c r="J733" s="4" t="s">
        <v>14</v>
      </c>
      <c r="K733" s="4" t="s">
        <v>14</v>
      </c>
    </row>
    <row r="734" spans="1:11" x14ac:dyDescent="0.25">
      <c r="A734" s="1" t="s">
        <v>1203</v>
      </c>
      <c r="B734" s="1" t="s">
        <v>47</v>
      </c>
      <c r="C734" s="1" t="s">
        <v>1204</v>
      </c>
      <c r="D734" s="4" t="s">
        <v>14</v>
      </c>
      <c r="E734" s="4" t="s">
        <v>1466</v>
      </c>
      <c r="F734" s="4" t="s">
        <v>1476</v>
      </c>
      <c r="G734" s="4" t="s">
        <v>14</v>
      </c>
      <c r="H734" t="s">
        <v>14</v>
      </c>
      <c r="I734" s="4" t="s">
        <v>14</v>
      </c>
      <c r="J734" s="4" t="s">
        <v>14</v>
      </c>
      <c r="K734" s="4" t="s">
        <v>14</v>
      </c>
    </row>
    <row r="735" spans="1:11" x14ac:dyDescent="0.25">
      <c r="A735" s="1" t="s">
        <v>1205</v>
      </c>
      <c r="B735" s="1" t="s">
        <v>47</v>
      </c>
      <c r="C735" s="1" t="s">
        <v>1206</v>
      </c>
      <c r="D735" s="4" t="s">
        <v>14</v>
      </c>
      <c r="E735" s="4" t="s">
        <v>1477</v>
      </c>
      <c r="F735" s="4" t="s">
        <v>1477</v>
      </c>
      <c r="G735" s="4" t="s">
        <v>14</v>
      </c>
      <c r="H735" t="s">
        <v>14</v>
      </c>
      <c r="I735" s="4" t="s">
        <v>14</v>
      </c>
      <c r="J735" s="4" t="s">
        <v>14</v>
      </c>
      <c r="K735" s="4" t="s">
        <v>14</v>
      </c>
    </row>
    <row r="736" spans="1:11" x14ac:dyDescent="0.25">
      <c r="A736" s="1" t="s">
        <v>1207</v>
      </c>
      <c r="B736" s="1" t="s">
        <v>29</v>
      </c>
      <c r="C736" s="1" t="s">
        <v>1208</v>
      </c>
      <c r="D736" s="4" t="s">
        <v>14</v>
      </c>
      <c r="E736" s="4" t="s">
        <v>1546</v>
      </c>
      <c r="F736" s="4" t="s">
        <v>1470</v>
      </c>
      <c r="G736" s="4" t="s">
        <v>14</v>
      </c>
      <c r="H736" t="s">
        <v>14</v>
      </c>
      <c r="I736" s="4" t="s">
        <v>14</v>
      </c>
      <c r="J736" s="4" t="s">
        <v>14</v>
      </c>
      <c r="K736" s="4" t="s">
        <v>14</v>
      </c>
    </row>
    <row r="737" spans="1:11" x14ac:dyDescent="0.25">
      <c r="A737" s="1" t="s">
        <v>1209</v>
      </c>
      <c r="B737" s="1" t="s">
        <v>252</v>
      </c>
      <c r="C737" s="1" t="s">
        <v>104</v>
      </c>
      <c r="D737" s="4" t="s">
        <v>14</v>
      </c>
      <c r="E737" s="4" t="s">
        <v>1476</v>
      </c>
      <c r="F737" s="4" t="s">
        <v>1476</v>
      </c>
      <c r="G737" s="4" t="s">
        <v>14</v>
      </c>
      <c r="H737" t="s">
        <v>14</v>
      </c>
      <c r="I737" s="4" t="s">
        <v>14</v>
      </c>
      <c r="J737" s="4" t="s">
        <v>14</v>
      </c>
      <c r="K737" s="4" t="s">
        <v>14</v>
      </c>
    </row>
    <row r="738" spans="1:11" x14ac:dyDescent="0.25">
      <c r="A738" s="1" t="s">
        <v>1210</v>
      </c>
      <c r="B738" s="1" t="s">
        <v>26</v>
      </c>
      <c r="C738" s="1" t="s">
        <v>328</v>
      </c>
      <c r="D738" s="4" t="s">
        <v>14</v>
      </c>
      <c r="E738" s="4" t="s">
        <v>1476</v>
      </c>
      <c r="F738" s="4" t="s">
        <v>1476</v>
      </c>
      <c r="G738" s="4" t="s">
        <v>14</v>
      </c>
      <c r="H738" t="s">
        <v>14</v>
      </c>
      <c r="I738" s="4" t="s">
        <v>14</v>
      </c>
      <c r="J738" s="4" t="s">
        <v>14</v>
      </c>
      <c r="K738" s="4" t="s">
        <v>14</v>
      </c>
    </row>
    <row r="739" spans="1:11" x14ac:dyDescent="0.25">
      <c r="A739" s="1" t="s">
        <v>1213</v>
      </c>
      <c r="B739" s="1" t="s">
        <v>133</v>
      </c>
      <c r="C739" s="1" t="s">
        <v>1214</v>
      </c>
      <c r="D739" s="4" t="s">
        <v>14</v>
      </c>
      <c r="E739" s="4" t="s">
        <v>1676</v>
      </c>
      <c r="F739" s="4" t="s">
        <v>1601</v>
      </c>
      <c r="G739" s="4" t="s">
        <v>14</v>
      </c>
      <c r="H739" t="s">
        <v>14</v>
      </c>
      <c r="I739" s="4" t="s">
        <v>14</v>
      </c>
      <c r="J739" s="4" t="s">
        <v>14</v>
      </c>
      <c r="K739" s="4" t="s">
        <v>1513</v>
      </c>
    </row>
    <row r="740" spans="1:11" x14ac:dyDescent="0.25">
      <c r="A740" s="1" t="s">
        <v>1217</v>
      </c>
      <c r="B740" s="1" t="s">
        <v>238</v>
      </c>
      <c r="C740" s="1" t="s">
        <v>1218</v>
      </c>
      <c r="D740" s="4" t="s">
        <v>14</v>
      </c>
      <c r="E740" s="4" t="s">
        <v>1480</v>
      </c>
      <c r="F740" s="4" t="s">
        <v>1470</v>
      </c>
      <c r="G740" s="4" t="s">
        <v>14</v>
      </c>
      <c r="H740" t="s">
        <v>14</v>
      </c>
      <c r="I740" s="4" t="s">
        <v>14</v>
      </c>
      <c r="J740" s="4" t="s">
        <v>14</v>
      </c>
      <c r="K740" s="4" t="s">
        <v>14</v>
      </c>
    </row>
    <row r="741" spans="1:11" x14ac:dyDescent="0.25">
      <c r="A741" s="1" t="s">
        <v>1219</v>
      </c>
      <c r="B741" s="1" t="s">
        <v>196</v>
      </c>
      <c r="C741" s="1" t="s">
        <v>30</v>
      </c>
      <c r="D741" s="4" t="s">
        <v>14</v>
      </c>
      <c r="E741" s="4" t="s">
        <v>1476</v>
      </c>
      <c r="F741" s="4" t="s">
        <v>1476</v>
      </c>
      <c r="G741" s="4" t="s">
        <v>14</v>
      </c>
      <c r="H741" t="s">
        <v>14</v>
      </c>
      <c r="I741" s="4" t="s">
        <v>14</v>
      </c>
      <c r="J741" s="4" t="s">
        <v>14</v>
      </c>
      <c r="K741" s="4" t="s">
        <v>14</v>
      </c>
    </row>
    <row r="742" spans="1:11" x14ac:dyDescent="0.25">
      <c r="A742" s="1" t="s">
        <v>1220</v>
      </c>
      <c r="B742" s="1" t="s">
        <v>26</v>
      </c>
      <c r="C742" s="1" t="s">
        <v>268</v>
      </c>
      <c r="D742" s="4" t="s">
        <v>14</v>
      </c>
      <c r="E742" s="4" t="s">
        <v>1477</v>
      </c>
      <c r="F742" s="4" t="s">
        <v>1477</v>
      </c>
      <c r="G742" s="4" t="s">
        <v>14</v>
      </c>
      <c r="H742" t="s">
        <v>14</v>
      </c>
      <c r="I742" s="4" t="s">
        <v>14</v>
      </c>
      <c r="J742" s="4" t="s">
        <v>14</v>
      </c>
      <c r="K742" s="4" t="s">
        <v>14</v>
      </c>
    </row>
    <row r="743" spans="1:11" x14ac:dyDescent="0.25">
      <c r="A743" s="1" t="s">
        <v>1221</v>
      </c>
      <c r="B743" s="1" t="s">
        <v>16</v>
      </c>
      <c r="C743" s="1" t="s">
        <v>334</v>
      </c>
      <c r="D743" s="4" t="s">
        <v>14</v>
      </c>
      <c r="E743" s="4" t="s">
        <v>1476</v>
      </c>
      <c r="F743" s="4" t="s">
        <v>1476</v>
      </c>
      <c r="G743" s="4" t="s">
        <v>14</v>
      </c>
      <c r="H743" t="s">
        <v>14</v>
      </c>
      <c r="I743" s="4" t="s">
        <v>14</v>
      </c>
      <c r="J743" s="4" t="s">
        <v>14</v>
      </c>
      <c r="K743" s="4" t="s">
        <v>14</v>
      </c>
    </row>
    <row r="744" spans="1:11" x14ac:dyDescent="0.25">
      <c r="A744" s="1" t="s">
        <v>1222</v>
      </c>
      <c r="B744" s="1" t="s">
        <v>12</v>
      </c>
      <c r="C744" s="1" t="s">
        <v>334</v>
      </c>
      <c r="D744" s="4" t="s">
        <v>14</v>
      </c>
      <c r="E744" s="4" t="s">
        <v>1476</v>
      </c>
      <c r="F744" s="4" t="s">
        <v>1476</v>
      </c>
      <c r="G744" s="4" t="s">
        <v>14</v>
      </c>
      <c r="H744" t="s">
        <v>14</v>
      </c>
      <c r="I744" s="4" t="s">
        <v>14</v>
      </c>
      <c r="J744" s="4" t="s">
        <v>14</v>
      </c>
      <c r="K744" s="4" t="s">
        <v>14</v>
      </c>
    </row>
    <row r="745" spans="1:11" x14ac:dyDescent="0.25">
      <c r="A745" s="1" t="s">
        <v>1223</v>
      </c>
      <c r="B745" s="1" t="s">
        <v>29</v>
      </c>
      <c r="C745" s="1" t="s">
        <v>1224</v>
      </c>
      <c r="D745" s="4" t="s">
        <v>14</v>
      </c>
      <c r="E745" s="4" t="s">
        <v>1513</v>
      </c>
      <c r="F745" s="4" t="s">
        <v>1481</v>
      </c>
      <c r="G745" s="4" t="s">
        <v>14</v>
      </c>
      <c r="H745" t="s">
        <v>14</v>
      </c>
      <c r="I745" s="4" t="s">
        <v>14</v>
      </c>
      <c r="J745" s="4" t="s">
        <v>14</v>
      </c>
      <c r="K745" s="4" t="s">
        <v>14</v>
      </c>
    </row>
    <row r="746" spans="1:11" x14ac:dyDescent="0.25">
      <c r="A746" s="1" t="s">
        <v>1225</v>
      </c>
      <c r="B746" s="1" t="s">
        <v>29</v>
      </c>
      <c r="C746" s="1" t="s">
        <v>328</v>
      </c>
      <c r="D746" s="4" t="s">
        <v>14</v>
      </c>
      <c r="E746" s="4" t="s">
        <v>1476</v>
      </c>
      <c r="F746" s="4" t="s">
        <v>14</v>
      </c>
      <c r="G746" s="4" t="s">
        <v>14</v>
      </c>
      <c r="H746" t="s">
        <v>14</v>
      </c>
      <c r="I746" s="4" t="s">
        <v>14</v>
      </c>
      <c r="J746" s="4" t="s">
        <v>14</v>
      </c>
      <c r="K746" s="4" t="s">
        <v>14</v>
      </c>
    </row>
    <row r="747" spans="1:11" x14ac:dyDescent="0.25">
      <c r="A747" s="1" t="s">
        <v>1229</v>
      </c>
      <c r="B747" s="1" t="s">
        <v>130</v>
      </c>
      <c r="C747" s="1" t="s">
        <v>1044</v>
      </c>
      <c r="D747" s="4" t="s">
        <v>14</v>
      </c>
      <c r="E747" s="4" t="s">
        <v>1485</v>
      </c>
      <c r="F747" s="4" t="s">
        <v>1485</v>
      </c>
      <c r="G747" s="4" t="s">
        <v>14</v>
      </c>
      <c r="H747" t="s">
        <v>14</v>
      </c>
      <c r="I747" s="4" t="s">
        <v>14</v>
      </c>
      <c r="J747" s="4" t="s">
        <v>1476</v>
      </c>
      <c r="K747" s="4" t="s">
        <v>1522</v>
      </c>
    </row>
    <row r="748" spans="1:11" x14ac:dyDescent="0.25">
      <c r="A748" s="1" t="s">
        <v>1230</v>
      </c>
      <c r="B748" s="1" t="s">
        <v>12</v>
      </c>
      <c r="C748" s="1" t="s">
        <v>27</v>
      </c>
      <c r="D748" s="4" t="s">
        <v>14</v>
      </c>
      <c r="E748" s="4" t="s">
        <v>1476</v>
      </c>
      <c r="F748" s="4" t="s">
        <v>1476</v>
      </c>
      <c r="G748" s="4" t="s">
        <v>14</v>
      </c>
      <c r="H748" t="s">
        <v>14</v>
      </c>
      <c r="I748" s="4" t="s">
        <v>1476</v>
      </c>
      <c r="J748" s="4" t="s">
        <v>14</v>
      </c>
      <c r="K748" s="4" t="s">
        <v>1477</v>
      </c>
    </row>
    <row r="749" spans="1:11" x14ac:dyDescent="0.25">
      <c r="A749" s="1" t="s">
        <v>1231</v>
      </c>
      <c r="B749" s="1" t="s">
        <v>130</v>
      </c>
      <c r="C749" s="1" t="s">
        <v>1176</v>
      </c>
      <c r="D749" s="4" t="s">
        <v>14</v>
      </c>
      <c r="E749" s="4" t="s">
        <v>1522</v>
      </c>
      <c r="F749" s="4" t="s">
        <v>1500</v>
      </c>
      <c r="G749" s="4" t="s">
        <v>14</v>
      </c>
      <c r="H749" t="s">
        <v>14</v>
      </c>
      <c r="I749" s="4" t="s">
        <v>14</v>
      </c>
      <c r="J749" s="4" t="s">
        <v>14</v>
      </c>
      <c r="K749" s="4" t="s">
        <v>1476</v>
      </c>
    </row>
    <row r="750" spans="1:11" x14ac:dyDescent="0.25">
      <c r="A750" s="1" t="s">
        <v>1232</v>
      </c>
      <c r="B750" s="1" t="s">
        <v>203</v>
      </c>
      <c r="C750" s="1" t="s">
        <v>1051</v>
      </c>
      <c r="D750" s="4" t="s">
        <v>14</v>
      </c>
      <c r="E750" s="4" t="s">
        <v>1477</v>
      </c>
      <c r="F750" s="4" t="s">
        <v>1466</v>
      </c>
      <c r="G750" s="4" t="s">
        <v>14</v>
      </c>
      <c r="H750" t="s">
        <v>14</v>
      </c>
      <c r="I750" s="4" t="s">
        <v>14</v>
      </c>
      <c r="J750" s="4" t="s">
        <v>14</v>
      </c>
      <c r="K750" s="4" t="s">
        <v>14</v>
      </c>
    </row>
    <row r="751" spans="1:11" x14ac:dyDescent="0.25">
      <c r="A751" s="1" t="s">
        <v>1233</v>
      </c>
      <c r="B751" s="1" t="s">
        <v>47</v>
      </c>
      <c r="C751" s="1" t="s">
        <v>375</v>
      </c>
      <c r="D751" s="4" t="s">
        <v>14</v>
      </c>
      <c r="E751" s="4" t="s">
        <v>1480</v>
      </c>
      <c r="F751" s="4" t="s">
        <v>1513</v>
      </c>
      <c r="G751" s="4" t="s">
        <v>14</v>
      </c>
      <c r="H751" t="s">
        <v>14</v>
      </c>
      <c r="I751" s="4" t="s">
        <v>1476</v>
      </c>
      <c r="J751" s="4" t="s">
        <v>14</v>
      </c>
      <c r="K751" s="4" t="s">
        <v>1470</v>
      </c>
    </row>
    <row r="752" spans="1:11" x14ac:dyDescent="0.25">
      <c r="A752" s="1" t="s">
        <v>1234</v>
      </c>
      <c r="B752" s="1" t="s">
        <v>26</v>
      </c>
      <c r="C752" s="1" t="s">
        <v>13</v>
      </c>
      <c r="D752" s="4" t="s">
        <v>14</v>
      </c>
      <c r="E752" s="4" t="s">
        <v>1472</v>
      </c>
      <c r="F752" s="4" t="s">
        <v>1482</v>
      </c>
      <c r="G752" s="4" t="s">
        <v>14</v>
      </c>
      <c r="H752" t="s">
        <v>14</v>
      </c>
      <c r="I752" s="4" t="s">
        <v>14</v>
      </c>
      <c r="J752" s="4" t="s">
        <v>14</v>
      </c>
      <c r="K752" s="4" t="s">
        <v>14</v>
      </c>
    </row>
    <row r="753" spans="1:11" x14ac:dyDescent="0.25">
      <c r="A753" s="1" t="s">
        <v>1235</v>
      </c>
      <c r="B753" s="1" t="s">
        <v>26</v>
      </c>
      <c r="C753" s="1" t="s">
        <v>361</v>
      </c>
      <c r="D753" s="4" t="s">
        <v>14</v>
      </c>
      <c r="E753" s="4" t="s">
        <v>1482</v>
      </c>
      <c r="F753" s="4" t="s">
        <v>1482</v>
      </c>
      <c r="G753" s="4" t="s">
        <v>14</v>
      </c>
      <c r="H753" t="s">
        <v>14</v>
      </c>
      <c r="I753" s="4" t="s">
        <v>14</v>
      </c>
      <c r="J753" s="4" t="s">
        <v>14</v>
      </c>
      <c r="K753" s="4" t="s">
        <v>14</v>
      </c>
    </row>
    <row r="754" spans="1:11" x14ac:dyDescent="0.25">
      <c r="A754" s="1" t="s">
        <v>1236</v>
      </c>
      <c r="B754" s="1" t="s">
        <v>16</v>
      </c>
      <c r="C754" s="1" t="s">
        <v>253</v>
      </c>
      <c r="D754" s="4" t="s">
        <v>14</v>
      </c>
      <c r="E754" s="4" t="s">
        <v>1477</v>
      </c>
      <c r="F754" s="4" t="s">
        <v>1466</v>
      </c>
      <c r="G754" s="4" t="s">
        <v>14</v>
      </c>
      <c r="H754" t="s">
        <v>14</v>
      </c>
      <c r="I754" s="4" t="s">
        <v>14</v>
      </c>
      <c r="J754" s="4" t="s">
        <v>14</v>
      </c>
      <c r="K754" s="4" t="s">
        <v>14</v>
      </c>
    </row>
    <row r="755" spans="1:11" x14ac:dyDescent="0.25">
      <c r="A755" s="1" t="s">
        <v>1237</v>
      </c>
      <c r="B755" s="1" t="s">
        <v>26</v>
      </c>
      <c r="C755" s="1" t="s">
        <v>477</v>
      </c>
      <c r="D755" s="4" t="s">
        <v>14</v>
      </c>
      <c r="E755" s="4" t="s">
        <v>1483</v>
      </c>
      <c r="F755" s="4" t="s">
        <v>1483</v>
      </c>
      <c r="G755" s="4" t="s">
        <v>14</v>
      </c>
      <c r="H755" t="s">
        <v>14</v>
      </c>
      <c r="I755" s="4" t="s">
        <v>14</v>
      </c>
      <c r="J755" s="4" t="s">
        <v>14</v>
      </c>
      <c r="K755" s="4" t="s">
        <v>14</v>
      </c>
    </row>
    <row r="756" spans="1:11" x14ac:dyDescent="0.25">
      <c r="A756" s="1" t="s">
        <v>1238</v>
      </c>
      <c r="B756" s="1" t="s">
        <v>65</v>
      </c>
      <c r="C756" s="1" t="s">
        <v>328</v>
      </c>
      <c r="D756" s="4" t="s">
        <v>14</v>
      </c>
      <c r="E756" s="4" t="s">
        <v>1477</v>
      </c>
      <c r="F756" s="4" t="s">
        <v>1476</v>
      </c>
      <c r="G756" s="4" t="s">
        <v>14</v>
      </c>
      <c r="H756" t="s">
        <v>14</v>
      </c>
      <c r="I756" s="4" t="s">
        <v>14</v>
      </c>
      <c r="J756" s="4" t="s">
        <v>14</v>
      </c>
      <c r="K756" s="4" t="s">
        <v>14</v>
      </c>
    </row>
    <row r="757" spans="1:11" x14ac:dyDescent="0.25">
      <c r="A757" s="1" t="s">
        <v>1241</v>
      </c>
      <c r="B757" s="1" t="s">
        <v>47</v>
      </c>
      <c r="C757" s="1" t="s">
        <v>1242</v>
      </c>
      <c r="D757" s="4" t="s">
        <v>14</v>
      </c>
      <c r="E757" s="4" t="s">
        <v>1513</v>
      </c>
      <c r="F757" s="4" t="s">
        <v>1469</v>
      </c>
      <c r="G757" s="4" t="s">
        <v>14</v>
      </c>
      <c r="H757" t="s">
        <v>14</v>
      </c>
      <c r="I757" s="4" t="s">
        <v>14</v>
      </c>
      <c r="J757" s="4" t="s">
        <v>14</v>
      </c>
      <c r="K757" s="4" t="s">
        <v>14</v>
      </c>
    </row>
    <row r="758" spans="1:11" x14ac:dyDescent="0.25">
      <c r="A758" s="1" t="s">
        <v>1243</v>
      </c>
      <c r="B758" s="1" t="s">
        <v>777</v>
      </c>
      <c r="C758" s="1" t="s">
        <v>1244</v>
      </c>
      <c r="D758" s="4" t="s">
        <v>14</v>
      </c>
      <c r="E758" s="4" t="s">
        <v>1527</v>
      </c>
      <c r="F758" s="4" t="s">
        <v>1527</v>
      </c>
      <c r="G758" s="4" t="s">
        <v>14</v>
      </c>
      <c r="H758" t="s">
        <v>14</v>
      </c>
      <c r="I758" s="4" t="s">
        <v>14</v>
      </c>
      <c r="J758" s="4" t="s">
        <v>14</v>
      </c>
      <c r="K758" s="4" t="s">
        <v>1476</v>
      </c>
    </row>
    <row r="759" spans="1:11" x14ac:dyDescent="0.25">
      <c r="A759" s="1" t="s">
        <v>1245</v>
      </c>
      <c r="B759" s="1" t="s">
        <v>38</v>
      </c>
      <c r="C759" s="1" t="s">
        <v>328</v>
      </c>
      <c r="D759" s="4" t="s">
        <v>14</v>
      </c>
      <c r="E759" s="4" t="s">
        <v>1476</v>
      </c>
      <c r="F759" s="4" t="s">
        <v>14</v>
      </c>
      <c r="G759" s="4" t="s">
        <v>14</v>
      </c>
      <c r="H759" t="s">
        <v>14</v>
      </c>
      <c r="I759" s="4" t="s">
        <v>14</v>
      </c>
      <c r="J759" s="4" t="s">
        <v>14</v>
      </c>
      <c r="K759" s="4" t="s">
        <v>14</v>
      </c>
    </row>
    <row r="760" spans="1:11" x14ac:dyDescent="0.25">
      <c r="A760" s="1" t="s">
        <v>1246</v>
      </c>
      <c r="B760" s="1" t="s">
        <v>621</v>
      </c>
      <c r="C760" s="1" t="s">
        <v>1191</v>
      </c>
      <c r="D760" s="4" t="s">
        <v>14</v>
      </c>
      <c r="E760" s="4" t="s">
        <v>1483</v>
      </c>
      <c r="F760" s="4" t="s">
        <v>1483</v>
      </c>
      <c r="G760" s="4" t="s">
        <v>14</v>
      </c>
      <c r="H760" t="s">
        <v>14</v>
      </c>
      <c r="I760" s="4" t="s">
        <v>14</v>
      </c>
      <c r="J760" s="4" t="s">
        <v>14</v>
      </c>
      <c r="K760" s="4" t="s">
        <v>14</v>
      </c>
    </row>
    <row r="761" spans="1:11" x14ac:dyDescent="0.25">
      <c r="A761" s="1" t="s">
        <v>1247</v>
      </c>
      <c r="B761" s="1" t="s">
        <v>50</v>
      </c>
      <c r="C761" s="1" t="s">
        <v>1248</v>
      </c>
      <c r="D761" s="4" t="s">
        <v>14</v>
      </c>
      <c r="E761" s="4" t="s">
        <v>1481</v>
      </c>
      <c r="F761" s="4" t="s">
        <v>1482</v>
      </c>
      <c r="G761" s="4" t="s">
        <v>14</v>
      </c>
      <c r="H761" t="s">
        <v>14</v>
      </c>
      <c r="I761" s="4" t="s">
        <v>14</v>
      </c>
      <c r="J761" s="4" t="s">
        <v>14</v>
      </c>
      <c r="K761" s="4" t="s">
        <v>14</v>
      </c>
    </row>
    <row r="762" spans="1:11" x14ac:dyDescent="0.25">
      <c r="A762" s="1" t="s">
        <v>1249</v>
      </c>
      <c r="B762" s="1" t="s">
        <v>47</v>
      </c>
      <c r="C762" s="1" t="s">
        <v>27</v>
      </c>
      <c r="D762" s="4" t="s">
        <v>14</v>
      </c>
      <c r="E762" s="4" t="s">
        <v>1491</v>
      </c>
      <c r="F762" s="4" t="s">
        <v>1491</v>
      </c>
      <c r="G762" s="4" t="s">
        <v>14</v>
      </c>
      <c r="H762" t="s">
        <v>14</v>
      </c>
      <c r="I762" s="4" t="s">
        <v>14</v>
      </c>
      <c r="J762" s="4" t="s">
        <v>14</v>
      </c>
      <c r="K762" s="4" t="s">
        <v>1477</v>
      </c>
    </row>
    <row r="763" spans="1:11" x14ac:dyDescent="0.25">
      <c r="A763" s="1" t="s">
        <v>1250</v>
      </c>
      <c r="B763" s="1" t="s">
        <v>12</v>
      </c>
      <c r="C763" s="1" t="s">
        <v>505</v>
      </c>
      <c r="D763" s="4" t="s">
        <v>14</v>
      </c>
      <c r="E763" s="4" t="s">
        <v>1476</v>
      </c>
      <c r="F763" s="4" t="s">
        <v>14</v>
      </c>
      <c r="G763" s="4" t="s">
        <v>14</v>
      </c>
      <c r="H763" t="s">
        <v>14</v>
      </c>
      <c r="I763" s="4" t="s">
        <v>14</v>
      </c>
      <c r="J763" s="4" t="s">
        <v>14</v>
      </c>
      <c r="K763" s="4" t="s">
        <v>14</v>
      </c>
    </row>
    <row r="764" spans="1:11" x14ac:dyDescent="0.25">
      <c r="A764" s="1" t="s">
        <v>1251</v>
      </c>
      <c r="B764" s="1" t="s">
        <v>16</v>
      </c>
      <c r="C764" s="1" t="s">
        <v>750</v>
      </c>
      <c r="D764" s="4" t="s">
        <v>14</v>
      </c>
      <c r="E764" s="4" t="s">
        <v>1476</v>
      </c>
      <c r="F764" s="4" t="s">
        <v>14</v>
      </c>
      <c r="G764" s="4" t="s">
        <v>14</v>
      </c>
      <c r="H764" t="s">
        <v>14</v>
      </c>
      <c r="I764" s="4" t="s">
        <v>14</v>
      </c>
      <c r="J764" s="4" t="s">
        <v>14</v>
      </c>
      <c r="K764" s="4" t="s">
        <v>14</v>
      </c>
    </row>
    <row r="765" spans="1:11" x14ac:dyDescent="0.25">
      <c r="A765" s="1" t="s">
        <v>1252</v>
      </c>
      <c r="B765" s="1" t="s">
        <v>47</v>
      </c>
      <c r="C765" s="1" t="s">
        <v>709</v>
      </c>
      <c r="D765" s="4" t="s">
        <v>14</v>
      </c>
      <c r="E765" s="4" t="s">
        <v>1476</v>
      </c>
      <c r="F765" s="4" t="s">
        <v>1476</v>
      </c>
      <c r="G765" s="4" t="s">
        <v>14</v>
      </c>
      <c r="H765" t="s">
        <v>14</v>
      </c>
      <c r="I765" s="4" t="s">
        <v>14</v>
      </c>
      <c r="J765" s="4" t="s">
        <v>14</v>
      </c>
      <c r="K765" s="4" t="s">
        <v>14</v>
      </c>
    </row>
    <row r="766" spans="1:11" x14ac:dyDescent="0.25">
      <c r="A766" s="1" t="s">
        <v>1253</v>
      </c>
      <c r="B766" s="1" t="s">
        <v>26</v>
      </c>
      <c r="C766" s="1" t="s">
        <v>1254</v>
      </c>
      <c r="D766" s="4" t="s">
        <v>14</v>
      </c>
      <c r="E766" s="4" t="s">
        <v>1545</v>
      </c>
      <c r="F766" s="4" t="s">
        <v>1545</v>
      </c>
      <c r="G766" s="4" t="s">
        <v>14</v>
      </c>
      <c r="H766" t="s">
        <v>14</v>
      </c>
      <c r="I766" s="4" t="s">
        <v>14</v>
      </c>
      <c r="J766" s="4" t="s">
        <v>14</v>
      </c>
      <c r="K766" s="4" t="s">
        <v>14</v>
      </c>
    </row>
    <row r="767" spans="1:11" x14ac:dyDescent="0.25">
      <c r="A767" s="1" t="s">
        <v>1255</v>
      </c>
      <c r="B767" s="1" t="s">
        <v>16</v>
      </c>
      <c r="C767" s="1" t="s">
        <v>1191</v>
      </c>
      <c r="D767" s="4" t="s">
        <v>14</v>
      </c>
      <c r="E767" s="4" t="s">
        <v>1631</v>
      </c>
      <c r="F767" s="4" t="s">
        <v>1478</v>
      </c>
      <c r="G767" s="4" t="s">
        <v>14</v>
      </c>
      <c r="H767" t="s">
        <v>14</v>
      </c>
      <c r="I767" s="4" t="s">
        <v>1476</v>
      </c>
      <c r="J767" s="4" t="s">
        <v>14</v>
      </c>
      <c r="K767" s="4" t="s">
        <v>1537</v>
      </c>
    </row>
    <row r="768" spans="1:11" x14ac:dyDescent="0.25">
      <c r="A768" s="1" t="s">
        <v>1256</v>
      </c>
      <c r="B768" s="1" t="s">
        <v>16</v>
      </c>
      <c r="C768" s="1" t="s">
        <v>300</v>
      </c>
      <c r="D768" s="4" t="s">
        <v>14</v>
      </c>
      <c r="E768" s="4" t="s">
        <v>1472</v>
      </c>
      <c r="F768" s="4" t="s">
        <v>1472</v>
      </c>
      <c r="G768" s="4" t="s">
        <v>14</v>
      </c>
      <c r="H768" t="s">
        <v>14</v>
      </c>
      <c r="I768" s="4" t="s">
        <v>14</v>
      </c>
      <c r="J768" s="4" t="s">
        <v>14</v>
      </c>
      <c r="K768" s="4" t="s">
        <v>14</v>
      </c>
    </row>
    <row r="769" spans="1:11" x14ac:dyDescent="0.25">
      <c r="A769" s="1" t="s">
        <v>1257</v>
      </c>
      <c r="B769" s="1" t="s">
        <v>12</v>
      </c>
      <c r="C769" s="1" t="s">
        <v>211</v>
      </c>
      <c r="D769" s="4" t="s">
        <v>14</v>
      </c>
      <c r="E769" s="4" t="s">
        <v>1476</v>
      </c>
      <c r="F769" s="4" t="s">
        <v>1476</v>
      </c>
      <c r="G769" s="4" t="s">
        <v>14</v>
      </c>
      <c r="H769" t="s">
        <v>14</v>
      </c>
      <c r="I769" s="4" t="s">
        <v>14</v>
      </c>
      <c r="J769" s="4" t="s">
        <v>14</v>
      </c>
      <c r="K769" s="4" t="s">
        <v>14</v>
      </c>
    </row>
    <row r="770" spans="1:11" x14ac:dyDescent="0.25">
      <c r="A770" s="1" t="s">
        <v>1258</v>
      </c>
      <c r="B770" s="1" t="s">
        <v>16</v>
      </c>
      <c r="C770" s="1" t="s">
        <v>1259</v>
      </c>
      <c r="D770" s="4" t="s">
        <v>14</v>
      </c>
      <c r="E770" s="4" t="s">
        <v>1528</v>
      </c>
      <c r="F770" s="4" t="s">
        <v>1500</v>
      </c>
      <c r="G770" s="4" t="s">
        <v>14</v>
      </c>
      <c r="H770" t="s">
        <v>14</v>
      </c>
      <c r="I770" s="4" t="s">
        <v>14</v>
      </c>
      <c r="J770" s="4" t="s">
        <v>14</v>
      </c>
      <c r="K770" s="4" t="s">
        <v>14</v>
      </c>
    </row>
    <row r="771" spans="1:11" x14ac:dyDescent="0.25">
      <c r="A771" s="1" t="s">
        <v>1260</v>
      </c>
      <c r="B771" s="1" t="s">
        <v>26</v>
      </c>
      <c r="C771" s="1" t="s">
        <v>1261</v>
      </c>
      <c r="D771" s="4" t="s">
        <v>14</v>
      </c>
      <c r="E771" s="4" t="s">
        <v>1491</v>
      </c>
      <c r="F771" s="4" t="s">
        <v>1491</v>
      </c>
      <c r="G771" s="4" t="s">
        <v>14</v>
      </c>
      <c r="H771" t="s">
        <v>14</v>
      </c>
      <c r="I771" s="4" t="s">
        <v>14</v>
      </c>
      <c r="J771" s="4" t="s">
        <v>14</v>
      </c>
      <c r="K771" s="4" t="s">
        <v>14</v>
      </c>
    </row>
    <row r="772" spans="1:11" x14ac:dyDescent="0.25">
      <c r="A772" s="1" t="s">
        <v>1262</v>
      </c>
      <c r="B772" s="1" t="s">
        <v>16</v>
      </c>
      <c r="C772" s="1" t="s">
        <v>30</v>
      </c>
      <c r="D772" s="4" t="s">
        <v>14</v>
      </c>
      <c r="E772" s="4" t="s">
        <v>1476</v>
      </c>
      <c r="F772" s="4" t="s">
        <v>1476</v>
      </c>
      <c r="G772" s="4" t="s">
        <v>14</v>
      </c>
      <c r="H772" t="s">
        <v>14</v>
      </c>
      <c r="I772" s="4" t="s">
        <v>14</v>
      </c>
      <c r="J772" s="4" t="s">
        <v>14</v>
      </c>
      <c r="K772" s="4" t="s">
        <v>14</v>
      </c>
    </row>
    <row r="773" spans="1:11" x14ac:dyDescent="0.25">
      <c r="A773" s="1" t="s">
        <v>1266</v>
      </c>
      <c r="B773" s="1" t="s">
        <v>16</v>
      </c>
      <c r="C773" s="1" t="s">
        <v>30</v>
      </c>
      <c r="D773" s="4" t="s">
        <v>14</v>
      </c>
      <c r="E773" s="4" t="s">
        <v>1476</v>
      </c>
      <c r="F773" s="4" t="s">
        <v>1476</v>
      </c>
      <c r="G773" s="4" t="s">
        <v>14</v>
      </c>
      <c r="H773" t="s">
        <v>14</v>
      </c>
      <c r="I773" s="4" t="s">
        <v>14</v>
      </c>
      <c r="J773" s="4" t="s">
        <v>14</v>
      </c>
      <c r="K773" s="4" t="s">
        <v>14</v>
      </c>
    </row>
    <row r="774" spans="1:11" x14ac:dyDescent="0.25">
      <c r="A774" s="1" t="s">
        <v>1267</v>
      </c>
      <c r="B774" s="1" t="s">
        <v>12</v>
      </c>
      <c r="C774" s="1" t="s">
        <v>613</v>
      </c>
      <c r="D774" s="4" t="s">
        <v>14</v>
      </c>
      <c r="E774" s="4" t="s">
        <v>1480</v>
      </c>
      <c r="F774" s="4" t="s">
        <v>1470</v>
      </c>
      <c r="G774" s="4" t="s">
        <v>14</v>
      </c>
      <c r="H774" t="s">
        <v>14</v>
      </c>
      <c r="I774" s="4" t="s">
        <v>14</v>
      </c>
      <c r="J774" s="4" t="s">
        <v>14</v>
      </c>
      <c r="K774" s="4" t="s">
        <v>14</v>
      </c>
    </row>
    <row r="775" spans="1:11" x14ac:dyDescent="0.25">
      <c r="A775" s="1" t="s">
        <v>1268</v>
      </c>
      <c r="B775" s="1" t="s">
        <v>29</v>
      </c>
      <c r="C775" s="1" t="s">
        <v>1269</v>
      </c>
      <c r="D775" s="4" t="s">
        <v>14</v>
      </c>
      <c r="E775" s="4" t="s">
        <v>1547</v>
      </c>
      <c r="F775" s="4" t="s">
        <v>1615</v>
      </c>
      <c r="G775" s="4" t="s">
        <v>14</v>
      </c>
      <c r="H775" t="s">
        <v>14</v>
      </c>
      <c r="I775" s="4" t="s">
        <v>1476</v>
      </c>
      <c r="J775" s="4" t="s">
        <v>14</v>
      </c>
      <c r="K775" s="4" t="s">
        <v>1523</v>
      </c>
    </row>
    <row r="776" spans="1:11" x14ac:dyDescent="0.25">
      <c r="A776" s="1" t="s">
        <v>1270</v>
      </c>
      <c r="B776" s="1" t="s">
        <v>47</v>
      </c>
      <c r="C776" s="1" t="s">
        <v>1271</v>
      </c>
      <c r="D776" s="4" t="s">
        <v>14</v>
      </c>
      <c r="E776" s="4" t="s">
        <v>1615</v>
      </c>
      <c r="F776" s="4" t="s">
        <v>1535</v>
      </c>
      <c r="G776" s="4" t="s">
        <v>14</v>
      </c>
      <c r="H776" t="s">
        <v>14</v>
      </c>
      <c r="I776" s="4" t="s">
        <v>1476</v>
      </c>
      <c r="J776" s="4" t="s">
        <v>14</v>
      </c>
      <c r="K776" s="4" t="s">
        <v>1469</v>
      </c>
    </row>
    <row r="777" spans="1:11" x14ac:dyDescent="0.25">
      <c r="A777" s="1" t="s">
        <v>1272</v>
      </c>
      <c r="B777" s="1" t="s">
        <v>168</v>
      </c>
      <c r="C777" s="1" t="s">
        <v>547</v>
      </c>
      <c r="D777" s="4" t="s">
        <v>14</v>
      </c>
      <c r="E777" s="4" t="s">
        <v>1617</v>
      </c>
      <c r="F777" s="4" t="s">
        <v>1747</v>
      </c>
      <c r="G777" s="4" t="s">
        <v>1476</v>
      </c>
      <c r="H777" t="s">
        <v>14</v>
      </c>
      <c r="I777" s="4" t="s">
        <v>1477</v>
      </c>
      <c r="J777" s="4" t="s">
        <v>14</v>
      </c>
      <c r="K777" s="4" t="s">
        <v>1571</v>
      </c>
    </row>
    <row r="778" spans="1:11" x14ac:dyDescent="0.25">
      <c r="A778" s="1" t="s">
        <v>1273</v>
      </c>
      <c r="B778" s="1" t="s">
        <v>29</v>
      </c>
      <c r="C778" s="1" t="s">
        <v>635</v>
      </c>
      <c r="D778" s="4" t="s">
        <v>14</v>
      </c>
      <c r="E778" s="4" t="s">
        <v>1491</v>
      </c>
      <c r="F778" s="4" t="s">
        <v>1477</v>
      </c>
      <c r="G778" s="4" t="s">
        <v>14</v>
      </c>
      <c r="H778" t="s">
        <v>14</v>
      </c>
      <c r="I778" s="4" t="s">
        <v>14</v>
      </c>
      <c r="J778" s="4" t="s">
        <v>14</v>
      </c>
      <c r="K778" s="4" t="s">
        <v>14</v>
      </c>
    </row>
    <row r="779" spans="1:11" x14ac:dyDescent="0.25">
      <c r="A779" s="1" t="s">
        <v>1274</v>
      </c>
      <c r="B779" s="1" t="s">
        <v>29</v>
      </c>
      <c r="C779" s="1" t="s">
        <v>1275</v>
      </c>
      <c r="D779" s="4" t="s">
        <v>14</v>
      </c>
      <c r="E779" s="4" t="s">
        <v>1660</v>
      </c>
      <c r="F779" s="4" t="s">
        <v>1562</v>
      </c>
      <c r="G779" s="4" t="s">
        <v>14</v>
      </c>
      <c r="H779" t="s">
        <v>14</v>
      </c>
      <c r="I779" s="4" t="s">
        <v>1466</v>
      </c>
      <c r="J779" s="4" t="s">
        <v>14</v>
      </c>
      <c r="K779" s="4" t="s">
        <v>1509</v>
      </c>
    </row>
    <row r="780" spans="1:11" x14ac:dyDescent="0.25">
      <c r="A780" s="1" t="s">
        <v>1276</v>
      </c>
      <c r="B780" s="1" t="s">
        <v>173</v>
      </c>
      <c r="C780" s="1" t="s">
        <v>271</v>
      </c>
      <c r="D780" s="4" t="s">
        <v>14</v>
      </c>
      <c r="E780" s="4" t="s">
        <v>1477</v>
      </c>
      <c r="F780" s="4" t="s">
        <v>14</v>
      </c>
      <c r="G780" s="4" t="s">
        <v>14</v>
      </c>
      <c r="H780" t="s">
        <v>14</v>
      </c>
      <c r="I780" s="4" t="s">
        <v>14</v>
      </c>
      <c r="J780" s="4" t="s">
        <v>14</v>
      </c>
      <c r="K780" s="4" t="s">
        <v>14</v>
      </c>
    </row>
    <row r="781" spans="1:11" x14ac:dyDescent="0.25">
      <c r="A781" s="1" t="s">
        <v>1277</v>
      </c>
      <c r="B781" s="1" t="s">
        <v>26</v>
      </c>
      <c r="C781" s="1" t="s">
        <v>1278</v>
      </c>
      <c r="D781" s="4" t="s">
        <v>14</v>
      </c>
      <c r="E781" s="4" t="s">
        <v>1473</v>
      </c>
      <c r="F781" s="4" t="s">
        <v>1473</v>
      </c>
      <c r="G781" s="4" t="s">
        <v>14</v>
      </c>
      <c r="H781" t="s">
        <v>14</v>
      </c>
      <c r="I781" s="4" t="s">
        <v>14</v>
      </c>
      <c r="J781" s="4" t="s">
        <v>14</v>
      </c>
      <c r="K781" s="4" t="s">
        <v>1466</v>
      </c>
    </row>
    <row r="782" spans="1:11" x14ac:dyDescent="0.25">
      <c r="A782" s="1" t="s">
        <v>1279</v>
      </c>
      <c r="B782" s="1" t="s">
        <v>252</v>
      </c>
      <c r="C782" s="1" t="s">
        <v>80</v>
      </c>
      <c r="D782" s="4" t="s">
        <v>14</v>
      </c>
      <c r="E782" s="4" t="s">
        <v>1538</v>
      </c>
      <c r="F782" s="4" t="s">
        <v>1613</v>
      </c>
      <c r="G782" s="4" t="s">
        <v>14</v>
      </c>
      <c r="H782" t="s">
        <v>14</v>
      </c>
      <c r="I782" s="4" t="s">
        <v>14</v>
      </c>
      <c r="J782" s="4" t="s">
        <v>1476</v>
      </c>
      <c r="K782" s="4" t="s">
        <v>1524</v>
      </c>
    </row>
    <row r="783" spans="1:11" x14ac:dyDescent="0.25">
      <c r="A783" s="1" t="s">
        <v>1282</v>
      </c>
      <c r="B783" s="1" t="s">
        <v>16</v>
      </c>
      <c r="C783" s="1" t="s">
        <v>673</v>
      </c>
      <c r="D783" s="4" t="s">
        <v>14</v>
      </c>
      <c r="E783" s="4" t="s">
        <v>1476</v>
      </c>
      <c r="F783" s="4" t="s">
        <v>14</v>
      </c>
      <c r="G783" s="4" t="s">
        <v>14</v>
      </c>
      <c r="H783" t="s">
        <v>14</v>
      </c>
      <c r="I783" s="4" t="s">
        <v>14</v>
      </c>
      <c r="J783" s="4" t="s">
        <v>14</v>
      </c>
      <c r="K783" s="4" t="s">
        <v>14</v>
      </c>
    </row>
    <row r="784" spans="1:11" x14ac:dyDescent="0.25">
      <c r="A784" s="1" t="s">
        <v>1283</v>
      </c>
      <c r="B784" s="1" t="s">
        <v>133</v>
      </c>
      <c r="C784" s="1" t="s">
        <v>1284</v>
      </c>
      <c r="D784" s="4" t="s">
        <v>14</v>
      </c>
      <c r="E784" s="4" t="s">
        <v>1471</v>
      </c>
      <c r="F784" s="4" t="s">
        <v>1471</v>
      </c>
      <c r="G784" s="4" t="s">
        <v>14</v>
      </c>
      <c r="H784" t="s">
        <v>14</v>
      </c>
      <c r="I784" s="4" t="s">
        <v>14</v>
      </c>
      <c r="J784" s="4" t="s">
        <v>1476</v>
      </c>
      <c r="K784" s="4" t="s">
        <v>1664</v>
      </c>
    </row>
    <row r="785" spans="1:11" x14ac:dyDescent="0.25">
      <c r="A785" s="1" t="s">
        <v>1285</v>
      </c>
      <c r="B785" s="1" t="s">
        <v>26</v>
      </c>
      <c r="C785" s="1" t="s">
        <v>300</v>
      </c>
      <c r="D785" s="4" t="s">
        <v>14</v>
      </c>
      <c r="E785" s="4" t="s">
        <v>1479</v>
      </c>
      <c r="F785" s="4" t="s">
        <v>1477</v>
      </c>
      <c r="G785" s="4" t="s">
        <v>14</v>
      </c>
      <c r="H785" t="s">
        <v>14</v>
      </c>
      <c r="I785" s="4" t="s">
        <v>14</v>
      </c>
      <c r="J785" s="4" t="s">
        <v>14</v>
      </c>
      <c r="K785" s="4" t="s">
        <v>14</v>
      </c>
    </row>
    <row r="786" spans="1:11" x14ac:dyDescent="0.25">
      <c r="A786" s="1" t="s">
        <v>1286</v>
      </c>
      <c r="B786" s="1" t="s">
        <v>525</v>
      </c>
      <c r="C786" s="1" t="s">
        <v>1287</v>
      </c>
      <c r="D786" s="4" t="s">
        <v>14</v>
      </c>
      <c r="E786" s="4" t="s">
        <v>1538</v>
      </c>
      <c r="F786" s="4" t="s">
        <v>1678</v>
      </c>
      <c r="G786" s="4" t="s">
        <v>14</v>
      </c>
      <c r="H786" t="s">
        <v>14</v>
      </c>
      <c r="I786" s="4" t="s">
        <v>1476</v>
      </c>
      <c r="J786" s="4" t="s">
        <v>14</v>
      </c>
      <c r="K786" s="4" t="s">
        <v>1483</v>
      </c>
    </row>
    <row r="787" spans="1:11" x14ac:dyDescent="0.25">
      <c r="A787" s="1" t="s">
        <v>1288</v>
      </c>
      <c r="B787" s="1" t="s">
        <v>525</v>
      </c>
      <c r="C787" s="1" t="s">
        <v>76</v>
      </c>
      <c r="D787" s="4" t="s">
        <v>14</v>
      </c>
      <c r="E787" s="4" t="s">
        <v>1466</v>
      </c>
      <c r="F787" s="4" t="s">
        <v>1466</v>
      </c>
      <c r="G787" s="4" t="s">
        <v>14</v>
      </c>
      <c r="H787" t="s">
        <v>14</v>
      </c>
      <c r="I787" s="4" t="s">
        <v>14</v>
      </c>
      <c r="J787" s="4" t="s">
        <v>14</v>
      </c>
      <c r="K787" s="4" t="s">
        <v>14</v>
      </c>
    </row>
    <row r="788" spans="1:11" x14ac:dyDescent="0.25">
      <c r="A788" s="1" t="s">
        <v>1289</v>
      </c>
      <c r="B788" s="1" t="s">
        <v>23</v>
      </c>
      <c r="C788" s="1" t="s">
        <v>885</v>
      </c>
      <c r="D788" s="4" t="s">
        <v>14</v>
      </c>
      <c r="E788" s="4" t="s">
        <v>1483</v>
      </c>
      <c r="F788" s="4" t="s">
        <v>1472</v>
      </c>
      <c r="G788" s="4" t="s">
        <v>14</v>
      </c>
      <c r="H788" t="s">
        <v>14</v>
      </c>
      <c r="I788" s="4" t="s">
        <v>14</v>
      </c>
      <c r="J788" s="4" t="s">
        <v>14</v>
      </c>
      <c r="K788" s="4" t="s">
        <v>14</v>
      </c>
    </row>
    <row r="789" spans="1:11" x14ac:dyDescent="0.25">
      <c r="A789" s="1" t="s">
        <v>1291</v>
      </c>
      <c r="B789" s="1" t="s">
        <v>525</v>
      </c>
      <c r="C789" s="1" t="s">
        <v>1292</v>
      </c>
      <c r="D789" s="4" t="s">
        <v>14</v>
      </c>
      <c r="E789" s="4" t="s">
        <v>1495</v>
      </c>
      <c r="F789" s="4" t="s">
        <v>1495</v>
      </c>
      <c r="G789" s="4" t="s">
        <v>14</v>
      </c>
      <c r="H789" t="s">
        <v>14</v>
      </c>
      <c r="I789" s="4" t="s">
        <v>14</v>
      </c>
      <c r="J789" s="4" t="s">
        <v>14</v>
      </c>
      <c r="K789" s="4" t="s">
        <v>14</v>
      </c>
    </row>
    <row r="790" spans="1:11" x14ac:dyDescent="0.25">
      <c r="A790" s="1" t="s">
        <v>1293</v>
      </c>
      <c r="B790" s="1" t="s">
        <v>525</v>
      </c>
      <c r="C790" s="1" t="s">
        <v>71</v>
      </c>
      <c r="D790" s="4" t="s">
        <v>14</v>
      </c>
      <c r="E790" s="4" t="s">
        <v>1466</v>
      </c>
      <c r="F790" s="4" t="s">
        <v>1466</v>
      </c>
      <c r="G790" s="4" t="s">
        <v>14</v>
      </c>
      <c r="H790" t="s">
        <v>14</v>
      </c>
      <c r="I790" s="4" t="s">
        <v>14</v>
      </c>
      <c r="J790" s="4" t="s">
        <v>14</v>
      </c>
      <c r="K790" s="4" t="s">
        <v>14</v>
      </c>
    </row>
    <row r="791" spans="1:11" x14ac:dyDescent="0.25">
      <c r="A791" s="1" t="s">
        <v>1294</v>
      </c>
      <c r="B791" s="1" t="s">
        <v>525</v>
      </c>
      <c r="C791" s="1" t="s">
        <v>673</v>
      </c>
      <c r="D791" s="4" t="s">
        <v>14</v>
      </c>
      <c r="E791" s="4" t="s">
        <v>1476</v>
      </c>
      <c r="F791" s="4" t="s">
        <v>1476</v>
      </c>
      <c r="G791" s="4" t="s">
        <v>14</v>
      </c>
      <c r="H791" t="s">
        <v>14</v>
      </c>
      <c r="I791" s="4" t="s">
        <v>14</v>
      </c>
      <c r="J791" s="4" t="s">
        <v>14</v>
      </c>
      <c r="K791" s="4" t="s">
        <v>14</v>
      </c>
    </row>
    <row r="792" spans="1:11" x14ac:dyDescent="0.25">
      <c r="A792" s="1" t="s">
        <v>1297</v>
      </c>
      <c r="B792" s="1" t="s">
        <v>12</v>
      </c>
      <c r="C792" s="1" t="s">
        <v>61</v>
      </c>
      <c r="D792" s="4" t="s">
        <v>14</v>
      </c>
      <c r="E792" s="4" t="s">
        <v>1476</v>
      </c>
      <c r="F792" s="4" t="s">
        <v>14</v>
      </c>
      <c r="G792" s="4" t="s">
        <v>14</v>
      </c>
      <c r="H792" t="s">
        <v>14</v>
      </c>
      <c r="I792" s="4" t="s">
        <v>14</v>
      </c>
      <c r="J792" s="4" t="s">
        <v>14</v>
      </c>
      <c r="K792" s="4" t="s">
        <v>14</v>
      </c>
    </row>
    <row r="793" spans="1:11" x14ac:dyDescent="0.25">
      <c r="A793" s="1" t="s">
        <v>1298</v>
      </c>
      <c r="B793" s="1" t="s">
        <v>12</v>
      </c>
      <c r="C793" s="1" t="s">
        <v>1299</v>
      </c>
      <c r="D793" s="4" t="s">
        <v>14</v>
      </c>
      <c r="E793" s="4" t="s">
        <v>1561</v>
      </c>
      <c r="F793" s="4" t="s">
        <v>1564</v>
      </c>
      <c r="G793" s="4" t="s">
        <v>14</v>
      </c>
      <c r="H793" t="s">
        <v>14</v>
      </c>
      <c r="I793" s="4" t="s">
        <v>14</v>
      </c>
      <c r="J793" s="4" t="s">
        <v>14</v>
      </c>
      <c r="K793" s="4" t="s">
        <v>1476</v>
      </c>
    </row>
    <row r="794" spans="1:11" x14ac:dyDescent="0.25">
      <c r="A794" s="1" t="s">
        <v>1302</v>
      </c>
      <c r="B794" s="1" t="s">
        <v>16</v>
      </c>
      <c r="C794" s="1" t="s">
        <v>90</v>
      </c>
      <c r="D794" s="4" t="s">
        <v>14</v>
      </c>
      <c r="E794" s="4" t="s">
        <v>1476</v>
      </c>
      <c r="F794" s="4" t="s">
        <v>14</v>
      </c>
      <c r="G794" s="4" t="s">
        <v>14</v>
      </c>
      <c r="H794" t="s">
        <v>14</v>
      </c>
      <c r="I794" s="4" t="s">
        <v>14</v>
      </c>
      <c r="J794" s="4" t="s">
        <v>14</v>
      </c>
      <c r="K794" s="4" t="s">
        <v>14</v>
      </c>
    </row>
    <row r="795" spans="1:11" x14ac:dyDescent="0.25">
      <c r="A795" s="1" t="s">
        <v>1303</v>
      </c>
      <c r="B795" s="1" t="s">
        <v>16</v>
      </c>
      <c r="C795" s="1" t="s">
        <v>1304</v>
      </c>
      <c r="D795" s="4" t="s">
        <v>14</v>
      </c>
      <c r="E795" s="4" t="s">
        <v>1469</v>
      </c>
      <c r="F795" s="4" t="s">
        <v>1483</v>
      </c>
      <c r="G795" s="4" t="s">
        <v>14</v>
      </c>
      <c r="H795" t="s">
        <v>14</v>
      </c>
      <c r="I795" s="4" t="s">
        <v>14</v>
      </c>
      <c r="J795" s="4" t="s">
        <v>14</v>
      </c>
      <c r="K795" s="4" t="s">
        <v>1477</v>
      </c>
    </row>
    <row r="796" spans="1:11" x14ac:dyDescent="0.25">
      <c r="A796" s="1" t="s">
        <v>1305</v>
      </c>
      <c r="B796" s="1" t="s">
        <v>16</v>
      </c>
      <c r="C796" s="1" t="s">
        <v>1306</v>
      </c>
      <c r="D796" s="4" t="s">
        <v>14</v>
      </c>
      <c r="E796" s="4" t="s">
        <v>1491</v>
      </c>
      <c r="F796" s="4" t="s">
        <v>1491</v>
      </c>
      <c r="G796" s="4" t="s">
        <v>14</v>
      </c>
      <c r="H796" t="s">
        <v>14</v>
      </c>
      <c r="I796" s="4" t="s">
        <v>14</v>
      </c>
      <c r="J796" s="4" t="s">
        <v>14</v>
      </c>
      <c r="K796" s="4" t="s">
        <v>1476</v>
      </c>
    </row>
    <row r="797" spans="1:11" x14ac:dyDescent="0.25">
      <c r="A797" s="1" t="s">
        <v>1307</v>
      </c>
      <c r="B797" s="1" t="s">
        <v>16</v>
      </c>
      <c r="C797" s="1" t="s">
        <v>63</v>
      </c>
      <c r="D797" s="4" t="s">
        <v>14</v>
      </c>
      <c r="E797" s="4" t="s">
        <v>1466</v>
      </c>
      <c r="F797" s="4" t="s">
        <v>1476</v>
      </c>
      <c r="G797" s="4" t="s">
        <v>14</v>
      </c>
      <c r="H797" t="s">
        <v>14</v>
      </c>
      <c r="I797" s="4" t="s">
        <v>14</v>
      </c>
      <c r="J797" s="4" t="s">
        <v>14</v>
      </c>
      <c r="K797" s="4" t="s">
        <v>14</v>
      </c>
    </row>
    <row r="798" spans="1:11" x14ac:dyDescent="0.25">
      <c r="A798" s="1" t="s">
        <v>1308</v>
      </c>
      <c r="B798" s="1" t="s">
        <v>16</v>
      </c>
      <c r="C798" s="1" t="s">
        <v>1309</v>
      </c>
      <c r="D798" s="4" t="s">
        <v>14</v>
      </c>
      <c r="E798" s="4" t="s">
        <v>1509</v>
      </c>
      <c r="F798" s="4" t="s">
        <v>1537</v>
      </c>
      <c r="G798" s="4" t="s">
        <v>14</v>
      </c>
      <c r="H798" t="s">
        <v>14</v>
      </c>
      <c r="I798" s="4" t="s">
        <v>1476</v>
      </c>
      <c r="J798" s="4" t="s">
        <v>14</v>
      </c>
      <c r="K798" s="4" t="s">
        <v>1483</v>
      </c>
    </row>
    <row r="799" spans="1:11" x14ac:dyDescent="0.25">
      <c r="A799" s="1" t="s">
        <v>1310</v>
      </c>
      <c r="B799" s="1" t="s">
        <v>26</v>
      </c>
      <c r="C799" s="1" t="s">
        <v>1311</v>
      </c>
      <c r="D799" s="4" t="s">
        <v>14</v>
      </c>
      <c r="E799" s="4" t="s">
        <v>1491</v>
      </c>
      <c r="F799" s="4" t="s">
        <v>1477</v>
      </c>
      <c r="G799" s="4" t="s">
        <v>14</v>
      </c>
      <c r="H799" t="s">
        <v>14</v>
      </c>
      <c r="I799" s="4" t="s">
        <v>14</v>
      </c>
      <c r="J799" s="4" t="s">
        <v>14</v>
      </c>
      <c r="K799" s="4" t="s">
        <v>14</v>
      </c>
    </row>
    <row r="800" spans="1:11" x14ac:dyDescent="0.25">
      <c r="A800" s="1" t="s">
        <v>1312</v>
      </c>
      <c r="B800" s="1" t="s">
        <v>26</v>
      </c>
      <c r="C800" s="1" t="s">
        <v>1313</v>
      </c>
      <c r="D800" s="4" t="s">
        <v>14</v>
      </c>
      <c r="E800" s="4" t="s">
        <v>1491</v>
      </c>
      <c r="F800" s="4" t="s">
        <v>1477</v>
      </c>
      <c r="G800" s="4" t="s">
        <v>14</v>
      </c>
      <c r="H800" t="s">
        <v>14</v>
      </c>
      <c r="I800" s="4" t="s">
        <v>14</v>
      </c>
      <c r="J800" s="4" t="s">
        <v>14</v>
      </c>
      <c r="K800" s="4" t="s">
        <v>14</v>
      </c>
    </row>
    <row r="801" spans="1:11" x14ac:dyDescent="0.25">
      <c r="A801" s="1" t="s">
        <v>1314</v>
      </c>
      <c r="B801" s="1" t="s">
        <v>252</v>
      </c>
      <c r="C801" s="1" t="s">
        <v>150</v>
      </c>
      <c r="D801" s="4" t="s">
        <v>14</v>
      </c>
      <c r="E801" s="4" t="s">
        <v>1466</v>
      </c>
      <c r="F801" s="4" t="s">
        <v>1466</v>
      </c>
      <c r="G801" s="4" t="s">
        <v>14</v>
      </c>
      <c r="H801" t="s">
        <v>14</v>
      </c>
      <c r="I801" s="4" t="s">
        <v>14</v>
      </c>
      <c r="J801" s="4" t="s">
        <v>14</v>
      </c>
      <c r="K801" s="4" t="s">
        <v>14</v>
      </c>
    </row>
    <row r="802" spans="1:11" x14ac:dyDescent="0.25">
      <c r="A802" s="1" t="s">
        <v>1315</v>
      </c>
      <c r="B802" s="1" t="s">
        <v>166</v>
      </c>
      <c r="C802" s="1" t="s">
        <v>477</v>
      </c>
      <c r="D802" s="4" t="s">
        <v>14</v>
      </c>
      <c r="E802" s="4" t="s">
        <v>1466</v>
      </c>
      <c r="F802" s="4" t="s">
        <v>14</v>
      </c>
      <c r="G802" s="4" t="s">
        <v>14</v>
      </c>
      <c r="H802" t="s">
        <v>14</v>
      </c>
      <c r="I802" s="4" t="s">
        <v>14</v>
      </c>
      <c r="J802" s="4" t="s">
        <v>14</v>
      </c>
      <c r="K802" s="4" t="s">
        <v>14</v>
      </c>
    </row>
    <row r="803" spans="1:11" x14ac:dyDescent="0.25">
      <c r="A803" s="1" t="s">
        <v>1316</v>
      </c>
      <c r="B803" s="1" t="s">
        <v>65</v>
      </c>
      <c r="C803" s="1" t="s">
        <v>1317</v>
      </c>
      <c r="D803" s="4" t="s">
        <v>14</v>
      </c>
      <c r="E803" s="4" t="s">
        <v>1491</v>
      </c>
      <c r="F803" s="4" t="s">
        <v>1466</v>
      </c>
      <c r="G803" s="4" t="s">
        <v>14</v>
      </c>
      <c r="H803" t="s">
        <v>14</v>
      </c>
      <c r="I803" s="4" t="s">
        <v>14</v>
      </c>
      <c r="J803" s="4" t="s">
        <v>14</v>
      </c>
      <c r="K803" s="4" t="s">
        <v>14</v>
      </c>
    </row>
    <row r="804" spans="1:11" x14ac:dyDescent="0.25">
      <c r="A804" s="1" t="s">
        <v>1318</v>
      </c>
      <c r="B804" s="1" t="s">
        <v>26</v>
      </c>
      <c r="C804" s="1" t="s">
        <v>219</v>
      </c>
      <c r="D804" s="4" t="s">
        <v>14</v>
      </c>
      <c r="E804" s="4" t="s">
        <v>1476</v>
      </c>
      <c r="F804" s="4" t="s">
        <v>1476</v>
      </c>
      <c r="G804" s="4" t="s">
        <v>14</v>
      </c>
      <c r="H804" t="s">
        <v>14</v>
      </c>
      <c r="I804" s="4" t="s">
        <v>14</v>
      </c>
      <c r="J804" s="4" t="s">
        <v>14</v>
      </c>
      <c r="K804" s="4" t="s">
        <v>14</v>
      </c>
    </row>
    <row r="805" spans="1:11" x14ac:dyDescent="0.25">
      <c r="A805" s="1" t="s">
        <v>1319</v>
      </c>
      <c r="B805" s="1" t="s">
        <v>16</v>
      </c>
      <c r="C805" s="1" t="s">
        <v>104</v>
      </c>
      <c r="D805" s="4" t="s">
        <v>14</v>
      </c>
      <c r="E805" s="4" t="s">
        <v>1476</v>
      </c>
      <c r="F805" s="4" t="s">
        <v>1476</v>
      </c>
      <c r="G805" s="4" t="s">
        <v>14</v>
      </c>
      <c r="H805" t="s">
        <v>14</v>
      </c>
      <c r="I805" s="4" t="s">
        <v>14</v>
      </c>
      <c r="J805" s="4" t="s">
        <v>14</v>
      </c>
      <c r="K805" s="4" t="s">
        <v>1466</v>
      </c>
    </row>
    <row r="806" spans="1:11" x14ac:dyDescent="0.25">
      <c r="A806" s="1" t="s">
        <v>1320</v>
      </c>
      <c r="B806" s="1" t="s">
        <v>26</v>
      </c>
      <c r="C806" s="1" t="s">
        <v>517</v>
      </c>
      <c r="D806" s="4" t="s">
        <v>14</v>
      </c>
      <c r="E806" s="4" t="s">
        <v>1483</v>
      </c>
      <c r="F806" s="4" t="s">
        <v>1483</v>
      </c>
      <c r="G806" s="4" t="s">
        <v>1476</v>
      </c>
      <c r="H806" t="s">
        <v>14</v>
      </c>
      <c r="I806" s="4" t="s">
        <v>1476</v>
      </c>
      <c r="J806" s="4" t="s">
        <v>1476</v>
      </c>
      <c r="K806" s="4" t="s">
        <v>1481</v>
      </c>
    </row>
    <row r="807" spans="1:11" x14ac:dyDescent="0.25">
      <c r="A807" s="1" t="s">
        <v>1321</v>
      </c>
      <c r="B807" s="1" t="s">
        <v>16</v>
      </c>
      <c r="C807" s="1" t="s">
        <v>88</v>
      </c>
      <c r="D807" s="4" t="s">
        <v>14</v>
      </c>
      <c r="E807" s="4" t="s">
        <v>1476</v>
      </c>
      <c r="F807" s="4" t="s">
        <v>1476</v>
      </c>
      <c r="G807" s="4" t="s">
        <v>14</v>
      </c>
      <c r="H807" t="s">
        <v>14</v>
      </c>
      <c r="I807" s="4" t="s">
        <v>14</v>
      </c>
      <c r="J807" s="4" t="s">
        <v>14</v>
      </c>
      <c r="K807" s="4" t="s">
        <v>14</v>
      </c>
    </row>
    <row r="808" spans="1:11" x14ac:dyDescent="0.25">
      <c r="A808" s="1" t="s">
        <v>1322</v>
      </c>
      <c r="B808" s="1" t="s">
        <v>26</v>
      </c>
      <c r="C808" s="1" t="s">
        <v>219</v>
      </c>
      <c r="D808" s="4" t="s">
        <v>14</v>
      </c>
      <c r="E808" s="4" t="s">
        <v>1476</v>
      </c>
      <c r="F808" s="4" t="s">
        <v>1476</v>
      </c>
      <c r="G808" s="4" t="s">
        <v>14</v>
      </c>
      <c r="H808" t="s">
        <v>14</v>
      </c>
      <c r="I808" s="4" t="s">
        <v>14</v>
      </c>
      <c r="J808" s="4" t="s">
        <v>14</v>
      </c>
      <c r="K808" s="4" t="s">
        <v>14</v>
      </c>
    </row>
    <row r="809" spans="1:11" x14ac:dyDescent="0.25">
      <c r="A809" s="1" t="s">
        <v>1323</v>
      </c>
      <c r="B809" s="1" t="s">
        <v>846</v>
      </c>
      <c r="C809" s="1" t="s">
        <v>1324</v>
      </c>
      <c r="D809" s="4" t="s">
        <v>14</v>
      </c>
      <c r="E809" s="4" t="s">
        <v>1491</v>
      </c>
      <c r="F809" s="4" t="s">
        <v>1491</v>
      </c>
      <c r="G809" s="4" t="s">
        <v>14</v>
      </c>
      <c r="H809" t="s">
        <v>14</v>
      </c>
      <c r="I809" s="4" t="s">
        <v>14</v>
      </c>
      <c r="J809" s="4" t="s">
        <v>14</v>
      </c>
      <c r="K809" s="4" t="s">
        <v>14</v>
      </c>
    </row>
    <row r="810" spans="1:11" x14ac:dyDescent="0.25">
      <c r="A810" s="1" t="s">
        <v>1325</v>
      </c>
      <c r="B810" s="1" t="s">
        <v>16</v>
      </c>
      <c r="C810" s="1" t="s">
        <v>334</v>
      </c>
      <c r="D810" s="4" t="s">
        <v>14</v>
      </c>
      <c r="E810" s="4" t="s">
        <v>1476</v>
      </c>
      <c r="F810" s="4" t="s">
        <v>1476</v>
      </c>
      <c r="G810" s="4" t="s">
        <v>14</v>
      </c>
      <c r="H810" t="s">
        <v>14</v>
      </c>
      <c r="I810" s="4" t="s">
        <v>14</v>
      </c>
      <c r="J810" s="4" t="s">
        <v>14</v>
      </c>
      <c r="K810" s="4" t="s">
        <v>14</v>
      </c>
    </row>
    <row r="811" spans="1:11" x14ac:dyDescent="0.25">
      <c r="A811" s="1" t="s">
        <v>1326</v>
      </c>
      <c r="B811" s="1" t="s">
        <v>26</v>
      </c>
      <c r="C811" s="1" t="s">
        <v>1327</v>
      </c>
      <c r="D811" s="4" t="s">
        <v>14</v>
      </c>
      <c r="E811" s="4" t="s">
        <v>1472</v>
      </c>
      <c r="F811" s="4" t="s">
        <v>1477</v>
      </c>
      <c r="G811" s="4" t="s">
        <v>14</v>
      </c>
      <c r="H811" t="s">
        <v>14</v>
      </c>
      <c r="I811" s="4" t="s">
        <v>14</v>
      </c>
      <c r="J811" s="4" t="s">
        <v>14</v>
      </c>
      <c r="K811" s="4" t="s">
        <v>14</v>
      </c>
    </row>
    <row r="812" spans="1:11" x14ac:dyDescent="0.25">
      <c r="A812" s="1" t="s">
        <v>1328</v>
      </c>
      <c r="B812" s="1" t="s">
        <v>196</v>
      </c>
      <c r="C812" s="1" t="s">
        <v>1329</v>
      </c>
      <c r="D812" s="4" t="s">
        <v>14</v>
      </c>
      <c r="E812" s="4" t="s">
        <v>1466</v>
      </c>
      <c r="F812" s="4" t="s">
        <v>1466</v>
      </c>
      <c r="G812" s="4" t="s">
        <v>14</v>
      </c>
      <c r="H812" t="s">
        <v>14</v>
      </c>
      <c r="I812" s="4" t="s">
        <v>14</v>
      </c>
      <c r="J812" s="4" t="s">
        <v>14</v>
      </c>
      <c r="K812" s="4" t="s">
        <v>14</v>
      </c>
    </row>
    <row r="813" spans="1:11" x14ac:dyDescent="0.25">
      <c r="A813" s="1" t="s">
        <v>1330</v>
      </c>
      <c r="B813" s="1" t="s">
        <v>23</v>
      </c>
      <c r="C813" s="1" t="s">
        <v>150</v>
      </c>
      <c r="D813" s="4" t="s">
        <v>14</v>
      </c>
      <c r="E813" s="4" t="s">
        <v>1479</v>
      </c>
      <c r="F813" s="4" t="s">
        <v>1466</v>
      </c>
      <c r="G813" s="4" t="s">
        <v>14</v>
      </c>
      <c r="H813" t="s">
        <v>14</v>
      </c>
      <c r="I813" s="4" t="s">
        <v>14</v>
      </c>
      <c r="J813" s="4" t="s">
        <v>14</v>
      </c>
      <c r="K813" s="4" t="s">
        <v>14</v>
      </c>
    </row>
    <row r="814" spans="1:11" x14ac:dyDescent="0.25">
      <c r="A814" s="1" t="s">
        <v>1331</v>
      </c>
      <c r="B814" s="1" t="s">
        <v>16</v>
      </c>
      <c r="C814" s="1" t="s">
        <v>855</v>
      </c>
      <c r="D814" s="4" t="s">
        <v>14</v>
      </c>
      <c r="E814" s="4" t="s">
        <v>1482</v>
      </c>
      <c r="F814" s="4" t="s">
        <v>14</v>
      </c>
      <c r="G814" s="4" t="s">
        <v>14</v>
      </c>
      <c r="H814" t="s">
        <v>14</v>
      </c>
      <c r="I814" s="4" t="s">
        <v>14</v>
      </c>
      <c r="J814" s="4" t="s">
        <v>14</v>
      </c>
      <c r="K814" s="4" t="s">
        <v>14</v>
      </c>
    </row>
    <row r="815" spans="1:11" x14ac:dyDescent="0.25">
      <c r="A815" s="1" t="s">
        <v>1339</v>
      </c>
      <c r="B815" s="1" t="s">
        <v>525</v>
      </c>
      <c r="C815" s="1" t="s">
        <v>1340</v>
      </c>
      <c r="D815" s="4" t="s">
        <v>14</v>
      </c>
      <c r="E815" s="4" t="s">
        <v>1669</v>
      </c>
      <c r="F815" s="4" t="s">
        <v>1593</v>
      </c>
      <c r="G815" s="4" t="s">
        <v>14</v>
      </c>
      <c r="H815" t="s">
        <v>14</v>
      </c>
      <c r="I815" s="4" t="s">
        <v>14</v>
      </c>
      <c r="J815" s="4" t="s">
        <v>1476</v>
      </c>
      <c r="K815" s="4" t="s">
        <v>1691</v>
      </c>
    </row>
    <row r="816" spans="1:11" x14ac:dyDescent="0.25">
      <c r="A816" s="1" t="s">
        <v>1341</v>
      </c>
      <c r="B816" s="1" t="s">
        <v>196</v>
      </c>
      <c r="C816" s="1" t="s">
        <v>1342</v>
      </c>
      <c r="D816" s="4" t="s">
        <v>14</v>
      </c>
      <c r="E816" s="4" t="s">
        <v>1501</v>
      </c>
      <c r="F816" s="4" t="s">
        <v>1501</v>
      </c>
      <c r="G816" s="4" t="s">
        <v>14</v>
      </c>
      <c r="H816" t="s">
        <v>14</v>
      </c>
      <c r="I816" s="4" t="s">
        <v>14</v>
      </c>
      <c r="J816" s="4" t="s">
        <v>14</v>
      </c>
      <c r="K816" s="4" t="s">
        <v>14</v>
      </c>
    </row>
    <row r="817" spans="1:11" x14ac:dyDescent="0.25">
      <c r="A817" s="1" t="s">
        <v>1343</v>
      </c>
      <c r="B817" s="1" t="s">
        <v>203</v>
      </c>
      <c r="C817" s="1" t="s">
        <v>261</v>
      </c>
      <c r="D817" s="4" t="s">
        <v>14</v>
      </c>
      <c r="E817" s="4" t="s">
        <v>1476</v>
      </c>
      <c r="F817" s="4" t="s">
        <v>1476</v>
      </c>
      <c r="G817" s="4" t="s">
        <v>14</v>
      </c>
      <c r="H817" t="s">
        <v>14</v>
      </c>
      <c r="I817" s="4" t="s">
        <v>14</v>
      </c>
      <c r="J817" s="4" t="s">
        <v>14</v>
      </c>
      <c r="K817" s="4" t="s">
        <v>14</v>
      </c>
    </row>
    <row r="818" spans="1:11" x14ac:dyDescent="0.25">
      <c r="A818" s="1" t="s">
        <v>1344</v>
      </c>
      <c r="B818" s="1" t="s">
        <v>26</v>
      </c>
      <c r="C818" s="1" t="s">
        <v>1345</v>
      </c>
      <c r="D818" s="4" t="s">
        <v>14</v>
      </c>
      <c r="E818" s="4" t="s">
        <v>1491</v>
      </c>
      <c r="F818" s="4" t="s">
        <v>1479</v>
      </c>
      <c r="G818" s="4" t="s">
        <v>14</v>
      </c>
      <c r="H818" t="s">
        <v>14</v>
      </c>
      <c r="I818" s="4" t="s">
        <v>14</v>
      </c>
      <c r="J818" s="4" t="s">
        <v>14</v>
      </c>
      <c r="K818" s="4" t="s">
        <v>14</v>
      </c>
    </row>
    <row r="819" spans="1:11" x14ac:dyDescent="0.25">
      <c r="A819" s="1" t="s">
        <v>1346</v>
      </c>
      <c r="B819" s="1" t="s">
        <v>29</v>
      </c>
      <c r="C819" s="1" t="s">
        <v>104</v>
      </c>
      <c r="D819" s="4" t="s">
        <v>14</v>
      </c>
      <c r="E819" s="4" t="s">
        <v>1466</v>
      </c>
      <c r="F819" s="4" t="s">
        <v>1466</v>
      </c>
      <c r="G819" s="4" t="s">
        <v>14</v>
      </c>
      <c r="H819" t="s">
        <v>14</v>
      </c>
      <c r="I819" s="4" t="s">
        <v>14</v>
      </c>
      <c r="J819" s="4" t="s">
        <v>14</v>
      </c>
      <c r="K819" s="4" t="s">
        <v>14</v>
      </c>
    </row>
    <row r="820" spans="1:11" x14ac:dyDescent="0.25">
      <c r="A820" s="1" t="s">
        <v>1347</v>
      </c>
      <c r="B820" s="1" t="s">
        <v>26</v>
      </c>
      <c r="C820" s="1" t="s">
        <v>1206</v>
      </c>
      <c r="D820" s="4" t="s">
        <v>14</v>
      </c>
      <c r="E820" s="4" t="s">
        <v>1466</v>
      </c>
      <c r="F820" s="4" t="s">
        <v>1476</v>
      </c>
      <c r="G820" s="4" t="s">
        <v>14</v>
      </c>
      <c r="H820" t="s">
        <v>14</v>
      </c>
      <c r="I820" s="4" t="s">
        <v>14</v>
      </c>
      <c r="J820" s="4" t="s">
        <v>14</v>
      </c>
      <c r="K820" s="4" t="s">
        <v>14</v>
      </c>
    </row>
    <row r="821" spans="1:11" x14ac:dyDescent="0.25">
      <c r="A821" s="1" t="s">
        <v>1348</v>
      </c>
      <c r="B821" s="1" t="s">
        <v>26</v>
      </c>
      <c r="C821" s="1" t="s">
        <v>61</v>
      </c>
      <c r="D821" s="4" t="s">
        <v>14</v>
      </c>
      <c r="E821" s="4" t="s">
        <v>1476</v>
      </c>
      <c r="F821" s="4" t="s">
        <v>1476</v>
      </c>
      <c r="G821" s="4" t="s">
        <v>14</v>
      </c>
      <c r="H821" t="s">
        <v>14</v>
      </c>
      <c r="I821" s="4" t="s">
        <v>14</v>
      </c>
      <c r="J821" s="4" t="s">
        <v>14</v>
      </c>
      <c r="K821" s="4" t="s">
        <v>14</v>
      </c>
    </row>
    <row r="822" spans="1:11" x14ac:dyDescent="0.25">
      <c r="A822" s="1" t="s">
        <v>1349</v>
      </c>
      <c r="B822" s="1" t="s">
        <v>310</v>
      </c>
      <c r="C822" s="1" t="s">
        <v>78</v>
      </c>
      <c r="D822" s="4" t="s">
        <v>14</v>
      </c>
      <c r="E822" s="4" t="s">
        <v>1466</v>
      </c>
      <c r="F822" s="4" t="s">
        <v>1466</v>
      </c>
      <c r="G822" s="4" t="s">
        <v>14</v>
      </c>
      <c r="H822" t="s">
        <v>14</v>
      </c>
      <c r="I822" s="4" t="s">
        <v>14</v>
      </c>
      <c r="J822" s="4" t="s">
        <v>14</v>
      </c>
      <c r="K822" s="4" t="s">
        <v>14</v>
      </c>
    </row>
    <row r="823" spans="1:11" x14ac:dyDescent="0.25">
      <c r="A823" s="1" t="s">
        <v>1350</v>
      </c>
      <c r="B823" s="1" t="s">
        <v>12</v>
      </c>
      <c r="C823" s="1" t="s">
        <v>1351</v>
      </c>
      <c r="D823" s="4" t="s">
        <v>14</v>
      </c>
      <c r="E823" s="4" t="s">
        <v>1491</v>
      </c>
      <c r="F823" s="4" t="s">
        <v>1479</v>
      </c>
      <c r="G823" s="4" t="s">
        <v>14</v>
      </c>
      <c r="H823" t="s">
        <v>14</v>
      </c>
      <c r="I823" s="4" t="s">
        <v>14</v>
      </c>
      <c r="J823" s="4" t="s">
        <v>14</v>
      </c>
      <c r="K823" s="4" t="s">
        <v>14</v>
      </c>
    </row>
    <row r="824" spans="1:11" x14ac:dyDescent="0.25">
      <c r="A824" s="1" t="s">
        <v>1352</v>
      </c>
      <c r="B824" s="1" t="s">
        <v>23</v>
      </c>
      <c r="C824" s="1" t="s">
        <v>1353</v>
      </c>
      <c r="D824" s="4" t="s">
        <v>14</v>
      </c>
      <c r="E824" s="4" t="s">
        <v>1530</v>
      </c>
      <c r="F824" s="4" t="s">
        <v>1529</v>
      </c>
      <c r="G824" s="4" t="s">
        <v>14</v>
      </c>
      <c r="H824" t="s">
        <v>14</v>
      </c>
      <c r="I824" s="4" t="s">
        <v>14</v>
      </c>
      <c r="J824" s="4" t="s">
        <v>14</v>
      </c>
      <c r="K824" s="4" t="s">
        <v>1505</v>
      </c>
    </row>
    <row r="825" spans="1:11" x14ac:dyDescent="0.25">
      <c r="A825" s="1" t="s">
        <v>1354</v>
      </c>
      <c r="B825" s="1" t="s">
        <v>26</v>
      </c>
      <c r="C825" s="1" t="s">
        <v>348</v>
      </c>
      <c r="D825" s="4" t="s">
        <v>14</v>
      </c>
      <c r="E825" s="4" t="s">
        <v>1491</v>
      </c>
      <c r="F825" s="4" t="s">
        <v>1491</v>
      </c>
      <c r="G825" s="4" t="s">
        <v>14</v>
      </c>
      <c r="H825" t="s">
        <v>14</v>
      </c>
      <c r="I825" s="4" t="s">
        <v>14</v>
      </c>
      <c r="J825" s="4" t="s">
        <v>14</v>
      </c>
      <c r="K825" s="4" t="s">
        <v>14</v>
      </c>
    </row>
    <row r="826" spans="1:11" x14ac:dyDescent="0.25">
      <c r="A826" s="1" t="s">
        <v>1355</v>
      </c>
      <c r="B826" s="1" t="s">
        <v>47</v>
      </c>
      <c r="C826" s="1" t="s">
        <v>1356</v>
      </c>
      <c r="D826" s="4" t="s">
        <v>14</v>
      </c>
      <c r="E826" s="4" t="s">
        <v>1525</v>
      </c>
      <c r="F826" s="4" t="s">
        <v>1525</v>
      </c>
      <c r="G826" s="4" t="s">
        <v>14</v>
      </c>
      <c r="H826" t="s">
        <v>14</v>
      </c>
      <c r="I826" s="4" t="s">
        <v>14</v>
      </c>
      <c r="J826" s="4" t="s">
        <v>14</v>
      </c>
      <c r="K826" s="4" t="s">
        <v>1596</v>
      </c>
    </row>
    <row r="827" spans="1:11" x14ac:dyDescent="0.25">
      <c r="A827" s="1" t="s">
        <v>1357</v>
      </c>
      <c r="B827" s="1" t="s">
        <v>38</v>
      </c>
      <c r="C827" s="1" t="s">
        <v>1358</v>
      </c>
      <c r="D827" s="4" t="s">
        <v>14</v>
      </c>
      <c r="E827" s="4" t="s">
        <v>1703</v>
      </c>
      <c r="F827" s="4" t="s">
        <v>1504</v>
      </c>
      <c r="G827" s="4" t="s">
        <v>14</v>
      </c>
      <c r="H827" t="s">
        <v>14</v>
      </c>
      <c r="I827" s="4" t="s">
        <v>1466</v>
      </c>
      <c r="J827" s="4" t="s">
        <v>14</v>
      </c>
      <c r="K827" s="4" t="s">
        <v>1524</v>
      </c>
    </row>
    <row r="828" spans="1:11" x14ac:dyDescent="0.25">
      <c r="A828" s="1" t="s">
        <v>1367</v>
      </c>
      <c r="B828" s="1" t="s">
        <v>168</v>
      </c>
      <c r="C828" s="1" t="s">
        <v>1368</v>
      </c>
      <c r="D828" s="4" t="s">
        <v>14</v>
      </c>
      <c r="E828" s="4" t="s">
        <v>1477</v>
      </c>
      <c r="F828" s="4" t="s">
        <v>14</v>
      </c>
      <c r="G828" s="4" t="s">
        <v>14</v>
      </c>
      <c r="H828" t="s">
        <v>14</v>
      </c>
      <c r="I828" s="4" t="s">
        <v>14</v>
      </c>
      <c r="J828" s="4" t="s">
        <v>14</v>
      </c>
      <c r="K828" s="4" t="s">
        <v>14</v>
      </c>
    </row>
    <row r="829" spans="1:11" x14ac:dyDescent="0.25">
      <c r="A829" s="1" t="s">
        <v>1369</v>
      </c>
      <c r="B829" s="1" t="s">
        <v>12</v>
      </c>
      <c r="C829" s="1" t="s">
        <v>883</v>
      </c>
      <c r="D829" s="4" t="s">
        <v>14</v>
      </c>
      <c r="E829" s="4" t="s">
        <v>1546</v>
      </c>
      <c r="F829" s="4" t="s">
        <v>1497</v>
      </c>
      <c r="G829" s="4" t="s">
        <v>14</v>
      </c>
      <c r="H829" t="s">
        <v>14</v>
      </c>
      <c r="I829" s="4" t="s">
        <v>1483</v>
      </c>
      <c r="J829" s="4" t="s">
        <v>1476</v>
      </c>
      <c r="K829" s="4" t="s">
        <v>1370</v>
      </c>
    </row>
    <row r="830" spans="1:11" x14ac:dyDescent="0.25">
      <c r="A830" s="1" t="s">
        <v>1371</v>
      </c>
      <c r="B830" s="1" t="s">
        <v>50</v>
      </c>
      <c r="C830" s="1" t="s">
        <v>1372</v>
      </c>
      <c r="D830" s="4" t="s">
        <v>14</v>
      </c>
      <c r="E830" s="4" t="s">
        <v>1473</v>
      </c>
      <c r="F830" s="4" t="s">
        <v>1466</v>
      </c>
      <c r="G830" s="4" t="s">
        <v>14</v>
      </c>
      <c r="H830" t="s">
        <v>14</v>
      </c>
      <c r="I830" s="4" t="s">
        <v>14</v>
      </c>
      <c r="J830" s="4" t="s">
        <v>14</v>
      </c>
      <c r="K830" s="4" t="s">
        <v>14</v>
      </c>
    </row>
    <row r="831" spans="1:11" x14ac:dyDescent="0.25">
      <c r="A831" s="1" t="s">
        <v>1373</v>
      </c>
      <c r="B831" s="1" t="s">
        <v>252</v>
      </c>
      <c r="C831" s="1" t="s">
        <v>1374</v>
      </c>
      <c r="D831" s="4" t="s">
        <v>14</v>
      </c>
      <c r="E831" s="4" t="s">
        <v>1477</v>
      </c>
      <c r="F831" s="4" t="s">
        <v>1477</v>
      </c>
      <c r="G831" s="4" t="s">
        <v>14</v>
      </c>
      <c r="H831" t="s">
        <v>14</v>
      </c>
      <c r="I831" s="4" t="s">
        <v>14</v>
      </c>
      <c r="J831" s="4" t="s">
        <v>14</v>
      </c>
      <c r="K831" s="4" t="s">
        <v>14</v>
      </c>
    </row>
    <row r="832" spans="1:11" x14ac:dyDescent="0.25">
      <c r="A832" s="1" t="s">
        <v>1375</v>
      </c>
      <c r="B832" s="1" t="s">
        <v>252</v>
      </c>
      <c r="C832" s="1" t="s">
        <v>261</v>
      </c>
      <c r="D832" s="4" t="s">
        <v>14</v>
      </c>
      <c r="E832" s="4" t="s">
        <v>1476</v>
      </c>
      <c r="F832" s="4" t="s">
        <v>1476</v>
      </c>
      <c r="G832" s="4" t="s">
        <v>14</v>
      </c>
      <c r="H832" t="s">
        <v>14</v>
      </c>
      <c r="I832" s="4" t="s">
        <v>14</v>
      </c>
      <c r="J832" s="4" t="s">
        <v>14</v>
      </c>
      <c r="K832" s="4" t="s">
        <v>14</v>
      </c>
    </row>
    <row r="833" spans="1:11" x14ac:dyDescent="0.25">
      <c r="A833" s="1" t="s">
        <v>1376</v>
      </c>
      <c r="B833" s="1" t="s">
        <v>168</v>
      </c>
      <c r="C833" s="1" t="s">
        <v>264</v>
      </c>
      <c r="D833" s="4" t="s">
        <v>14</v>
      </c>
      <c r="E833" s="4" t="s">
        <v>1476</v>
      </c>
      <c r="F833" s="4" t="s">
        <v>14</v>
      </c>
      <c r="G833" s="4" t="s">
        <v>14</v>
      </c>
      <c r="H833" t="s">
        <v>14</v>
      </c>
      <c r="I833" s="4" t="s">
        <v>14</v>
      </c>
      <c r="J833" s="4" t="s">
        <v>14</v>
      </c>
      <c r="K833" s="4" t="s">
        <v>14</v>
      </c>
    </row>
    <row r="834" spans="1:11" x14ac:dyDescent="0.25">
      <c r="A834" s="1" t="s">
        <v>1377</v>
      </c>
      <c r="B834" s="1" t="s">
        <v>38</v>
      </c>
      <c r="C834" s="1" t="s">
        <v>1378</v>
      </c>
      <c r="D834" s="4" t="s">
        <v>14</v>
      </c>
      <c r="E834" s="4" t="s">
        <v>1469</v>
      </c>
      <c r="F834" s="4" t="s">
        <v>1469</v>
      </c>
      <c r="G834" s="4" t="s">
        <v>14</v>
      </c>
      <c r="H834" t="s">
        <v>14</v>
      </c>
      <c r="I834" s="4" t="s">
        <v>14</v>
      </c>
      <c r="J834" s="4" t="s">
        <v>14</v>
      </c>
      <c r="K834" s="4" t="s">
        <v>1466</v>
      </c>
    </row>
    <row r="835" spans="1:11" x14ac:dyDescent="0.25">
      <c r="A835" s="1" t="s">
        <v>1381</v>
      </c>
      <c r="B835" s="1" t="s">
        <v>203</v>
      </c>
      <c r="C835" s="1" t="s">
        <v>328</v>
      </c>
      <c r="D835" s="4" t="s">
        <v>14</v>
      </c>
      <c r="E835" s="4" t="s">
        <v>1476</v>
      </c>
      <c r="F835" s="4" t="s">
        <v>14</v>
      </c>
      <c r="G835" s="4" t="s">
        <v>14</v>
      </c>
      <c r="H835" t="s">
        <v>14</v>
      </c>
      <c r="I835" s="4" t="s">
        <v>14</v>
      </c>
      <c r="J835" s="4" t="s">
        <v>14</v>
      </c>
      <c r="K835" s="4" t="s">
        <v>14</v>
      </c>
    </row>
    <row r="836" spans="1:11" x14ac:dyDescent="0.25">
      <c r="A836" s="1" t="s">
        <v>1382</v>
      </c>
      <c r="B836" s="1" t="s">
        <v>26</v>
      </c>
      <c r="C836" s="1" t="s">
        <v>171</v>
      </c>
      <c r="D836" s="4" t="s">
        <v>14</v>
      </c>
      <c r="E836" s="4" t="s">
        <v>1491</v>
      </c>
      <c r="F836" s="4" t="s">
        <v>1477</v>
      </c>
      <c r="G836" s="4" t="s">
        <v>14</v>
      </c>
      <c r="H836" t="s">
        <v>14</v>
      </c>
      <c r="I836" s="4" t="s">
        <v>14</v>
      </c>
      <c r="J836" s="4" t="s">
        <v>14</v>
      </c>
      <c r="K836" s="4" t="s">
        <v>14</v>
      </c>
    </row>
    <row r="837" spans="1:11" x14ac:dyDescent="0.25">
      <c r="A837" s="1" t="s">
        <v>1383</v>
      </c>
      <c r="B837" s="1" t="s">
        <v>238</v>
      </c>
      <c r="C837" s="1" t="s">
        <v>126</v>
      </c>
      <c r="D837" s="4" t="s">
        <v>14</v>
      </c>
      <c r="E837" s="4" t="s">
        <v>1469</v>
      </c>
      <c r="F837" s="4" t="s">
        <v>1469</v>
      </c>
      <c r="G837" s="4" t="s">
        <v>14</v>
      </c>
      <c r="H837" t="s">
        <v>14</v>
      </c>
      <c r="I837" s="4" t="s">
        <v>14</v>
      </c>
      <c r="J837" s="4" t="s">
        <v>14</v>
      </c>
      <c r="K837" s="4" t="s">
        <v>14</v>
      </c>
    </row>
    <row r="838" spans="1:11" x14ac:dyDescent="0.25">
      <c r="A838" s="1" t="s">
        <v>1384</v>
      </c>
      <c r="B838" s="1" t="s">
        <v>16</v>
      </c>
      <c r="C838" s="1" t="s">
        <v>1385</v>
      </c>
      <c r="D838" s="4" t="s">
        <v>14</v>
      </c>
      <c r="E838" s="4" t="s">
        <v>1479</v>
      </c>
      <c r="F838" s="4" t="s">
        <v>1479</v>
      </c>
      <c r="G838" s="4" t="s">
        <v>14</v>
      </c>
      <c r="H838" t="s">
        <v>14</v>
      </c>
      <c r="I838" s="4" t="s">
        <v>14</v>
      </c>
      <c r="J838" s="4" t="s">
        <v>14</v>
      </c>
      <c r="K838" s="4" t="s">
        <v>14</v>
      </c>
    </row>
    <row r="839" spans="1:11" x14ac:dyDescent="0.25">
      <c r="A839" s="1" t="s">
        <v>1387</v>
      </c>
      <c r="B839" s="1" t="s">
        <v>252</v>
      </c>
      <c r="C839" s="1" t="s">
        <v>328</v>
      </c>
      <c r="D839" s="4" t="s">
        <v>14</v>
      </c>
      <c r="E839" s="4" t="s">
        <v>1476</v>
      </c>
      <c r="F839" s="4" t="s">
        <v>1476</v>
      </c>
      <c r="G839" s="4" t="s">
        <v>14</v>
      </c>
      <c r="H839" t="s">
        <v>14</v>
      </c>
      <c r="I839" s="4" t="s">
        <v>14</v>
      </c>
      <c r="J839" s="4" t="s">
        <v>14</v>
      </c>
      <c r="K839" s="4" t="s">
        <v>14</v>
      </c>
    </row>
    <row r="840" spans="1:11" x14ac:dyDescent="0.25">
      <c r="A840" s="1" t="s">
        <v>1390</v>
      </c>
      <c r="B840" s="1" t="s">
        <v>16</v>
      </c>
      <c r="C840" s="1" t="s">
        <v>1391</v>
      </c>
      <c r="D840" s="4" t="s">
        <v>14</v>
      </c>
      <c r="E840" s="4" t="s">
        <v>1610</v>
      </c>
      <c r="F840" s="4" t="s">
        <v>1725</v>
      </c>
      <c r="G840" s="4" t="s">
        <v>14</v>
      </c>
      <c r="H840" t="s">
        <v>14</v>
      </c>
      <c r="I840" s="4" t="s">
        <v>1479</v>
      </c>
      <c r="J840" s="4" t="s">
        <v>1466</v>
      </c>
      <c r="K840" s="4" t="s">
        <v>1594</v>
      </c>
    </row>
    <row r="841" spans="1:11" x14ac:dyDescent="0.25">
      <c r="A841" s="1" t="s">
        <v>1394</v>
      </c>
      <c r="B841" s="1" t="s">
        <v>26</v>
      </c>
      <c r="C841" s="1" t="s">
        <v>1395</v>
      </c>
      <c r="D841" s="4" t="s">
        <v>14</v>
      </c>
      <c r="E841" s="4" t="s">
        <v>1491</v>
      </c>
      <c r="F841" s="4" t="s">
        <v>1479</v>
      </c>
      <c r="G841" s="4" t="s">
        <v>14</v>
      </c>
      <c r="H841" t="s">
        <v>14</v>
      </c>
      <c r="I841" s="4" t="s">
        <v>14</v>
      </c>
      <c r="J841" s="4" t="s">
        <v>14</v>
      </c>
      <c r="K841" s="4" t="s">
        <v>14</v>
      </c>
    </row>
    <row r="842" spans="1:11" x14ac:dyDescent="0.25">
      <c r="A842" s="1" t="s">
        <v>1399</v>
      </c>
      <c r="B842" s="1" t="s">
        <v>133</v>
      </c>
      <c r="C842" s="1" t="s">
        <v>1012</v>
      </c>
      <c r="D842" s="4" t="s">
        <v>14</v>
      </c>
      <c r="E842" s="4" t="s">
        <v>1602</v>
      </c>
      <c r="F842" s="4" t="s">
        <v>1551</v>
      </c>
      <c r="G842" s="4" t="s">
        <v>14</v>
      </c>
      <c r="H842" t="s">
        <v>14</v>
      </c>
      <c r="I842" s="4" t="s">
        <v>14</v>
      </c>
      <c r="J842" s="4" t="s">
        <v>14</v>
      </c>
      <c r="K842" s="4" t="s">
        <v>1482</v>
      </c>
    </row>
    <row r="843" spans="1:11" x14ac:dyDescent="0.25">
      <c r="A843" s="1" t="s">
        <v>1400</v>
      </c>
      <c r="B843" s="1" t="s">
        <v>29</v>
      </c>
      <c r="C843" s="1" t="s">
        <v>180</v>
      </c>
      <c r="D843" s="4" t="s">
        <v>14</v>
      </c>
      <c r="E843" s="4" t="s">
        <v>1481</v>
      </c>
      <c r="F843" s="4" t="s">
        <v>14</v>
      </c>
      <c r="G843" s="4" t="s">
        <v>14</v>
      </c>
      <c r="H843" t="s">
        <v>14</v>
      </c>
      <c r="I843" s="4" t="s">
        <v>14</v>
      </c>
      <c r="J843" s="4" t="s">
        <v>14</v>
      </c>
      <c r="K843" s="4" t="s">
        <v>14</v>
      </c>
    </row>
    <row r="844" spans="1:11" x14ac:dyDescent="0.25">
      <c r="A844" s="1" t="s">
        <v>1401</v>
      </c>
      <c r="B844" s="1" t="s">
        <v>26</v>
      </c>
      <c r="C844" s="1" t="s">
        <v>219</v>
      </c>
      <c r="D844" s="4" t="s">
        <v>14</v>
      </c>
      <c r="E844" s="4" t="s">
        <v>1476</v>
      </c>
      <c r="F844" s="4" t="s">
        <v>1476</v>
      </c>
      <c r="G844" s="4" t="s">
        <v>14</v>
      </c>
      <c r="H844" t="s">
        <v>14</v>
      </c>
      <c r="I844" s="4" t="s">
        <v>14</v>
      </c>
      <c r="J844" s="4" t="s">
        <v>14</v>
      </c>
      <c r="K844" s="4" t="s">
        <v>14</v>
      </c>
    </row>
    <row r="845" spans="1:11" x14ac:dyDescent="0.25">
      <c r="A845" s="1" t="s">
        <v>1402</v>
      </c>
      <c r="B845" s="1" t="s">
        <v>173</v>
      </c>
      <c r="C845" s="1" t="s">
        <v>1403</v>
      </c>
      <c r="D845" s="4" t="s">
        <v>14</v>
      </c>
      <c r="E845" s="4" t="s">
        <v>1530</v>
      </c>
      <c r="F845" s="4" t="s">
        <v>1529</v>
      </c>
      <c r="G845" s="4" t="s">
        <v>14</v>
      </c>
      <c r="H845" t="s">
        <v>14</v>
      </c>
      <c r="I845" s="4" t="s">
        <v>14</v>
      </c>
      <c r="J845" s="4" t="s">
        <v>14</v>
      </c>
      <c r="K845" s="4" t="s">
        <v>1523</v>
      </c>
    </row>
    <row r="846" spans="1:11" x14ac:dyDescent="0.25">
      <c r="A846" s="1" t="s">
        <v>1404</v>
      </c>
      <c r="B846" s="1" t="s">
        <v>16</v>
      </c>
      <c r="C846" s="1" t="s">
        <v>574</v>
      </c>
      <c r="D846" s="4" t="s">
        <v>14</v>
      </c>
      <c r="E846" s="4" t="s">
        <v>1466</v>
      </c>
      <c r="F846" s="4" t="s">
        <v>1476</v>
      </c>
      <c r="G846" s="4" t="s">
        <v>14</v>
      </c>
      <c r="H846" t="s">
        <v>14</v>
      </c>
      <c r="I846" s="4" t="s">
        <v>14</v>
      </c>
      <c r="J846" s="4" t="s">
        <v>14</v>
      </c>
      <c r="K846" s="4" t="s">
        <v>14</v>
      </c>
    </row>
    <row r="847" spans="1:11" x14ac:dyDescent="0.25">
      <c r="A847" s="1" t="s">
        <v>1405</v>
      </c>
      <c r="B847" s="1" t="s">
        <v>26</v>
      </c>
      <c r="C847" s="1" t="s">
        <v>1406</v>
      </c>
      <c r="D847" s="4" t="s">
        <v>14</v>
      </c>
      <c r="E847" s="4" t="s">
        <v>1482</v>
      </c>
      <c r="F847" s="4" t="s">
        <v>1479</v>
      </c>
      <c r="G847" s="4" t="s">
        <v>14</v>
      </c>
      <c r="H847" t="s">
        <v>14</v>
      </c>
      <c r="I847" s="4" t="s">
        <v>14</v>
      </c>
      <c r="J847" s="4" t="s">
        <v>14</v>
      </c>
      <c r="K847" s="4" t="s">
        <v>14</v>
      </c>
    </row>
    <row r="848" spans="1:11" x14ac:dyDescent="0.25">
      <c r="A848" s="1" t="s">
        <v>1407</v>
      </c>
      <c r="B848" s="1" t="s">
        <v>16</v>
      </c>
      <c r="C848" s="1" t="s">
        <v>385</v>
      </c>
      <c r="D848" s="4" t="s">
        <v>14</v>
      </c>
      <c r="E848" s="4" t="s">
        <v>1501</v>
      </c>
      <c r="F848" s="4" t="s">
        <v>1473</v>
      </c>
      <c r="G848" s="4" t="s">
        <v>14</v>
      </c>
      <c r="H848" t="s">
        <v>14</v>
      </c>
      <c r="I848" s="4" t="s">
        <v>14</v>
      </c>
      <c r="J848" s="4" t="s">
        <v>14</v>
      </c>
      <c r="K848" s="4" t="s">
        <v>1477</v>
      </c>
    </row>
    <row r="849" spans="1:11" x14ac:dyDescent="0.25">
      <c r="A849" s="1" t="s">
        <v>1408</v>
      </c>
      <c r="B849" s="1" t="s">
        <v>16</v>
      </c>
      <c r="C849" s="1" t="s">
        <v>709</v>
      </c>
      <c r="D849" s="4" t="s">
        <v>14</v>
      </c>
      <c r="E849" s="4" t="s">
        <v>1476</v>
      </c>
      <c r="F849" s="4" t="s">
        <v>14</v>
      </c>
      <c r="G849" s="4" t="s">
        <v>14</v>
      </c>
      <c r="H849" t="s">
        <v>14</v>
      </c>
      <c r="I849" s="4" t="s">
        <v>14</v>
      </c>
      <c r="J849" s="4" t="s">
        <v>14</v>
      </c>
      <c r="K849" s="4" t="s">
        <v>14</v>
      </c>
    </row>
    <row r="850" spans="1:11" x14ac:dyDescent="0.25">
      <c r="A850" s="1" t="s">
        <v>1409</v>
      </c>
      <c r="B850" s="1" t="s">
        <v>16</v>
      </c>
      <c r="C850" s="1" t="s">
        <v>104</v>
      </c>
      <c r="D850" s="4" t="s">
        <v>14</v>
      </c>
      <c r="E850" s="4" t="s">
        <v>1476</v>
      </c>
      <c r="F850" s="4" t="s">
        <v>1476</v>
      </c>
      <c r="G850" s="4" t="s">
        <v>14</v>
      </c>
      <c r="H850" t="s">
        <v>14</v>
      </c>
      <c r="I850" s="4" t="s">
        <v>14</v>
      </c>
      <c r="J850" s="4" t="s">
        <v>14</v>
      </c>
      <c r="K850" s="4" t="s">
        <v>14</v>
      </c>
    </row>
    <row r="851" spans="1:11" x14ac:dyDescent="0.25">
      <c r="A851" s="1" t="s">
        <v>1410</v>
      </c>
      <c r="B851" s="1" t="s">
        <v>16</v>
      </c>
      <c r="C851" s="1" t="s">
        <v>186</v>
      </c>
      <c r="D851" s="4" t="s">
        <v>14</v>
      </c>
      <c r="E851" s="4" t="s">
        <v>1513</v>
      </c>
      <c r="F851" s="4" t="s">
        <v>1481</v>
      </c>
      <c r="G851" s="4" t="s">
        <v>14</v>
      </c>
      <c r="H851" t="s">
        <v>14</v>
      </c>
      <c r="I851" s="4" t="s">
        <v>1476</v>
      </c>
      <c r="J851" s="4" t="s">
        <v>14</v>
      </c>
      <c r="K851" s="4" t="s">
        <v>1479</v>
      </c>
    </row>
    <row r="852" spans="1:11" x14ac:dyDescent="0.25">
      <c r="A852" s="1" t="s">
        <v>1411</v>
      </c>
      <c r="B852" s="1" t="s">
        <v>16</v>
      </c>
      <c r="C852" s="1" t="s">
        <v>88</v>
      </c>
      <c r="D852" s="4" t="s">
        <v>14</v>
      </c>
      <c r="E852" s="4" t="s">
        <v>1476</v>
      </c>
      <c r="F852" s="4" t="s">
        <v>1476</v>
      </c>
      <c r="G852" s="4" t="s">
        <v>14</v>
      </c>
      <c r="H852" t="s">
        <v>14</v>
      </c>
      <c r="I852" s="4" t="s">
        <v>14</v>
      </c>
      <c r="J852" s="4" t="s">
        <v>14</v>
      </c>
      <c r="K852" s="4" t="s">
        <v>14</v>
      </c>
    </row>
    <row r="853" spans="1:11" x14ac:dyDescent="0.25">
      <c r="A853" s="1" t="s">
        <v>1412</v>
      </c>
      <c r="B853" s="1" t="s">
        <v>16</v>
      </c>
      <c r="C853" s="1" t="s">
        <v>1206</v>
      </c>
      <c r="D853" s="4" t="s">
        <v>14</v>
      </c>
      <c r="E853" s="4" t="s">
        <v>1476</v>
      </c>
      <c r="F853" s="4" t="s">
        <v>1476</v>
      </c>
      <c r="G853" s="4" t="s">
        <v>14</v>
      </c>
      <c r="H853" t="s">
        <v>14</v>
      </c>
      <c r="I853" s="4" t="s">
        <v>14</v>
      </c>
      <c r="J853" s="4" t="s">
        <v>14</v>
      </c>
      <c r="K853" s="4" t="s">
        <v>14</v>
      </c>
    </row>
    <row r="854" spans="1:11" x14ac:dyDescent="0.25">
      <c r="A854" s="1" t="s">
        <v>1413</v>
      </c>
      <c r="B854" s="1" t="s">
        <v>168</v>
      </c>
      <c r="C854" s="1" t="s">
        <v>1414</v>
      </c>
      <c r="D854" s="4" t="s">
        <v>14</v>
      </c>
      <c r="E854" s="4" t="s">
        <v>1466</v>
      </c>
      <c r="F854" s="4" t="s">
        <v>1466</v>
      </c>
      <c r="G854" s="4" t="s">
        <v>14</v>
      </c>
      <c r="H854" t="s">
        <v>14</v>
      </c>
      <c r="I854" s="4" t="s">
        <v>14</v>
      </c>
      <c r="J854" s="4" t="s">
        <v>14</v>
      </c>
      <c r="K854" s="4" t="s">
        <v>14</v>
      </c>
    </row>
    <row r="855" spans="1:11" x14ac:dyDescent="0.25">
      <c r="A855" s="1" t="s">
        <v>1415</v>
      </c>
      <c r="B855" s="1" t="s">
        <v>16</v>
      </c>
      <c r="C855" s="1" t="s">
        <v>838</v>
      </c>
      <c r="D855" s="4" t="s">
        <v>14</v>
      </c>
      <c r="E855" s="4" t="s">
        <v>1483</v>
      </c>
      <c r="F855" s="4" t="s">
        <v>1477</v>
      </c>
      <c r="G855" s="4" t="s">
        <v>14</v>
      </c>
      <c r="H855" t="s">
        <v>14</v>
      </c>
      <c r="I855" s="4" t="s">
        <v>14</v>
      </c>
      <c r="J855" s="4" t="s">
        <v>14</v>
      </c>
      <c r="K855" s="4" t="s">
        <v>14</v>
      </c>
    </row>
    <row r="856" spans="1:11" x14ac:dyDescent="0.25">
      <c r="A856" s="1" t="s">
        <v>1416</v>
      </c>
      <c r="B856" s="1" t="s">
        <v>16</v>
      </c>
      <c r="C856" s="1" t="s">
        <v>225</v>
      </c>
      <c r="D856" s="4" t="s">
        <v>14</v>
      </c>
      <c r="E856" s="4" t="s">
        <v>1476</v>
      </c>
      <c r="F856" s="4" t="s">
        <v>1476</v>
      </c>
      <c r="G856" s="4" t="s">
        <v>14</v>
      </c>
      <c r="H856" t="s">
        <v>14</v>
      </c>
      <c r="I856" s="4" t="s">
        <v>14</v>
      </c>
      <c r="J856" s="4" t="s">
        <v>14</v>
      </c>
      <c r="K856" s="4" t="s">
        <v>14</v>
      </c>
    </row>
    <row r="857" spans="1:11" x14ac:dyDescent="0.25">
      <c r="A857" s="1" t="s">
        <v>1417</v>
      </c>
      <c r="B857" s="1" t="s">
        <v>16</v>
      </c>
      <c r="C857" s="1" t="s">
        <v>287</v>
      </c>
      <c r="D857" s="4" t="s">
        <v>14</v>
      </c>
      <c r="E857" s="4" t="s">
        <v>1466</v>
      </c>
      <c r="F857" s="4" t="s">
        <v>1466</v>
      </c>
      <c r="G857" s="4" t="s">
        <v>14</v>
      </c>
      <c r="H857" t="s">
        <v>14</v>
      </c>
      <c r="I857" s="4" t="s">
        <v>14</v>
      </c>
      <c r="J857" s="4" t="s">
        <v>14</v>
      </c>
      <c r="K857" s="4" t="s">
        <v>14</v>
      </c>
    </row>
    <row r="858" spans="1:11" x14ac:dyDescent="0.25">
      <c r="A858" s="1" t="s">
        <v>1418</v>
      </c>
      <c r="B858" s="1" t="s">
        <v>26</v>
      </c>
      <c r="C858" s="1" t="s">
        <v>1419</v>
      </c>
      <c r="D858" s="4" t="s">
        <v>14</v>
      </c>
      <c r="E858" s="4" t="s">
        <v>1491</v>
      </c>
      <c r="F858" s="4" t="s">
        <v>1466</v>
      </c>
      <c r="G858" s="4" t="s">
        <v>14</v>
      </c>
      <c r="H858" t="s">
        <v>14</v>
      </c>
      <c r="I858" s="4" t="s">
        <v>14</v>
      </c>
      <c r="J858" s="4" t="s">
        <v>14</v>
      </c>
      <c r="K858" s="4" t="s">
        <v>14</v>
      </c>
    </row>
    <row r="859" spans="1:11" x14ac:dyDescent="0.25">
      <c r="A859" s="1" t="s">
        <v>1420</v>
      </c>
      <c r="B859" s="1" t="s">
        <v>203</v>
      </c>
      <c r="C859" s="1" t="s">
        <v>750</v>
      </c>
      <c r="D859" s="4" t="s">
        <v>14</v>
      </c>
      <c r="E859" s="4" t="s">
        <v>1476</v>
      </c>
      <c r="F859" s="4" t="s">
        <v>14</v>
      </c>
      <c r="G859" s="4" t="s">
        <v>14</v>
      </c>
      <c r="H859" t="s">
        <v>14</v>
      </c>
      <c r="I859" s="4" t="s">
        <v>14</v>
      </c>
      <c r="J859" s="4" t="s">
        <v>14</v>
      </c>
      <c r="K859" s="4" t="s">
        <v>14</v>
      </c>
    </row>
    <row r="860" spans="1:11" x14ac:dyDescent="0.25">
      <c r="A860" s="1" t="s">
        <v>1421</v>
      </c>
      <c r="B860" s="1" t="s">
        <v>16</v>
      </c>
      <c r="C860" s="1" t="s">
        <v>479</v>
      </c>
      <c r="D860" s="4" t="s">
        <v>14</v>
      </c>
      <c r="E860" s="4" t="s">
        <v>1501</v>
      </c>
      <c r="F860" s="4" t="s">
        <v>1501</v>
      </c>
      <c r="G860" s="4" t="s">
        <v>14</v>
      </c>
      <c r="H860" t="s">
        <v>14</v>
      </c>
      <c r="I860" s="4" t="s">
        <v>14</v>
      </c>
      <c r="J860" s="4" t="s">
        <v>14</v>
      </c>
      <c r="K860" s="4" t="s">
        <v>1476</v>
      </c>
    </row>
    <row r="861" spans="1:11" x14ac:dyDescent="0.25">
      <c r="A861" s="1" t="s">
        <v>1422</v>
      </c>
      <c r="B861" s="1" t="s">
        <v>16</v>
      </c>
      <c r="C861" s="1" t="s">
        <v>1423</v>
      </c>
      <c r="D861" s="4" t="s">
        <v>14</v>
      </c>
      <c r="E861" s="4" t="s">
        <v>1466</v>
      </c>
      <c r="F861" s="4" t="s">
        <v>1476</v>
      </c>
      <c r="G861" s="4" t="s">
        <v>14</v>
      </c>
      <c r="H861" t="s">
        <v>14</v>
      </c>
      <c r="I861" s="4" t="s">
        <v>14</v>
      </c>
      <c r="J861" s="4" t="s">
        <v>14</v>
      </c>
      <c r="K861" s="4" t="s">
        <v>14</v>
      </c>
    </row>
    <row r="862" spans="1:11" x14ac:dyDescent="0.25">
      <c r="A862" s="1" t="s">
        <v>1424</v>
      </c>
      <c r="B862" s="1" t="s">
        <v>29</v>
      </c>
      <c r="C862" s="1" t="s">
        <v>180</v>
      </c>
      <c r="D862" s="4" t="s">
        <v>14</v>
      </c>
      <c r="E862" s="4" t="s">
        <v>1472</v>
      </c>
      <c r="F862" s="4" t="s">
        <v>14</v>
      </c>
      <c r="G862" s="4" t="s">
        <v>14</v>
      </c>
      <c r="H862" t="s">
        <v>14</v>
      </c>
      <c r="I862" s="4" t="s">
        <v>14</v>
      </c>
      <c r="J862" s="4" t="s">
        <v>14</v>
      </c>
      <c r="K862" s="4" t="s">
        <v>14</v>
      </c>
    </row>
    <row r="863" spans="1:11" x14ac:dyDescent="0.25">
      <c r="A863" s="1" t="s">
        <v>1425</v>
      </c>
      <c r="B863" s="1" t="s">
        <v>29</v>
      </c>
      <c r="C863" s="1" t="s">
        <v>1426</v>
      </c>
      <c r="D863" s="4" t="s">
        <v>14</v>
      </c>
      <c r="E863" s="4" t="s">
        <v>1573</v>
      </c>
      <c r="F863" s="4" t="s">
        <v>1543</v>
      </c>
      <c r="G863" s="4" t="s">
        <v>14</v>
      </c>
      <c r="H863" t="s">
        <v>14</v>
      </c>
      <c r="I863" s="4" t="s">
        <v>14</v>
      </c>
      <c r="J863" s="4" t="s">
        <v>14</v>
      </c>
      <c r="K863" s="4" t="s">
        <v>1466</v>
      </c>
    </row>
    <row r="864" spans="1:11" x14ac:dyDescent="0.25">
      <c r="A864" s="1" t="s">
        <v>1427</v>
      </c>
      <c r="B864" s="1" t="s">
        <v>133</v>
      </c>
      <c r="C864" s="1" t="s">
        <v>1428</v>
      </c>
      <c r="D864" s="4" t="s">
        <v>14</v>
      </c>
      <c r="E864" s="4" t="s">
        <v>1476</v>
      </c>
      <c r="F864" s="4" t="s">
        <v>1476</v>
      </c>
      <c r="G864" s="4" t="s">
        <v>14</v>
      </c>
      <c r="H864" t="s">
        <v>14</v>
      </c>
      <c r="I864" s="4" t="s">
        <v>14</v>
      </c>
      <c r="J864" s="4" t="s">
        <v>14</v>
      </c>
      <c r="K864" s="4" t="s">
        <v>14</v>
      </c>
    </row>
    <row r="865" spans="1:11" x14ac:dyDescent="0.25">
      <c r="A865" s="1" t="s">
        <v>1429</v>
      </c>
      <c r="B865" s="1" t="s">
        <v>70</v>
      </c>
      <c r="C865" s="1" t="s">
        <v>559</v>
      </c>
      <c r="D865" s="4" t="s">
        <v>14</v>
      </c>
      <c r="E865" s="4" t="s">
        <v>1492</v>
      </c>
      <c r="F865" s="4" t="s">
        <v>1503</v>
      </c>
      <c r="G865" s="4" t="s">
        <v>14</v>
      </c>
      <c r="H865" t="s">
        <v>14</v>
      </c>
      <c r="I865" s="4" t="s">
        <v>1476</v>
      </c>
      <c r="J865" s="4" t="s">
        <v>14</v>
      </c>
      <c r="K865" s="4" t="s">
        <v>1480</v>
      </c>
    </row>
    <row r="866" spans="1:11" x14ac:dyDescent="0.25">
      <c r="A866" s="1" t="s">
        <v>1430</v>
      </c>
      <c r="B866" s="1" t="s">
        <v>38</v>
      </c>
      <c r="C866" s="1" t="s">
        <v>261</v>
      </c>
      <c r="D866" s="4" t="s">
        <v>14</v>
      </c>
      <c r="E866" s="4" t="s">
        <v>1482</v>
      </c>
      <c r="F866" s="4" t="s">
        <v>1477</v>
      </c>
      <c r="G866" s="4" t="s">
        <v>14</v>
      </c>
      <c r="H866" t="s">
        <v>14</v>
      </c>
      <c r="I866" s="4" t="s">
        <v>14</v>
      </c>
      <c r="J866" s="4" t="s">
        <v>14</v>
      </c>
      <c r="K866" s="4" t="s">
        <v>14</v>
      </c>
    </row>
    <row r="867" spans="1:11" x14ac:dyDescent="0.25">
      <c r="A867" s="1" t="s">
        <v>1431</v>
      </c>
      <c r="B867" s="1" t="s">
        <v>173</v>
      </c>
      <c r="C867" s="1" t="s">
        <v>1432</v>
      </c>
      <c r="D867" s="4" t="s">
        <v>14</v>
      </c>
      <c r="E867" s="4" t="s">
        <v>1614</v>
      </c>
      <c r="F867" s="4" t="s">
        <v>1614</v>
      </c>
      <c r="G867" s="4" t="s">
        <v>14</v>
      </c>
      <c r="H867" t="s">
        <v>14</v>
      </c>
      <c r="I867" s="4" t="s">
        <v>1477</v>
      </c>
      <c r="J867" s="4" t="s">
        <v>1476</v>
      </c>
      <c r="K867" s="4" t="s">
        <v>1544</v>
      </c>
    </row>
    <row r="868" spans="1:11" x14ac:dyDescent="0.25">
      <c r="A868" s="1" t="s">
        <v>1433</v>
      </c>
      <c r="B868" s="1" t="s">
        <v>525</v>
      </c>
      <c r="C868" s="1" t="s">
        <v>1434</v>
      </c>
      <c r="D868" s="4" t="s">
        <v>14</v>
      </c>
      <c r="E868" s="4" t="s">
        <v>1527</v>
      </c>
      <c r="F868" s="4" t="s">
        <v>1527</v>
      </c>
      <c r="G868" s="4" t="s">
        <v>14</v>
      </c>
      <c r="H868" t="s">
        <v>14</v>
      </c>
      <c r="I868" s="4" t="s">
        <v>14</v>
      </c>
      <c r="J868" s="4" t="s">
        <v>14</v>
      </c>
      <c r="K868" s="4" t="s">
        <v>14</v>
      </c>
    </row>
    <row r="869" spans="1:11" x14ac:dyDescent="0.25">
      <c r="A869" s="1" t="s">
        <v>1435</v>
      </c>
      <c r="B869" s="1" t="s">
        <v>1436</v>
      </c>
      <c r="C869" s="1" t="s">
        <v>178</v>
      </c>
      <c r="D869" s="4" t="s">
        <v>14</v>
      </c>
      <c r="E869" s="4" t="s">
        <v>1500</v>
      </c>
      <c r="F869" s="4" t="s">
        <v>1523</v>
      </c>
      <c r="G869" s="4" t="s">
        <v>14</v>
      </c>
      <c r="H869" t="s">
        <v>14</v>
      </c>
      <c r="I869" s="4" t="s">
        <v>14</v>
      </c>
      <c r="J869" s="4" t="s">
        <v>14</v>
      </c>
      <c r="K869" s="4" t="s">
        <v>14</v>
      </c>
    </row>
    <row r="870" spans="1:11" x14ac:dyDescent="0.25">
      <c r="A870" s="1" t="s">
        <v>1437</v>
      </c>
      <c r="B870" s="1" t="s">
        <v>12</v>
      </c>
      <c r="C870" s="1" t="s">
        <v>1438</v>
      </c>
      <c r="D870" s="4" t="s">
        <v>14</v>
      </c>
      <c r="E870" s="4" t="s">
        <v>1676</v>
      </c>
      <c r="F870" s="4" t="s">
        <v>1529</v>
      </c>
      <c r="G870" s="4" t="s">
        <v>14</v>
      </c>
      <c r="H870" t="s">
        <v>14</v>
      </c>
      <c r="I870" s="4" t="s">
        <v>14</v>
      </c>
      <c r="J870" s="4" t="s">
        <v>14</v>
      </c>
      <c r="K870" s="4" t="s">
        <v>1476</v>
      </c>
    </row>
    <row r="871" spans="1:11" x14ac:dyDescent="0.25">
      <c r="A871" s="1" t="s">
        <v>1439</v>
      </c>
      <c r="B871" s="1" t="s">
        <v>50</v>
      </c>
      <c r="C871" s="1" t="s">
        <v>271</v>
      </c>
      <c r="D871" s="4" t="s">
        <v>14</v>
      </c>
      <c r="E871" s="4" t="s">
        <v>1476</v>
      </c>
      <c r="F871" s="4" t="s">
        <v>14</v>
      </c>
      <c r="G871" s="4" t="s">
        <v>14</v>
      </c>
      <c r="H871" t="s">
        <v>14</v>
      </c>
      <c r="I871" s="4" t="s">
        <v>14</v>
      </c>
      <c r="J871" s="4" t="s">
        <v>14</v>
      </c>
      <c r="K871" s="4" t="s">
        <v>14</v>
      </c>
    </row>
    <row r="872" spans="1:11" x14ac:dyDescent="0.25">
      <c r="A872" s="1" t="s">
        <v>1440</v>
      </c>
      <c r="B872" s="1" t="s">
        <v>1441</v>
      </c>
      <c r="C872" s="1" t="s">
        <v>1442</v>
      </c>
      <c r="D872" s="4" t="s">
        <v>14</v>
      </c>
      <c r="E872" s="4" t="s">
        <v>1533</v>
      </c>
      <c r="F872" s="4" t="s">
        <v>1533</v>
      </c>
      <c r="G872" s="4" t="s">
        <v>14</v>
      </c>
      <c r="H872" t="s">
        <v>14</v>
      </c>
      <c r="I872" s="4" t="s">
        <v>14</v>
      </c>
      <c r="J872" s="4" t="s">
        <v>1466</v>
      </c>
      <c r="K872" s="4" t="s">
        <v>1501</v>
      </c>
    </row>
    <row r="873" spans="1:11" x14ac:dyDescent="0.25">
      <c r="A873" s="1" t="s">
        <v>1443</v>
      </c>
      <c r="B873" s="1" t="s">
        <v>130</v>
      </c>
      <c r="C873" s="1" t="s">
        <v>1444</v>
      </c>
      <c r="D873" s="4" t="s">
        <v>14</v>
      </c>
      <c r="E873" s="4" t="s">
        <v>1631</v>
      </c>
      <c r="F873" s="4" t="s">
        <v>1478</v>
      </c>
      <c r="G873" s="4" t="s">
        <v>14</v>
      </c>
      <c r="H873" t="s">
        <v>14</v>
      </c>
      <c r="I873" s="4" t="s">
        <v>14</v>
      </c>
      <c r="J873" s="4" t="s">
        <v>14</v>
      </c>
      <c r="K873" s="4" t="s">
        <v>1477</v>
      </c>
    </row>
    <row r="874" spans="1:11" x14ac:dyDescent="0.25">
      <c r="A874" s="1" t="s">
        <v>1445</v>
      </c>
      <c r="B874" s="1" t="s">
        <v>12</v>
      </c>
      <c r="C874" s="1" t="s">
        <v>1446</v>
      </c>
      <c r="D874" s="4" t="s">
        <v>14</v>
      </c>
      <c r="E874" s="4" t="s">
        <v>1472</v>
      </c>
      <c r="F874" s="4" t="s">
        <v>1472</v>
      </c>
      <c r="G874" s="4" t="s">
        <v>14</v>
      </c>
      <c r="H874" t="s">
        <v>14</v>
      </c>
      <c r="I874" s="4" t="s">
        <v>14</v>
      </c>
      <c r="J874" s="4" t="s">
        <v>14</v>
      </c>
      <c r="K874" s="4" t="s">
        <v>1476</v>
      </c>
    </row>
    <row r="875" spans="1:11" x14ac:dyDescent="0.25">
      <c r="A875" s="1" t="s">
        <v>1447</v>
      </c>
      <c r="B875" s="1" t="s">
        <v>196</v>
      </c>
      <c r="C875" s="1" t="s">
        <v>1448</v>
      </c>
      <c r="D875" s="4" t="s">
        <v>14</v>
      </c>
      <c r="E875" s="4" t="s">
        <v>1469</v>
      </c>
      <c r="F875" s="4" t="s">
        <v>1481</v>
      </c>
      <c r="G875" s="4" t="s">
        <v>14</v>
      </c>
      <c r="H875" t="s">
        <v>14</v>
      </c>
      <c r="I875" s="4" t="s">
        <v>14</v>
      </c>
      <c r="J875" s="4" t="s">
        <v>14</v>
      </c>
      <c r="K875" s="4" t="s">
        <v>14</v>
      </c>
    </row>
    <row r="876" spans="1:1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8034-A564-4837-8C70-1011F5D9478A}">
  <dimension ref="A1:H48"/>
  <sheetViews>
    <sheetView workbookViewId="0">
      <selection activeCell="A31" sqref="A31"/>
    </sheetView>
  </sheetViews>
  <sheetFormatPr defaultRowHeight="15" x14ac:dyDescent="0.25"/>
  <cols>
    <col min="1" max="2" width="27.5703125" bestFit="1" customWidth="1"/>
  </cols>
  <sheetData>
    <row r="1" spans="1:8" x14ac:dyDescent="0.25">
      <c r="A1" t="s">
        <v>1449</v>
      </c>
      <c r="B1" t="s">
        <v>1450</v>
      </c>
    </row>
    <row r="2" spans="1:8" x14ac:dyDescent="0.25">
      <c r="A2" t="str" cm="1">
        <f t="array" ref="A2:A48">_xlfn.UNIQUE(Table_1[Nationality])</f>
        <v>Italy</v>
      </c>
      <c r="B2" t="str" cm="1">
        <f t="array" ref="B2:B48">_xlfn._xlws.SORT(_xlfn.ANCHORARRAY(A2))</f>
        <v>Argentina</v>
      </c>
    </row>
    <row r="3" spans="1:8" x14ac:dyDescent="0.25">
      <c r="A3" t="str">
        <v>United Kingdom</v>
      </c>
      <c r="B3" t="str">
        <v>Australia</v>
      </c>
    </row>
    <row r="4" spans="1:8" x14ac:dyDescent="0.25">
      <c r="A4" t="str">
        <v>Belgium</v>
      </c>
      <c r="B4" t="str">
        <v>Austria</v>
      </c>
    </row>
    <row r="5" spans="1:8" x14ac:dyDescent="0.25">
      <c r="A5" t="str">
        <v>United States</v>
      </c>
      <c r="B5" t="str">
        <v>Belgium</v>
      </c>
    </row>
    <row r="6" spans="1:8" x14ac:dyDescent="0.25">
      <c r="A6" t="str">
        <v>West Germany</v>
      </c>
      <c r="B6" t="str">
        <v>Belgium_x000D_
France</v>
      </c>
    </row>
    <row r="7" spans="1:8" x14ac:dyDescent="0.25">
      <c r="A7" t="str">
        <v>Netherlands</v>
      </c>
      <c r="B7" t="str">
        <v>Brazil</v>
      </c>
    </row>
    <row r="8" spans="1:8" x14ac:dyDescent="0.25">
      <c r="A8" t="str">
        <v>Thailand</v>
      </c>
      <c r="B8" t="str">
        <v>Canada</v>
      </c>
    </row>
    <row r="9" spans="1:8" x14ac:dyDescent="0.25">
      <c r="A9" t="str">
        <v>France</v>
      </c>
      <c r="B9" t="str">
        <v>Chile</v>
      </c>
    </row>
    <row r="10" spans="1:8" x14ac:dyDescent="0.25">
      <c r="A10" t="str">
        <v>Spain</v>
      </c>
      <c r="B10" t="str">
        <v>China</v>
      </c>
    </row>
    <row r="11" spans="1:8" x14ac:dyDescent="0.25">
      <c r="A11" t="str">
        <v>New Zealand</v>
      </c>
      <c r="B11" t="str">
        <v>Colombia</v>
      </c>
    </row>
    <row r="12" spans="1:8" x14ac:dyDescent="0.25">
      <c r="A12" t="str">
        <v>Sweden</v>
      </c>
      <c r="B12" t="str">
        <v>Czech Republic</v>
      </c>
      <c r="H12" s="4">
        <v>1</v>
      </c>
    </row>
    <row r="13" spans="1:8" x14ac:dyDescent="0.25">
      <c r="A13" t="str">
        <v>Portugal</v>
      </c>
      <c r="B13" t="str">
        <v>Denmark</v>
      </c>
    </row>
    <row r="14" spans="1:8" x14ac:dyDescent="0.25">
      <c r="A14" t="str">
        <v>Brazil</v>
      </c>
      <c r="B14" t="str">
        <v>East Germany</v>
      </c>
    </row>
    <row r="15" spans="1:8" x14ac:dyDescent="0.25">
      <c r="A15" t="str">
        <v>Germany</v>
      </c>
      <c r="B15" t="str">
        <v>East Germany, West Germany</v>
      </c>
    </row>
    <row r="16" spans="1:8" x14ac:dyDescent="0.25">
      <c r="A16" t="str">
        <v>East Germany, West Germany</v>
      </c>
      <c r="B16" t="str">
        <v>Finland</v>
      </c>
    </row>
    <row r="17" spans="1:2" x14ac:dyDescent="0.25">
      <c r="A17" t="str">
        <v>Hungary</v>
      </c>
      <c r="B17" t="str">
        <v>France</v>
      </c>
    </row>
    <row r="18" spans="1:2" x14ac:dyDescent="0.25">
      <c r="A18" t="str">
        <v>Denmark</v>
      </c>
      <c r="B18" t="str">
        <v>Germany</v>
      </c>
    </row>
    <row r="19" spans="1:2" x14ac:dyDescent="0.25">
      <c r="A19" t="str">
        <v>Monaco</v>
      </c>
      <c r="B19" t="str">
        <v>Hungary</v>
      </c>
    </row>
    <row r="20" spans="1:2" x14ac:dyDescent="0.25">
      <c r="A20" t="str">
        <v>Canada</v>
      </c>
      <c r="B20" t="str">
        <v>India</v>
      </c>
    </row>
    <row r="21" spans="1:2" x14ac:dyDescent="0.25">
      <c r="A21" t="str">
        <v>Austria</v>
      </c>
      <c r="B21" t="str">
        <v>Indonesia</v>
      </c>
    </row>
    <row r="22" spans="1:2" x14ac:dyDescent="0.25">
      <c r="A22" t="str">
        <v>Argentina</v>
      </c>
      <c r="B22" t="str">
        <v>Ireland</v>
      </c>
    </row>
    <row r="23" spans="1:2" x14ac:dyDescent="0.25">
      <c r="A23" t="str">
        <v>South Africa</v>
      </c>
      <c r="B23" t="str">
        <v>Italy</v>
      </c>
    </row>
    <row r="24" spans="1:2" x14ac:dyDescent="0.25">
      <c r="A24" t="str">
        <v>Finland</v>
      </c>
      <c r="B24" t="str">
        <v>Japan</v>
      </c>
    </row>
    <row r="25" spans="1:2" x14ac:dyDescent="0.25">
      <c r="A25" t="str">
        <v>Australia</v>
      </c>
      <c r="B25" t="str">
        <v>Liechtenstein</v>
      </c>
    </row>
    <row r="26" spans="1:2" x14ac:dyDescent="0.25">
      <c r="A26" t="str">
        <v>Switzerland</v>
      </c>
      <c r="B26" t="str">
        <v>Malaysia</v>
      </c>
    </row>
    <row r="27" spans="1:2" x14ac:dyDescent="0.25">
      <c r="A27" t="str">
        <v>Ireland</v>
      </c>
      <c r="B27" t="str">
        <v>Mexico</v>
      </c>
    </row>
    <row r="28" spans="1:2" x14ac:dyDescent="0.25">
      <c r="A28" t="str">
        <v>Uruguay</v>
      </c>
      <c r="B28" t="str">
        <v>Monaco</v>
      </c>
    </row>
    <row r="29" spans="1:2" x14ac:dyDescent="0.25">
      <c r="A29" t="str">
        <v>Venezuela</v>
      </c>
      <c r="B29" t="str">
        <v>Monaco_x000D_
Netherlands</v>
      </c>
    </row>
    <row r="30" spans="1:2" x14ac:dyDescent="0.25">
      <c r="A30" t="str">
        <v>India</v>
      </c>
      <c r="B30" t="str">
        <v>Morocco</v>
      </c>
    </row>
    <row r="31" spans="1:2" x14ac:dyDescent="0.25">
      <c r="A31" t="str">
        <v>Monaco_x000D_
Netherlands</v>
      </c>
      <c r="B31" t="str">
        <v>Netherlands</v>
      </c>
    </row>
    <row r="32" spans="1:2" x14ac:dyDescent="0.25">
      <c r="A32" t="str">
        <v>Czech Republic</v>
      </c>
      <c r="B32" t="str">
        <v>New Zealand</v>
      </c>
    </row>
    <row r="33" spans="1:2" x14ac:dyDescent="0.25">
      <c r="A33" t="str">
        <v>East Germany</v>
      </c>
      <c r="B33" t="str">
        <v>Poland</v>
      </c>
    </row>
    <row r="34" spans="1:2" x14ac:dyDescent="0.25">
      <c r="A34" t="str">
        <v>Japan</v>
      </c>
      <c r="B34" t="str">
        <v>Portugal</v>
      </c>
    </row>
    <row r="35" spans="1:2" x14ac:dyDescent="0.25">
      <c r="A35" t="str">
        <v>Belgium_x000D_
France</v>
      </c>
      <c r="B35" t="str">
        <v>RAF</v>
      </c>
    </row>
    <row r="36" spans="1:2" x14ac:dyDescent="0.25">
      <c r="A36" t="str">
        <v>Colombia</v>
      </c>
      <c r="B36" t="str">
        <v>Rhodesia</v>
      </c>
    </row>
    <row r="37" spans="1:2" x14ac:dyDescent="0.25">
      <c r="A37" t="str">
        <v>Mexico</v>
      </c>
      <c r="B37" t="str">
        <v>Rhodesia and Nyasaland</v>
      </c>
    </row>
    <row r="38" spans="1:2" x14ac:dyDescent="0.25">
      <c r="A38" t="str">
        <v>Indonesia</v>
      </c>
      <c r="B38" t="str">
        <v>Russia</v>
      </c>
    </row>
    <row r="39" spans="1:2" x14ac:dyDescent="0.25">
      <c r="A39" t="str">
        <v>Rhodesia and Nyasaland</v>
      </c>
      <c r="B39" t="str">
        <v>South Africa</v>
      </c>
    </row>
    <row r="40" spans="1:2" x14ac:dyDescent="0.25">
      <c r="A40" t="str">
        <v>Poland</v>
      </c>
      <c r="B40" t="str">
        <v>Spain</v>
      </c>
    </row>
    <row r="41" spans="1:2" x14ac:dyDescent="0.25">
      <c r="A41" t="str">
        <v>Russia</v>
      </c>
      <c r="B41" t="str">
        <v>Sweden</v>
      </c>
    </row>
    <row r="42" spans="1:2" x14ac:dyDescent="0.25">
      <c r="A42" t="str">
        <v>Morocco</v>
      </c>
      <c r="B42" t="str">
        <v>Switzerland</v>
      </c>
    </row>
    <row r="43" spans="1:2" x14ac:dyDescent="0.25">
      <c r="A43" t="str">
        <v>Rhodesia</v>
      </c>
      <c r="B43" t="str">
        <v>Thailand</v>
      </c>
    </row>
    <row r="44" spans="1:2" x14ac:dyDescent="0.25">
      <c r="A44" t="str">
        <v>RAF</v>
      </c>
      <c r="B44" t="str">
        <v>United Kingdom</v>
      </c>
    </row>
    <row r="45" spans="1:2" x14ac:dyDescent="0.25">
      <c r="A45" t="str">
        <v>Liechtenstein</v>
      </c>
      <c r="B45" t="str">
        <v>United States</v>
      </c>
    </row>
    <row r="46" spans="1:2" x14ac:dyDescent="0.25">
      <c r="A46" t="str">
        <v>Chile</v>
      </c>
      <c r="B46" t="str">
        <v>Uruguay</v>
      </c>
    </row>
    <row r="47" spans="1:2" x14ac:dyDescent="0.25">
      <c r="A47" t="str">
        <v>Malaysia</v>
      </c>
      <c r="B47" t="str">
        <v>Venezuela</v>
      </c>
    </row>
    <row r="48" spans="1:2" x14ac:dyDescent="0.25">
      <c r="A48" t="str">
        <v>China</v>
      </c>
      <c r="B48" t="str">
        <v>West Germany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CF98-249F-4822-86C8-3A9036567E7E}">
  <dimension ref="A1:M874"/>
  <sheetViews>
    <sheetView workbookViewId="0">
      <selection activeCell="F3" sqref="F3"/>
    </sheetView>
  </sheetViews>
  <sheetFormatPr defaultRowHeight="15" x14ac:dyDescent="0.25"/>
  <cols>
    <col min="1" max="1" width="27.5703125" bestFit="1" customWidth="1"/>
    <col min="2" max="2" width="14.140625" style="3" bestFit="1" customWidth="1"/>
    <col min="4" max="4" width="9.140625" customWidth="1"/>
    <col min="5" max="5" width="27.5703125" bestFit="1" customWidth="1"/>
    <col min="7" max="7" width="9.140625" customWidth="1"/>
    <col min="8" max="8" width="27.5703125" bestFit="1" customWidth="1"/>
    <col min="13" max="13" width="27.5703125" bestFit="1" customWidth="1"/>
  </cols>
  <sheetData>
    <row r="1" spans="1:13" x14ac:dyDescent="0.25">
      <c r="A1" t="s">
        <v>1</v>
      </c>
      <c r="B1" s="3" t="s">
        <v>4</v>
      </c>
    </row>
    <row r="2" spans="1:13" x14ac:dyDescent="0.25">
      <c r="A2" s="1" t="s">
        <v>12</v>
      </c>
      <c r="B2">
        <v>3</v>
      </c>
      <c r="C2">
        <f t="shared" ref="C2:C65" si="0">SUMIF($A:$A, A2, $B:$B)</f>
        <v>3411</v>
      </c>
      <c r="E2" s="1" t="s">
        <v>16</v>
      </c>
      <c r="F2">
        <f>SUMIF(A:A, E2, B:B)+20</f>
        <v>4599</v>
      </c>
      <c r="H2" t="str" cm="1">
        <f t="array" ref="H2:I48">_xlfn._xlws.SORT(E2:F48)</f>
        <v>Argentina</v>
      </c>
      <c r="I2" s="4">
        <v>377</v>
      </c>
      <c r="K2">
        <f>_xlfn.XLOOKUP(nation,H2:H48,I2:I48)</f>
        <v>1399</v>
      </c>
      <c r="M2" s="4"/>
    </row>
    <row r="3" spans="1:13" x14ac:dyDescent="0.25">
      <c r="A3" s="1" t="s">
        <v>16</v>
      </c>
      <c r="B3">
        <v>2</v>
      </c>
      <c r="C3">
        <f t="shared" si="0"/>
        <v>4579</v>
      </c>
      <c r="E3" s="1" t="s">
        <v>12</v>
      </c>
      <c r="F3">
        <f>SUMIF(A:A, E3, B:B)+12</f>
        <v>3423</v>
      </c>
      <c r="H3" s="1" t="str">
        <v>Australia</v>
      </c>
      <c r="I3">
        <v>913</v>
      </c>
    </row>
    <row r="4" spans="1:13" x14ac:dyDescent="0.25">
      <c r="A4" s="1" t="s">
        <v>16</v>
      </c>
      <c r="B4">
        <v>10</v>
      </c>
      <c r="C4">
        <f t="shared" si="0"/>
        <v>4579</v>
      </c>
      <c r="E4" s="1" t="s">
        <v>47</v>
      </c>
      <c r="F4">
        <f>SUMIF(A:A, E4, B:B)+99</f>
        <v>3226</v>
      </c>
      <c r="H4" s="1" t="str">
        <v>Austria</v>
      </c>
      <c r="I4">
        <v>695</v>
      </c>
    </row>
    <row r="5" spans="1:13" x14ac:dyDescent="0.25">
      <c r="A5" s="1" t="s">
        <v>12</v>
      </c>
      <c r="B5">
        <v>36</v>
      </c>
      <c r="C5">
        <f t="shared" si="0"/>
        <v>3411</v>
      </c>
      <c r="E5" s="1" t="s">
        <v>130</v>
      </c>
      <c r="F5">
        <f>SUMIF(A:A, E5, B:B)+7</f>
        <v>1975</v>
      </c>
      <c r="H5" s="1" t="str">
        <v>Belgium</v>
      </c>
      <c r="I5">
        <v>515</v>
      </c>
    </row>
    <row r="6" spans="1:13" x14ac:dyDescent="0.25">
      <c r="A6" s="1" t="s">
        <v>23</v>
      </c>
      <c r="B6">
        <v>2</v>
      </c>
      <c r="C6">
        <f t="shared" si="0"/>
        <v>515</v>
      </c>
      <c r="E6" s="1" t="s">
        <v>133</v>
      </c>
      <c r="F6">
        <f>SUMIF(A:A, E6, B:B)+557</f>
        <v>2449</v>
      </c>
      <c r="H6" s="1" t="str">
        <v>Belgium France</v>
      </c>
      <c r="I6">
        <v>0</v>
      </c>
    </row>
    <row r="7" spans="1:13" x14ac:dyDescent="0.25">
      <c r="A7" s="1" t="s">
        <v>26</v>
      </c>
      <c r="B7">
        <v>1</v>
      </c>
      <c r="C7">
        <f t="shared" si="0"/>
        <v>1399</v>
      </c>
      <c r="E7" s="1" t="s">
        <v>26</v>
      </c>
      <c r="F7">
        <f t="shared" ref="F7:F48" si="1">SUMIF(A:A, E7, B:B)</f>
        <v>1399</v>
      </c>
      <c r="H7" s="1" t="str">
        <v>Brazil</v>
      </c>
      <c r="I7">
        <v>1975</v>
      </c>
    </row>
    <row r="8" spans="1:13" x14ac:dyDescent="0.25">
      <c r="A8" s="1" t="s">
        <v>29</v>
      </c>
      <c r="B8">
        <v>1</v>
      </c>
      <c r="C8">
        <f t="shared" si="0"/>
        <v>554</v>
      </c>
      <c r="E8" s="1" t="s">
        <v>227</v>
      </c>
      <c r="F8">
        <f t="shared" si="1"/>
        <v>1194</v>
      </c>
      <c r="H8" s="1" t="str">
        <v>Canada</v>
      </c>
      <c r="I8">
        <v>513</v>
      </c>
    </row>
    <row r="9" spans="1:13" x14ac:dyDescent="0.25">
      <c r="A9" s="1" t="s">
        <v>26</v>
      </c>
      <c r="B9">
        <v>9</v>
      </c>
      <c r="C9">
        <f t="shared" si="0"/>
        <v>1399</v>
      </c>
      <c r="E9" s="1" t="s">
        <v>50</v>
      </c>
      <c r="F9">
        <f>SUMIF(A:A, E9, B:B)+6</f>
        <v>940</v>
      </c>
      <c r="H9" s="1" t="str">
        <v>Chile</v>
      </c>
      <c r="I9">
        <v>37</v>
      </c>
    </row>
    <row r="10" spans="1:13" x14ac:dyDescent="0.25">
      <c r="A10" s="1" t="s">
        <v>29</v>
      </c>
      <c r="B10">
        <v>4</v>
      </c>
      <c r="C10">
        <f t="shared" si="0"/>
        <v>554</v>
      </c>
      <c r="E10" s="1" t="s">
        <v>238</v>
      </c>
      <c r="F10">
        <f>SUMIF(A:A, E10, B:B)+2</f>
        <v>913</v>
      </c>
      <c r="H10" s="1" t="str">
        <v>China</v>
      </c>
      <c r="I10">
        <v>68</v>
      </c>
    </row>
    <row r="11" spans="1:13" x14ac:dyDescent="0.25">
      <c r="A11" s="1" t="s">
        <v>16</v>
      </c>
      <c r="B11">
        <v>1</v>
      </c>
      <c r="C11">
        <f t="shared" si="0"/>
        <v>4579</v>
      </c>
      <c r="E11" s="1" t="s">
        <v>173</v>
      </c>
      <c r="F11">
        <f t="shared" si="1"/>
        <v>695</v>
      </c>
      <c r="H11" s="1" t="str">
        <v>Colombia</v>
      </c>
      <c r="I11">
        <v>125</v>
      </c>
    </row>
    <row r="12" spans="1:13" x14ac:dyDescent="0.25">
      <c r="A12" s="1" t="s">
        <v>38</v>
      </c>
      <c r="B12">
        <v>46</v>
      </c>
      <c r="C12">
        <f t="shared" si="0"/>
        <v>535</v>
      </c>
      <c r="E12" s="1" t="s">
        <v>525</v>
      </c>
      <c r="F12">
        <f>SUMIF(A:A, E12, B:B)+3</f>
        <v>695</v>
      </c>
      <c r="H12" s="1" t="str">
        <v>Czech Republic</v>
      </c>
      <c r="I12">
        <v>3</v>
      </c>
    </row>
    <row r="13" spans="1:13" x14ac:dyDescent="0.25">
      <c r="A13" s="1" t="s">
        <v>41</v>
      </c>
      <c r="B13">
        <v>115</v>
      </c>
      <c r="C13">
        <f t="shared" si="0"/>
        <v>134</v>
      </c>
      <c r="E13" s="1" t="s">
        <v>29</v>
      </c>
      <c r="F13">
        <f t="shared" si="1"/>
        <v>554</v>
      </c>
      <c r="H13" s="1" t="str">
        <v>Denmark</v>
      </c>
      <c r="I13">
        <v>223</v>
      </c>
    </row>
    <row r="14" spans="1:13" x14ac:dyDescent="0.25">
      <c r="A14" s="1" t="s">
        <v>12</v>
      </c>
      <c r="B14">
        <v>215</v>
      </c>
      <c r="C14">
        <f t="shared" si="0"/>
        <v>3411</v>
      </c>
      <c r="E14" s="1" t="s">
        <v>38</v>
      </c>
      <c r="F14">
        <f>SUMIF(A:A, E14, B:B)+6</f>
        <v>541</v>
      </c>
      <c r="H14" s="1" t="str">
        <v>East Germany</v>
      </c>
      <c r="I14">
        <v>5</v>
      </c>
    </row>
    <row r="15" spans="1:13" x14ac:dyDescent="0.25">
      <c r="A15" s="1" t="s">
        <v>47</v>
      </c>
      <c r="B15">
        <v>202</v>
      </c>
      <c r="C15">
        <f t="shared" si="0"/>
        <v>3127</v>
      </c>
      <c r="E15" s="1" t="s">
        <v>23</v>
      </c>
      <c r="F15">
        <f t="shared" si="1"/>
        <v>515</v>
      </c>
      <c r="H15" s="1" t="str">
        <v>East Germany, West Germany</v>
      </c>
      <c r="I15">
        <v>7</v>
      </c>
    </row>
    <row r="16" spans="1:13" x14ac:dyDescent="0.25">
      <c r="A16" s="1" t="s">
        <v>50</v>
      </c>
      <c r="B16">
        <v>46</v>
      </c>
      <c r="C16">
        <f t="shared" si="0"/>
        <v>934</v>
      </c>
      <c r="E16" s="1" t="s">
        <v>168</v>
      </c>
      <c r="F16">
        <f>SUMIF(A:A, E16, B:B)+3</f>
        <v>513</v>
      </c>
      <c r="H16" s="1" t="str">
        <v>Finland</v>
      </c>
      <c r="I16">
        <v>1194</v>
      </c>
    </row>
    <row r="17" spans="1:9" x14ac:dyDescent="0.25">
      <c r="A17" s="1" t="s">
        <v>47</v>
      </c>
      <c r="B17">
        <v>116</v>
      </c>
      <c r="C17">
        <f t="shared" si="0"/>
        <v>3127</v>
      </c>
      <c r="E17" s="1" t="s">
        <v>70</v>
      </c>
      <c r="F17">
        <f t="shared" si="1"/>
        <v>510</v>
      </c>
      <c r="H17" s="1" t="str">
        <v>France</v>
      </c>
      <c r="I17">
        <v>3226</v>
      </c>
    </row>
    <row r="18" spans="1:9" x14ac:dyDescent="0.25">
      <c r="A18" s="1" t="s">
        <v>16</v>
      </c>
      <c r="B18">
        <v>18</v>
      </c>
      <c r="C18">
        <f t="shared" si="0"/>
        <v>4579</v>
      </c>
      <c r="E18" s="1" t="s">
        <v>252</v>
      </c>
      <c r="F18">
        <f t="shared" si="1"/>
        <v>500</v>
      </c>
      <c r="H18" s="1" t="str">
        <v>Germany</v>
      </c>
      <c r="I18">
        <v>2449</v>
      </c>
    </row>
    <row r="19" spans="1:9" x14ac:dyDescent="0.25">
      <c r="A19" s="1" t="s">
        <v>50</v>
      </c>
      <c r="B19">
        <v>413</v>
      </c>
      <c r="C19">
        <f t="shared" si="0"/>
        <v>934</v>
      </c>
      <c r="E19" s="1" t="s">
        <v>621</v>
      </c>
      <c r="F19">
        <f t="shared" si="1"/>
        <v>470</v>
      </c>
      <c r="H19" s="1" t="str">
        <v>Hungary</v>
      </c>
      <c r="I19">
        <v>20</v>
      </c>
    </row>
    <row r="20" spans="1:9" x14ac:dyDescent="0.25">
      <c r="A20" s="1" t="s">
        <v>12</v>
      </c>
      <c r="B20">
        <v>3</v>
      </c>
      <c r="C20">
        <f t="shared" si="0"/>
        <v>3411</v>
      </c>
      <c r="E20" s="1" t="s">
        <v>65</v>
      </c>
      <c r="F20">
        <f>SUMIF(A:A, E20, B:B)+3</f>
        <v>424</v>
      </c>
      <c r="H20" s="1" t="str">
        <v>India</v>
      </c>
      <c r="I20">
        <v>59</v>
      </c>
    </row>
    <row r="21" spans="1:9" x14ac:dyDescent="0.25">
      <c r="A21" s="1" t="s">
        <v>26</v>
      </c>
      <c r="B21">
        <v>2</v>
      </c>
      <c r="C21">
        <f t="shared" si="0"/>
        <v>1399</v>
      </c>
      <c r="E21" s="1" t="s">
        <v>196</v>
      </c>
      <c r="F21">
        <f>SUMIF(A:A, E21, B:B)+2</f>
        <v>377</v>
      </c>
      <c r="H21" s="1" t="str">
        <v>Indonesia</v>
      </c>
      <c r="I21">
        <v>12</v>
      </c>
    </row>
    <row r="22" spans="1:9" x14ac:dyDescent="0.25">
      <c r="A22" s="1" t="s">
        <v>26</v>
      </c>
      <c r="B22">
        <v>2</v>
      </c>
      <c r="C22">
        <f t="shared" si="0"/>
        <v>1399</v>
      </c>
      <c r="E22" s="1" t="s">
        <v>161</v>
      </c>
      <c r="F22">
        <f t="shared" si="1"/>
        <v>223</v>
      </c>
      <c r="H22" s="1" t="str">
        <v>Ireland</v>
      </c>
      <c r="I22">
        <v>93</v>
      </c>
    </row>
    <row r="23" spans="1:9" x14ac:dyDescent="0.25">
      <c r="A23" s="1" t="s">
        <v>65</v>
      </c>
      <c r="B23">
        <v>108</v>
      </c>
      <c r="C23">
        <f t="shared" si="0"/>
        <v>421</v>
      </c>
      <c r="E23" s="1" t="s">
        <v>203</v>
      </c>
      <c r="F23">
        <f t="shared" si="1"/>
        <v>210</v>
      </c>
      <c r="H23" s="1" t="str">
        <v>Italy</v>
      </c>
      <c r="I23">
        <v>3423</v>
      </c>
    </row>
    <row r="24" spans="1:9" x14ac:dyDescent="0.25">
      <c r="A24" s="1" t="s">
        <v>16</v>
      </c>
      <c r="B24">
        <v>29</v>
      </c>
      <c r="C24">
        <f t="shared" si="0"/>
        <v>4579</v>
      </c>
      <c r="E24" s="1" t="s">
        <v>777</v>
      </c>
      <c r="F24">
        <f t="shared" si="1"/>
        <v>191</v>
      </c>
      <c r="H24" s="1" t="str">
        <v>Japan</v>
      </c>
      <c r="I24">
        <v>695</v>
      </c>
    </row>
    <row r="25" spans="1:9" x14ac:dyDescent="0.25">
      <c r="A25" s="1" t="s">
        <v>70</v>
      </c>
      <c r="B25">
        <v>5</v>
      </c>
      <c r="C25">
        <f t="shared" si="0"/>
        <v>510</v>
      </c>
      <c r="E25" s="1" t="s">
        <v>166</v>
      </c>
      <c r="F25">
        <f>SUMIF(A:A, E25, B:B)+11</f>
        <v>200</v>
      </c>
      <c r="H25" s="1" t="str">
        <v>Liechtenstein</v>
      </c>
      <c r="I25">
        <v>14</v>
      </c>
    </row>
    <row r="26" spans="1:9" x14ac:dyDescent="0.25">
      <c r="A26" s="1" t="s">
        <v>26</v>
      </c>
      <c r="B26">
        <v>1</v>
      </c>
      <c r="C26">
        <f t="shared" si="0"/>
        <v>1399</v>
      </c>
      <c r="E26" s="1" t="s">
        <v>41</v>
      </c>
      <c r="F26">
        <f>SUMIF(A:A, E26, B:B)+3</f>
        <v>137</v>
      </c>
      <c r="H26" s="1" t="str">
        <v>Malaysia</v>
      </c>
      <c r="I26">
        <v>18</v>
      </c>
    </row>
    <row r="27" spans="1:9" x14ac:dyDescent="0.25">
      <c r="A27" s="1" t="s">
        <v>26</v>
      </c>
      <c r="B27">
        <v>131</v>
      </c>
      <c r="C27">
        <f t="shared" si="0"/>
        <v>1399</v>
      </c>
      <c r="E27" s="1" t="s">
        <v>615</v>
      </c>
      <c r="F27">
        <f t="shared" si="1"/>
        <v>125</v>
      </c>
      <c r="H27" s="1" t="str">
        <v>Mexico</v>
      </c>
      <c r="I27">
        <v>470</v>
      </c>
    </row>
    <row r="28" spans="1:9" x14ac:dyDescent="0.25">
      <c r="A28" s="1" t="s">
        <v>26</v>
      </c>
      <c r="B28">
        <v>13</v>
      </c>
      <c r="C28">
        <f t="shared" si="0"/>
        <v>1399</v>
      </c>
      <c r="E28" s="1" t="s">
        <v>320</v>
      </c>
      <c r="F28">
        <f t="shared" si="1"/>
        <v>120</v>
      </c>
      <c r="H28" s="1" t="str">
        <v>Monaco</v>
      </c>
      <c r="I28">
        <v>200</v>
      </c>
    </row>
    <row r="29" spans="1:9" x14ac:dyDescent="0.25">
      <c r="A29" s="1" t="s">
        <v>26</v>
      </c>
      <c r="B29">
        <v>3</v>
      </c>
      <c r="C29">
        <f t="shared" si="0"/>
        <v>1399</v>
      </c>
      <c r="E29" s="1" t="s">
        <v>772</v>
      </c>
      <c r="F29">
        <f t="shared" si="1"/>
        <v>99</v>
      </c>
      <c r="H29" s="1" t="str">
        <v>Monaco Netherlands</v>
      </c>
      <c r="I29">
        <v>0</v>
      </c>
    </row>
    <row r="30" spans="1:9" x14ac:dyDescent="0.25">
      <c r="A30" s="1" t="s">
        <v>12</v>
      </c>
      <c r="B30">
        <v>109</v>
      </c>
      <c r="C30">
        <f t="shared" si="0"/>
        <v>3411</v>
      </c>
      <c r="E30" s="1" t="s">
        <v>297</v>
      </c>
      <c r="F30">
        <f t="shared" si="1"/>
        <v>93</v>
      </c>
      <c r="H30" s="1" t="str">
        <v>Morocco</v>
      </c>
      <c r="I30">
        <v>1</v>
      </c>
    </row>
    <row r="31" spans="1:9" ht="15" customHeight="1" x14ac:dyDescent="0.25">
      <c r="A31" s="1" t="s">
        <v>12</v>
      </c>
      <c r="B31">
        <v>9</v>
      </c>
      <c r="C31">
        <f t="shared" si="0"/>
        <v>3411</v>
      </c>
      <c r="E31" s="1" t="s">
        <v>85</v>
      </c>
      <c r="F31">
        <f t="shared" si="1"/>
        <v>88</v>
      </c>
      <c r="H31" s="1" t="str">
        <v>Netherlands</v>
      </c>
      <c r="I31">
        <v>541</v>
      </c>
    </row>
    <row r="32" spans="1:9" x14ac:dyDescent="0.25">
      <c r="A32" s="1" t="s">
        <v>12</v>
      </c>
      <c r="B32">
        <v>1</v>
      </c>
      <c r="C32">
        <f t="shared" si="0"/>
        <v>3411</v>
      </c>
      <c r="E32" s="1" t="s">
        <v>1441</v>
      </c>
      <c r="F32">
        <f t="shared" si="1"/>
        <v>68</v>
      </c>
      <c r="H32" s="1" t="str">
        <v>New Zealand</v>
      </c>
      <c r="I32">
        <v>424</v>
      </c>
    </row>
    <row r="33" spans="1:9" x14ac:dyDescent="0.25">
      <c r="A33" s="1" t="s">
        <v>85</v>
      </c>
      <c r="B33">
        <v>5</v>
      </c>
      <c r="C33">
        <f t="shared" si="0"/>
        <v>88</v>
      </c>
      <c r="E33" s="1" t="s">
        <v>330</v>
      </c>
      <c r="F33">
        <f t="shared" si="1"/>
        <v>59</v>
      </c>
      <c r="H33" s="1" t="str">
        <v>Poland</v>
      </c>
      <c r="I33">
        <v>99</v>
      </c>
    </row>
    <row r="34" spans="1:9" x14ac:dyDescent="0.25">
      <c r="A34" s="1" t="s">
        <v>26</v>
      </c>
      <c r="B34">
        <v>3</v>
      </c>
      <c r="C34">
        <f t="shared" si="0"/>
        <v>1399</v>
      </c>
      <c r="E34" s="1" t="s">
        <v>1175</v>
      </c>
      <c r="F34">
        <f t="shared" si="1"/>
        <v>37</v>
      </c>
      <c r="H34" s="1" t="str">
        <v>Portugal</v>
      </c>
      <c r="I34">
        <v>88</v>
      </c>
    </row>
    <row r="35" spans="1:9" x14ac:dyDescent="0.25">
      <c r="A35" s="1" t="s">
        <v>26</v>
      </c>
      <c r="B35">
        <v>2</v>
      </c>
      <c r="C35">
        <f t="shared" si="0"/>
        <v>1399</v>
      </c>
      <c r="E35" s="1" t="s">
        <v>903</v>
      </c>
      <c r="F35">
        <f t="shared" si="1"/>
        <v>22</v>
      </c>
      <c r="H35" s="1" t="str">
        <v>RAF</v>
      </c>
      <c r="I35">
        <v>22</v>
      </c>
    </row>
    <row r="36" spans="1:9" x14ac:dyDescent="0.25">
      <c r="A36" s="1" t="s">
        <v>47</v>
      </c>
      <c r="B36">
        <v>164</v>
      </c>
      <c r="C36">
        <f t="shared" si="0"/>
        <v>3127</v>
      </c>
      <c r="E36" s="1" t="s">
        <v>142</v>
      </c>
      <c r="F36">
        <f t="shared" si="1"/>
        <v>20</v>
      </c>
      <c r="H36" s="1" t="str">
        <v>Rhodesia</v>
      </c>
      <c r="I36">
        <v>17</v>
      </c>
    </row>
    <row r="37" spans="1:9" x14ac:dyDescent="0.25">
      <c r="A37" s="1" t="s">
        <v>16</v>
      </c>
      <c r="B37">
        <v>13</v>
      </c>
      <c r="C37">
        <f t="shared" si="0"/>
        <v>4579</v>
      </c>
      <c r="E37" s="1" t="s">
        <v>1436</v>
      </c>
      <c r="F37">
        <f t="shared" si="1"/>
        <v>18</v>
      </c>
      <c r="H37" s="1" t="str">
        <v>Rhodesia and Nyasaland</v>
      </c>
      <c r="I37">
        <v>1</v>
      </c>
    </row>
    <row r="38" spans="1:9" x14ac:dyDescent="0.25">
      <c r="A38" s="1" t="s">
        <v>12</v>
      </c>
      <c r="B38">
        <v>33</v>
      </c>
      <c r="C38">
        <f t="shared" si="0"/>
        <v>3411</v>
      </c>
      <c r="E38" s="1" t="s">
        <v>846</v>
      </c>
      <c r="F38">
        <f t="shared" si="1"/>
        <v>17</v>
      </c>
      <c r="H38" s="1" t="str">
        <v>Russia</v>
      </c>
      <c r="I38">
        <v>191</v>
      </c>
    </row>
    <row r="39" spans="1:9" x14ac:dyDescent="0.25">
      <c r="A39" s="1" t="s">
        <v>16</v>
      </c>
      <c r="B39">
        <v>1</v>
      </c>
      <c r="C39">
        <f t="shared" si="0"/>
        <v>4579</v>
      </c>
      <c r="E39" s="1" t="s">
        <v>1002</v>
      </c>
      <c r="F39">
        <f t="shared" si="1"/>
        <v>14</v>
      </c>
      <c r="H39" s="1" t="str">
        <v>South Africa</v>
      </c>
      <c r="I39">
        <v>210</v>
      </c>
    </row>
    <row r="40" spans="1:9" x14ac:dyDescent="0.25">
      <c r="A40" s="1" t="s">
        <v>16</v>
      </c>
      <c r="B40">
        <v>11</v>
      </c>
      <c r="C40">
        <f t="shared" si="0"/>
        <v>4579</v>
      </c>
      <c r="E40" s="1" t="s">
        <v>650</v>
      </c>
      <c r="F40">
        <f t="shared" si="1"/>
        <v>12</v>
      </c>
      <c r="H40" s="1" t="str">
        <v>Spain</v>
      </c>
      <c r="I40">
        <v>940</v>
      </c>
    </row>
    <row r="41" spans="1:9" x14ac:dyDescent="0.25">
      <c r="A41" s="1" t="s">
        <v>16</v>
      </c>
      <c r="B41">
        <v>4</v>
      </c>
      <c r="C41">
        <f t="shared" si="0"/>
        <v>4579</v>
      </c>
      <c r="E41" s="1" t="s">
        <v>136</v>
      </c>
      <c r="F41">
        <f t="shared" si="1"/>
        <v>7</v>
      </c>
      <c r="H41" s="1" t="str">
        <v>Sweden</v>
      </c>
      <c r="I41">
        <v>510</v>
      </c>
    </row>
    <row r="42" spans="1:9" x14ac:dyDescent="0.25">
      <c r="A42" s="1" t="s">
        <v>16</v>
      </c>
      <c r="B42">
        <v>3</v>
      </c>
      <c r="C42">
        <f t="shared" si="0"/>
        <v>4579</v>
      </c>
      <c r="E42" s="1" t="s">
        <v>310</v>
      </c>
      <c r="F42">
        <f t="shared" si="1"/>
        <v>7</v>
      </c>
      <c r="H42" s="1" t="str">
        <v>Switzerland</v>
      </c>
      <c r="I42">
        <v>500</v>
      </c>
    </row>
    <row r="43" spans="1:9" x14ac:dyDescent="0.25">
      <c r="A43" s="1" t="s">
        <v>16</v>
      </c>
      <c r="B43">
        <v>17</v>
      </c>
      <c r="C43">
        <f t="shared" si="0"/>
        <v>4579</v>
      </c>
      <c r="E43" s="1" t="s">
        <v>494</v>
      </c>
      <c r="F43">
        <f t="shared" si="1"/>
        <v>5</v>
      </c>
      <c r="H43" s="1" t="str">
        <v>Thailand</v>
      </c>
      <c r="I43">
        <v>137</v>
      </c>
    </row>
    <row r="44" spans="1:9" x14ac:dyDescent="0.25">
      <c r="A44" s="1" t="s">
        <v>26</v>
      </c>
      <c r="B44">
        <v>6</v>
      </c>
      <c r="C44">
        <f t="shared" si="0"/>
        <v>1399</v>
      </c>
      <c r="E44" s="1" t="s">
        <v>446</v>
      </c>
      <c r="F44">
        <f t="shared" si="1"/>
        <v>3</v>
      </c>
      <c r="H44" s="1" t="str">
        <v>United Kingdom</v>
      </c>
      <c r="I44">
        <v>4599</v>
      </c>
    </row>
    <row r="45" spans="1:9" x14ac:dyDescent="0.25">
      <c r="A45" s="1" t="s">
        <v>12</v>
      </c>
      <c r="B45">
        <v>58</v>
      </c>
      <c r="C45">
        <f t="shared" si="0"/>
        <v>3411</v>
      </c>
      <c r="E45" s="1" t="s">
        <v>780</v>
      </c>
      <c r="F45">
        <f t="shared" si="1"/>
        <v>1</v>
      </c>
      <c r="H45" s="1" t="str">
        <v>United States</v>
      </c>
      <c r="I45">
        <v>1399</v>
      </c>
    </row>
    <row r="46" spans="1:9" x14ac:dyDescent="0.25">
      <c r="A46" s="1" t="s">
        <v>12</v>
      </c>
      <c r="B46">
        <v>21</v>
      </c>
      <c r="C46">
        <f t="shared" si="0"/>
        <v>3411</v>
      </c>
      <c r="E46" s="1" t="s">
        <v>686</v>
      </c>
      <c r="F46">
        <f t="shared" si="1"/>
        <v>1</v>
      </c>
      <c r="H46" s="1" t="str">
        <v>Uruguay</v>
      </c>
      <c r="I46">
        <v>7</v>
      </c>
    </row>
    <row r="47" spans="1:9" x14ac:dyDescent="0.25">
      <c r="A47" s="1" t="s">
        <v>16</v>
      </c>
      <c r="B47">
        <v>20</v>
      </c>
      <c r="C47">
        <f t="shared" si="0"/>
        <v>4579</v>
      </c>
      <c r="E47" s="1" t="s">
        <v>1451</v>
      </c>
      <c r="F47">
        <f t="shared" si="1"/>
        <v>0</v>
      </c>
      <c r="H47" s="1" t="str">
        <v>Venezuela</v>
      </c>
      <c r="I47">
        <v>120</v>
      </c>
    </row>
    <row r="48" spans="1:9" x14ac:dyDescent="0.25">
      <c r="A48" s="1" t="s">
        <v>12</v>
      </c>
      <c r="B48">
        <v>41</v>
      </c>
      <c r="C48">
        <f t="shared" si="0"/>
        <v>3411</v>
      </c>
      <c r="E48" s="1" t="s">
        <v>1749</v>
      </c>
      <c r="F48">
        <f t="shared" si="1"/>
        <v>0</v>
      </c>
      <c r="H48" s="1" t="str">
        <v>West Germany</v>
      </c>
      <c r="I48">
        <v>554</v>
      </c>
    </row>
    <row r="49" spans="1:7" x14ac:dyDescent="0.25">
      <c r="A49" s="1" t="s">
        <v>26</v>
      </c>
      <c r="B49">
        <v>2</v>
      </c>
      <c r="C49">
        <f t="shared" si="0"/>
        <v>1399</v>
      </c>
      <c r="G49" s="1"/>
    </row>
    <row r="50" spans="1:7" x14ac:dyDescent="0.25">
      <c r="A50" s="1" t="s">
        <v>47</v>
      </c>
      <c r="B50">
        <v>1</v>
      </c>
      <c r="C50">
        <f t="shared" si="0"/>
        <v>3127</v>
      </c>
      <c r="G50" s="1"/>
    </row>
    <row r="51" spans="1:7" x14ac:dyDescent="0.25">
      <c r="A51" s="1" t="s">
        <v>12</v>
      </c>
      <c r="B51">
        <v>42</v>
      </c>
      <c r="C51">
        <f t="shared" si="0"/>
        <v>3411</v>
      </c>
      <c r="G51" s="1"/>
    </row>
    <row r="52" spans="1:7" x14ac:dyDescent="0.25">
      <c r="A52" s="1" t="s">
        <v>26</v>
      </c>
      <c r="B52">
        <v>5</v>
      </c>
      <c r="C52">
        <f t="shared" si="0"/>
        <v>1399</v>
      </c>
      <c r="G52" s="1"/>
    </row>
    <row r="53" spans="1:7" x14ac:dyDescent="0.25">
      <c r="A53" s="1" t="s">
        <v>12</v>
      </c>
      <c r="B53">
        <v>20</v>
      </c>
      <c r="C53">
        <f t="shared" si="0"/>
        <v>3411</v>
      </c>
      <c r="G53" s="1"/>
    </row>
    <row r="54" spans="1:7" x14ac:dyDescent="0.25">
      <c r="A54" s="1" t="s">
        <v>16</v>
      </c>
      <c r="B54">
        <v>1</v>
      </c>
      <c r="C54">
        <f t="shared" si="0"/>
        <v>4579</v>
      </c>
      <c r="G54" s="1"/>
    </row>
    <row r="55" spans="1:7" x14ac:dyDescent="0.25">
      <c r="A55" s="1" t="s">
        <v>26</v>
      </c>
      <c r="B55">
        <v>6</v>
      </c>
      <c r="C55">
        <f t="shared" si="0"/>
        <v>1399</v>
      </c>
      <c r="G55" s="1"/>
    </row>
    <row r="56" spans="1:7" x14ac:dyDescent="0.25">
      <c r="A56" s="1" t="s">
        <v>12</v>
      </c>
      <c r="B56">
        <v>15</v>
      </c>
      <c r="C56">
        <f t="shared" si="0"/>
        <v>3411</v>
      </c>
      <c r="G56" s="1"/>
    </row>
    <row r="57" spans="1:7" x14ac:dyDescent="0.25">
      <c r="A57" s="1" t="s">
        <v>130</v>
      </c>
      <c r="B57">
        <v>326</v>
      </c>
      <c r="C57">
        <f t="shared" si="0"/>
        <v>1968</v>
      </c>
      <c r="G57" s="1"/>
    </row>
    <row r="58" spans="1:7" x14ac:dyDescent="0.25">
      <c r="A58" s="1" t="s">
        <v>133</v>
      </c>
      <c r="B58">
        <v>4</v>
      </c>
      <c r="C58">
        <f t="shared" si="0"/>
        <v>1892</v>
      </c>
      <c r="G58" s="1"/>
    </row>
    <row r="59" spans="1:7" x14ac:dyDescent="0.25">
      <c r="A59" s="1" t="s">
        <v>136</v>
      </c>
      <c r="B59">
        <v>7</v>
      </c>
      <c r="C59">
        <f t="shared" si="0"/>
        <v>7</v>
      </c>
      <c r="G59" s="1"/>
    </row>
    <row r="60" spans="1:7" x14ac:dyDescent="0.25">
      <c r="A60" s="1" t="s">
        <v>12</v>
      </c>
      <c r="B60">
        <v>1</v>
      </c>
      <c r="C60">
        <f t="shared" si="0"/>
        <v>3411</v>
      </c>
      <c r="G60" s="1"/>
    </row>
    <row r="61" spans="1:7" x14ac:dyDescent="0.25">
      <c r="A61" s="1" t="s">
        <v>29</v>
      </c>
      <c r="B61">
        <v>1</v>
      </c>
      <c r="C61">
        <f t="shared" si="0"/>
        <v>554</v>
      </c>
      <c r="G61" s="1"/>
    </row>
    <row r="62" spans="1:7" x14ac:dyDescent="0.25">
      <c r="A62" s="1" t="s">
        <v>142</v>
      </c>
      <c r="B62">
        <v>20</v>
      </c>
      <c r="C62">
        <f t="shared" si="0"/>
        <v>20</v>
      </c>
      <c r="G62" s="1"/>
    </row>
    <row r="63" spans="1:7" x14ac:dyDescent="0.25">
      <c r="A63" s="1" t="s">
        <v>47</v>
      </c>
      <c r="B63">
        <v>8</v>
      </c>
      <c r="C63">
        <f t="shared" si="0"/>
        <v>3127</v>
      </c>
      <c r="G63" s="1"/>
    </row>
    <row r="64" spans="1:7" x14ac:dyDescent="0.25">
      <c r="A64" s="1" t="s">
        <v>16</v>
      </c>
      <c r="B64">
        <v>12</v>
      </c>
      <c r="C64">
        <f t="shared" si="0"/>
        <v>4579</v>
      </c>
      <c r="G64" s="1"/>
    </row>
    <row r="65" spans="1:7" x14ac:dyDescent="0.25">
      <c r="A65" s="1" t="s">
        <v>16</v>
      </c>
      <c r="B65">
        <v>1</v>
      </c>
      <c r="C65">
        <f t="shared" si="0"/>
        <v>4579</v>
      </c>
      <c r="G65" s="1"/>
    </row>
    <row r="66" spans="1:7" x14ac:dyDescent="0.25">
      <c r="A66" s="1" t="s">
        <v>29</v>
      </c>
      <c r="B66">
        <v>2</v>
      </c>
      <c r="C66">
        <f t="shared" ref="C66:C129" si="2">SUMIF($A:$A, A66, $B:$B)</f>
        <v>554</v>
      </c>
      <c r="G66" s="1"/>
    </row>
    <row r="67" spans="1:7" x14ac:dyDescent="0.25">
      <c r="A67" s="1" t="s">
        <v>47</v>
      </c>
      <c r="B67">
        <v>53</v>
      </c>
      <c r="C67">
        <f t="shared" si="2"/>
        <v>3127</v>
      </c>
      <c r="G67" s="1"/>
    </row>
    <row r="68" spans="1:7" x14ac:dyDescent="0.25">
      <c r="A68" s="1" t="s">
        <v>16</v>
      </c>
      <c r="B68">
        <v>16</v>
      </c>
      <c r="C68">
        <f t="shared" si="2"/>
        <v>4579</v>
      </c>
      <c r="G68" s="1"/>
    </row>
    <row r="69" spans="1:7" x14ac:dyDescent="0.25">
      <c r="A69" s="1" t="s">
        <v>29</v>
      </c>
      <c r="B69">
        <v>22</v>
      </c>
      <c r="C69">
        <f t="shared" si="2"/>
        <v>554</v>
      </c>
      <c r="G69" s="1"/>
    </row>
    <row r="70" spans="1:7" x14ac:dyDescent="0.25">
      <c r="A70" s="1" t="s">
        <v>47</v>
      </c>
      <c r="B70">
        <v>27</v>
      </c>
      <c r="C70">
        <f t="shared" si="2"/>
        <v>3127</v>
      </c>
      <c r="G70" s="1"/>
    </row>
    <row r="71" spans="1:7" x14ac:dyDescent="0.25">
      <c r="A71" s="1" t="s">
        <v>161</v>
      </c>
      <c r="B71">
        <v>5</v>
      </c>
      <c r="C71">
        <f t="shared" si="2"/>
        <v>223</v>
      </c>
      <c r="G71" s="1"/>
    </row>
    <row r="72" spans="1:7" x14ac:dyDescent="0.25">
      <c r="A72" s="1" t="s">
        <v>47</v>
      </c>
      <c r="B72">
        <v>88</v>
      </c>
      <c r="C72">
        <f t="shared" si="2"/>
        <v>3127</v>
      </c>
      <c r="G72" s="1"/>
    </row>
    <row r="73" spans="1:7" x14ac:dyDescent="0.25">
      <c r="A73" s="1" t="s">
        <v>166</v>
      </c>
      <c r="B73">
        <v>10</v>
      </c>
      <c r="C73">
        <f t="shared" si="2"/>
        <v>189</v>
      </c>
      <c r="G73" s="1"/>
    </row>
    <row r="74" spans="1:7" x14ac:dyDescent="0.25">
      <c r="A74" s="1" t="s">
        <v>168</v>
      </c>
      <c r="B74">
        <v>9</v>
      </c>
      <c r="C74">
        <f t="shared" si="2"/>
        <v>510</v>
      </c>
      <c r="G74" s="1"/>
    </row>
    <row r="75" spans="1:7" x14ac:dyDescent="0.25">
      <c r="A75" s="1" t="s">
        <v>23</v>
      </c>
      <c r="B75">
        <v>2</v>
      </c>
      <c r="C75">
        <f t="shared" si="2"/>
        <v>515</v>
      </c>
      <c r="G75" s="1"/>
    </row>
    <row r="76" spans="1:7" x14ac:dyDescent="0.25">
      <c r="A76" s="1" t="s">
        <v>173</v>
      </c>
      <c r="B76">
        <v>210</v>
      </c>
      <c r="C76">
        <f t="shared" si="2"/>
        <v>695</v>
      </c>
      <c r="G76" s="1"/>
    </row>
    <row r="77" spans="1:7" x14ac:dyDescent="0.25">
      <c r="A77" s="1" t="s">
        <v>47</v>
      </c>
      <c r="B77">
        <v>47</v>
      </c>
      <c r="C77">
        <f t="shared" si="2"/>
        <v>3127</v>
      </c>
      <c r="G77" s="1"/>
    </row>
    <row r="78" spans="1:7" x14ac:dyDescent="0.25">
      <c r="A78" s="1" t="s">
        <v>130</v>
      </c>
      <c r="B78">
        <v>29</v>
      </c>
      <c r="C78">
        <f t="shared" si="2"/>
        <v>1968</v>
      </c>
      <c r="G78" s="1"/>
    </row>
    <row r="79" spans="1:7" x14ac:dyDescent="0.25">
      <c r="A79" s="1" t="s">
        <v>12</v>
      </c>
      <c r="B79">
        <v>6</v>
      </c>
      <c r="C79">
        <f t="shared" si="2"/>
        <v>3411</v>
      </c>
      <c r="G79" s="1"/>
    </row>
    <row r="80" spans="1:7" x14ac:dyDescent="0.25">
      <c r="A80" s="1" t="s">
        <v>26</v>
      </c>
      <c r="B80">
        <v>11</v>
      </c>
      <c r="C80">
        <f t="shared" si="2"/>
        <v>1399</v>
      </c>
      <c r="G80" s="1"/>
    </row>
    <row r="81" spans="1:7" x14ac:dyDescent="0.25">
      <c r="A81" s="1" t="s">
        <v>16</v>
      </c>
      <c r="B81">
        <v>29</v>
      </c>
      <c r="C81">
        <f t="shared" si="2"/>
        <v>4579</v>
      </c>
      <c r="G81" s="1"/>
    </row>
    <row r="82" spans="1:7" x14ac:dyDescent="0.25">
      <c r="A82" s="1" t="s">
        <v>41</v>
      </c>
      <c r="B82">
        <v>19</v>
      </c>
      <c r="C82">
        <f t="shared" si="2"/>
        <v>134</v>
      </c>
      <c r="G82" s="1"/>
    </row>
    <row r="83" spans="1:7" x14ac:dyDescent="0.25">
      <c r="A83" s="1" t="s">
        <v>47</v>
      </c>
      <c r="B83">
        <v>34</v>
      </c>
      <c r="C83">
        <f t="shared" si="2"/>
        <v>3127</v>
      </c>
      <c r="G83" s="1"/>
    </row>
    <row r="84" spans="1:7" x14ac:dyDescent="0.25">
      <c r="A84" s="1" t="s">
        <v>23</v>
      </c>
      <c r="B84">
        <v>19</v>
      </c>
      <c r="C84">
        <f t="shared" si="2"/>
        <v>515</v>
      </c>
      <c r="G84" s="1"/>
    </row>
    <row r="85" spans="1:7" x14ac:dyDescent="0.25">
      <c r="A85" s="1" t="s">
        <v>130</v>
      </c>
      <c r="B85">
        <v>4</v>
      </c>
      <c r="C85">
        <f t="shared" si="2"/>
        <v>1968</v>
      </c>
      <c r="G85" s="1"/>
    </row>
    <row r="86" spans="1:7" x14ac:dyDescent="0.25">
      <c r="A86" s="1" t="s">
        <v>173</v>
      </c>
      <c r="B86">
        <v>15</v>
      </c>
      <c r="C86">
        <f t="shared" si="2"/>
        <v>695</v>
      </c>
      <c r="G86" s="1"/>
    </row>
    <row r="87" spans="1:7" x14ac:dyDescent="0.25">
      <c r="A87" s="1" t="s">
        <v>12</v>
      </c>
      <c r="B87">
        <v>1</v>
      </c>
      <c r="C87">
        <f t="shared" si="2"/>
        <v>3411</v>
      </c>
      <c r="G87" s="1"/>
    </row>
    <row r="88" spans="1:7" x14ac:dyDescent="0.25">
      <c r="A88" s="1" t="s">
        <v>196</v>
      </c>
      <c r="B88">
        <v>2</v>
      </c>
      <c r="C88">
        <f t="shared" si="2"/>
        <v>375</v>
      </c>
      <c r="G88" s="1"/>
    </row>
    <row r="89" spans="1:7" x14ac:dyDescent="0.25">
      <c r="A89" s="1" t="s">
        <v>26</v>
      </c>
      <c r="B89">
        <v>1</v>
      </c>
      <c r="C89">
        <f t="shared" si="2"/>
        <v>1399</v>
      </c>
      <c r="G89" s="1"/>
    </row>
    <row r="90" spans="1:7" x14ac:dyDescent="0.25">
      <c r="A90" s="1" t="s">
        <v>26</v>
      </c>
      <c r="B90">
        <v>1</v>
      </c>
      <c r="C90">
        <f t="shared" si="2"/>
        <v>1399</v>
      </c>
      <c r="G90" s="1"/>
    </row>
    <row r="91" spans="1:7" x14ac:dyDescent="0.25">
      <c r="A91" s="1" t="s">
        <v>38</v>
      </c>
      <c r="B91">
        <v>5</v>
      </c>
      <c r="C91">
        <f t="shared" si="2"/>
        <v>535</v>
      </c>
      <c r="G91" s="1"/>
    </row>
    <row r="92" spans="1:7" x14ac:dyDescent="0.25">
      <c r="A92" s="1" t="s">
        <v>203</v>
      </c>
      <c r="B92">
        <v>1</v>
      </c>
      <c r="C92">
        <f t="shared" si="2"/>
        <v>210</v>
      </c>
      <c r="G92" s="1"/>
    </row>
    <row r="93" spans="1:7" x14ac:dyDescent="0.25">
      <c r="A93" s="1" t="s">
        <v>203</v>
      </c>
      <c r="B93">
        <v>2</v>
      </c>
      <c r="C93">
        <f t="shared" si="2"/>
        <v>210</v>
      </c>
      <c r="G93" s="1"/>
    </row>
    <row r="94" spans="1:7" x14ac:dyDescent="0.25">
      <c r="A94" s="1" t="s">
        <v>16</v>
      </c>
      <c r="B94">
        <v>63</v>
      </c>
      <c r="C94">
        <f t="shared" si="2"/>
        <v>4579</v>
      </c>
      <c r="G94" s="1"/>
    </row>
    <row r="95" spans="1:7" x14ac:dyDescent="0.25">
      <c r="A95" s="1" t="s">
        <v>130</v>
      </c>
      <c r="B95">
        <v>30</v>
      </c>
      <c r="C95">
        <f t="shared" si="2"/>
        <v>1968</v>
      </c>
      <c r="G95" s="1"/>
    </row>
    <row r="96" spans="1:7" x14ac:dyDescent="0.25">
      <c r="A96" s="1" t="s">
        <v>12</v>
      </c>
      <c r="B96">
        <v>1</v>
      </c>
      <c r="C96">
        <f t="shared" si="2"/>
        <v>3411</v>
      </c>
      <c r="G96" s="1"/>
    </row>
    <row r="97" spans="1:7" x14ac:dyDescent="0.25">
      <c r="A97" s="1" t="s">
        <v>26</v>
      </c>
      <c r="B97">
        <v>9</v>
      </c>
      <c r="C97">
        <f t="shared" si="2"/>
        <v>1399</v>
      </c>
      <c r="G97" s="1"/>
    </row>
    <row r="98" spans="1:7" x14ac:dyDescent="0.25">
      <c r="A98" s="1" t="s">
        <v>12</v>
      </c>
      <c r="B98">
        <v>16</v>
      </c>
      <c r="C98">
        <f t="shared" si="2"/>
        <v>3411</v>
      </c>
      <c r="G98" s="1"/>
    </row>
    <row r="99" spans="1:7" x14ac:dyDescent="0.25">
      <c r="A99" s="1" t="s">
        <v>70</v>
      </c>
      <c r="B99">
        <v>108</v>
      </c>
      <c r="C99">
        <f t="shared" si="2"/>
        <v>510</v>
      </c>
      <c r="G99" s="1"/>
    </row>
    <row r="100" spans="1:7" x14ac:dyDescent="0.25">
      <c r="A100" s="1" t="s">
        <v>196</v>
      </c>
      <c r="B100">
        <v>1</v>
      </c>
      <c r="C100">
        <f t="shared" si="2"/>
        <v>375</v>
      </c>
      <c r="G100" s="1"/>
    </row>
    <row r="101" spans="1:7" x14ac:dyDescent="0.25">
      <c r="A101" s="1" t="s">
        <v>196</v>
      </c>
      <c r="B101">
        <v>1</v>
      </c>
      <c r="C101">
        <f t="shared" si="2"/>
        <v>375</v>
      </c>
      <c r="G101" s="1"/>
    </row>
    <row r="102" spans="1:7" x14ac:dyDescent="0.25">
      <c r="A102" s="1" t="s">
        <v>70</v>
      </c>
      <c r="B102">
        <v>15</v>
      </c>
      <c r="C102">
        <f t="shared" si="2"/>
        <v>510</v>
      </c>
      <c r="G102" s="1"/>
    </row>
    <row r="103" spans="1:7" x14ac:dyDescent="0.25">
      <c r="A103" s="1" t="s">
        <v>130</v>
      </c>
      <c r="B103">
        <v>9</v>
      </c>
      <c r="C103">
        <f t="shared" si="2"/>
        <v>1968</v>
      </c>
      <c r="G103" s="1"/>
    </row>
    <row r="104" spans="1:7" x14ac:dyDescent="0.25">
      <c r="A104" s="1" t="s">
        <v>203</v>
      </c>
      <c r="B104">
        <v>1</v>
      </c>
      <c r="C104">
        <f t="shared" si="2"/>
        <v>210</v>
      </c>
      <c r="G104" s="1"/>
    </row>
    <row r="105" spans="1:7" x14ac:dyDescent="0.25">
      <c r="A105" s="1" t="s">
        <v>227</v>
      </c>
      <c r="B105">
        <v>247</v>
      </c>
      <c r="C105">
        <f t="shared" si="2"/>
        <v>1194</v>
      </c>
      <c r="G105" s="1"/>
    </row>
    <row r="106" spans="1:7" x14ac:dyDescent="0.25">
      <c r="A106" s="1" t="s">
        <v>47</v>
      </c>
      <c r="B106">
        <v>11</v>
      </c>
      <c r="C106">
        <f t="shared" si="2"/>
        <v>3127</v>
      </c>
      <c r="G106" s="1"/>
    </row>
    <row r="107" spans="1:7" x14ac:dyDescent="0.25">
      <c r="A107" s="1" t="s">
        <v>47</v>
      </c>
      <c r="B107">
        <v>27</v>
      </c>
      <c r="C107">
        <f t="shared" si="2"/>
        <v>3127</v>
      </c>
      <c r="G107" s="1"/>
    </row>
    <row r="108" spans="1:7" x14ac:dyDescent="0.25">
      <c r="A108" s="1" t="s">
        <v>23</v>
      </c>
      <c r="B108">
        <v>164</v>
      </c>
      <c r="C108">
        <f t="shared" si="2"/>
        <v>515</v>
      </c>
      <c r="G108" s="1"/>
    </row>
    <row r="109" spans="1:7" x14ac:dyDescent="0.25">
      <c r="A109" s="1" t="s">
        <v>26</v>
      </c>
      <c r="B109">
        <v>6</v>
      </c>
      <c r="C109">
        <f t="shared" si="2"/>
        <v>1399</v>
      </c>
      <c r="G109" s="1"/>
    </row>
    <row r="110" spans="1:7" x14ac:dyDescent="0.25">
      <c r="A110" s="1" t="s">
        <v>238</v>
      </c>
      <c r="B110">
        <v>30</v>
      </c>
      <c r="C110">
        <f t="shared" si="2"/>
        <v>911</v>
      </c>
      <c r="G110" s="1"/>
    </row>
    <row r="111" spans="1:7" x14ac:dyDescent="0.25">
      <c r="A111" s="1" t="s">
        <v>238</v>
      </c>
      <c r="B111">
        <v>2</v>
      </c>
      <c r="C111">
        <f t="shared" si="2"/>
        <v>911</v>
      </c>
      <c r="G111" s="1"/>
    </row>
    <row r="112" spans="1:7" x14ac:dyDescent="0.25">
      <c r="A112" s="1" t="s">
        <v>238</v>
      </c>
      <c r="B112">
        <v>128</v>
      </c>
      <c r="C112">
        <f t="shared" si="2"/>
        <v>911</v>
      </c>
      <c r="G112" s="1"/>
    </row>
    <row r="113" spans="1:7" x14ac:dyDescent="0.25">
      <c r="A113" s="1" t="s">
        <v>168</v>
      </c>
      <c r="B113">
        <v>3</v>
      </c>
      <c r="C113">
        <f t="shared" si="2"/>
        <v>510</v>
      </c>
      <c r="G113" s="1"/>
    </row>
    <row r="114" spans="1:7" x14ac:dyDescent="0.25">
      <c r="A114" s="1" t="s">
        <v>12</v>
      </c>
      <c r="B114">
        <v>2</v>
      </c>
      <c r="C114">
        <f t="shared" si="2"/>
        <v>3411</v>
      </c>
      <c r="G114" s="1"/>
    </row>
    <row r="115" spans="1:7" x14ac:dyDescent="0.25">
      <c r="A115" s="1" t="s">
        <v>12</v>
      </c>
      <c r="B115">
        <v>79</v>
      </c>
      <c r="C115">
        <f t="shared" si="2"/>
        <v>3411</v>
      </c>
      <c r="G115" s="1"/>
    </row>
    <row r="116" spans="1:7" x14ac:dyDescent="0.25">
      <c r="A116" s="1" t="s">
        <v>252</v>
      </c>
      <c r="B116">
        <v>3</v>
      </c>
      <c r="C116">
        <f t="shared" si="2"/>
        <v>500</v>
      </c>
      <c r="G116" s="1"/>
    </row>
    <row r="117" spans="1:7" x14ac:dyDescent="0.25">
      <c r="A117" s="1" t="s">
        <v>12</v>
      </c>
      <c r="B117">
        <v>3</v>
      </c>
      <c r="C117">
        <f t="shared" si="2"/>
        <v>3411</v>
      </c>
      <c r="G117" s="1"/>
    </row>
    <row r="118" spans="1:7" x14ac:dyDescent="0.25">
      <c r="A118" s="1" t="s">
        <v>16</v>
      </c>
      <c r="B118">
        <v>5</v>
      </c>
      <c r="C118">
        <f t="shared" si="2"/>
        <v>4579</v>
      </c>
      <c r="G118" s="1"/>
    </row>
    <row r="119" spans="1:7" x14ac:dyDescent="0.25">
      <c r="A119" s="1" t="s">
        <v>26</v>
      </c>
      <c r="B119">
        <v>2</v>
      </c>
      <c r="C119">
        <f t="shared" si="2"/>
        <v>1399</v>
      </c>
      <c r="G119" s="1"/>
    </row>
    <row r="120" spans="1:7" x14ac:dyDescent="0.25">
      <c r="A120" s="1" t="s">
        <v>16</v>
      </c>
      <c r="B120">
        <v>1</v>
      </c>
      <c r="C120">
        <f t="shared" si="2"/>
        <v>4579</v>
      </c>
      <c r="G120" s="1"/>
    </row>
    <row r="121" spans="1:7" x14ac:dyDescent="0.25">
      <c r="A121" s="1" t="s">
        <v>16</v>
      </c>
      <c r="B121">
        <v>10</v>
      </c>
      <c r="C121">
        <f t="shared" si="2"/>
        <v>4579</v>
      </c>
      <c r="G121" s="1"/>
    </row>
    <row r="122" spans="1:7" x14ac:dyDescent="0.25">
      <c r="A122" s="1" t="s">
        <v>16</v>
      </c>
      <c r="B122">
        <v>4</v>
      </c>
      <c r="C122">
        <f t="shared" si="2"/>
        <v>4579</v>
      </c>
      <c r="G122" s="1"/>
    </row>
    <row r="123" spans="1:7" x14ac:dyDescent="0.25">
      <c r="A123" s="1" t="s">
        <v>168</v>
      </c>
      <c r="B123">
        <v>1</v>
      </c>
      <c r="C123">
        <f t="shared" si="2"/>
        <v>510</v>
      </c>
      <c r="G123" s="1"/>
    </row>
    <row r="124" spans="1:7" x14ac:dyDescent="0.25">
      <c r="A124" s="1" t="s">
        <v>16</v>
      </c>
      <c r="B124">
        <v>39</v>
      </c>
      <c r="C124">
        <f t="shared" si="2"/>
        <v>4579</v>
      </c>
      <c r="G124" s="1"/>
    </row>
    <row r="125" spans="1:7" x14ac:dyDescent="0.25">
      <c r="A125" s="1" t="s">
        <v>16</v>
      </c>
      <c r="B125">
        <v>9</v>
      </c>
      <c r="C125">
        <f t="shared" si="2"/>
        <v>4579</v>
      </c>
      <c r="G125" s="1"/>
    </row>
    <row r="126" spans="1:7" x14ac:dyDescent="0.25">
      <c r="A126" s="1" t="s">
        <v>26</v>
      </c>
      <c r="B126">
        <v>2</v>
      </c>
      <c r="C126">
        <f t="shared" si="2"/>
        <v>1399</v>
      </c>
      <c r="G126" s="1"/>
    </row>
    <row r="127" spans="1:7" x14ac:dyDescent="0.25">
      <c r="A127" s="1" t="s">
        <v>238</v>
      </c>
      <c r="B127">
        <v>1</v>
      </c>
      <c r="C127">
        <f t="shared" si="2"/>
        <v>911</v>
      </c>
      <c r="G127" s="1"/>
    </row>
    <row r="128" spans="1:7" x14ac:dyDescent="0.25">
      <c r="A128" s="1" t="s">
        <v>29</v>
      </c>
      <c r="B128">
        <v>1</v>
      </c>
      <c r="C128">
        <f t="shared" si="2"/>
        <v>554</v>
      </c>
      <c r="G128" s="1"/>
    </row>
    <row r="129" spans="1:7" x14ac:dyDescent="0.25">
      <c r="A129" s="1" t="s">
        <v>16</v>
      </c>
      <c r="B129">
        <v>165</v>
      </c>
      <c r="C129">
        <f t="shared" si="2"/>
        <v>4579</v>
      </c>
      <c r="G129" s="1"/>
    </row>
    <row r="130" spans="1:7" x14ac:dyDescent="0.25">
      <c r="A130" s="1" t="s">
        <v>12</v>
      </c>
      <c r="B130">
        <v>18</v>
      </c>
      <c r="C130">
        <f t="shared" ref="C130:C193" si="3">SUMIF($A:$A, A130, $B:$B)</f>
        <v>3411</v>
      </c>
      <c r="G130" s="1"/>
    </row>
    <row r="131" spans="1:7" x14ac:dyDescent="0.25">
      <c r="A131" s="1" t="s">
        <v>26</v>
      </c>
      <c r="B131">
        <v>10</v>
      </c>
      <c r="C131">
        <f t="shared" si="3"/>
        <v>1399</v>
      </c>
      <c r="G131" s="1"/>
    </row>
    <row r="132" spans="1:7" x14ac:dyDescent="0.25">
      <c r="A132" s="1" t="s">
        <v>196</v>
      </c>
      <c r="B132">
        <v>5</v>
      </c>
      <c r="C132">
        <f t="shared" si="3"/>
        <v>375</v>
      </c>
      <c r="G132" s="1"/>
    </row>
    <row r="133" spans="1:7" x14ac:dyDescent="0.25">
      <c r="A133" s="1" t="s">
        <v>26</v>
      </c>
      <c r="B133">
        <v>11</v>
      </c>
      <c r="C133">
        <f t="shared" si="3"/>
        <v>1399</v>
      </c>
      <c r="G133" s="1"/>
    </row>
    <row r="134" spans="1:7" x14ac:dyDescent="0.25">
      <c r="A134" s="1" t="s">
        <v>16</v>
      </c>
      <c r="B134">
        <v>6</v>
      </c>
      <c r="C134">
        <f t="shared" si="3"/>
        <v>4579</v>
      </c>
      <c r="G134" s="1"/>
    </row>
    <row r="135" spans="1:7" x14ac:dyDescent="0.25">
      <c r="A135" s="1" t="s">
        <v>252</v>
      </c>
      <c r="B135">
        <v>55</v>
      </c>
      <c r="C135">
        <f t="shared" si="3"/>
        <v>500</v>
      </c>
      <c r="G135" s="1"/>
    </row>
    <row r="136" spans="1:7" x14ac:dyDescent="0.25">
      <c r="A136" s="1" t="s">
        <v>130</v>
      </c>
      <c r="B136">
        <v>1</v>
      </c>
      <c r="C136">
        <f t="shared" si="3"/>
        <v>1968</v>
      </c>
      <c r="G136" s="1"/>
    </row>
    <row r="137" spans="1:7" x14ac:dyDescent="0.25">
      <c r="A137" s="1" t="s">
        <v>16</v>
      </c>
      <c r="B137">
        <v>20</v>
      </c>
      <c r="C137">
        <f t="shared" si="3"/>
        <v>4579</v>
      </c>
      <c r="G137" s="1"/>
    </row>
    <row r="138" spans="1:7" x14ac:dyDescent="0.25">
      <c r="A138" s="1" t="s">
        <v>130</v>
      </c>
      <c r="B138">
        <v>15</v>
      </c>
      <c r="C138">
        <f t="shared" si="3"/>
        <v>1968</v>
      </c>
      <c r="G138" s="1"/>
    </row>
    <row r="139" spans="1:7" x14ac:dyDescent="0.25">
      <c r="A139" s="1" t="s">
        <v>12</v>
      </c>
      <c r="B139">
        <v>3</v>
      </c>
      <c r="C139">
        <f t="shared" si="3"/>
        <v>3411</v>
      </c>
      <c r="G139" s="1"/>
    </row>
    <row r="140" spans="1:7" x14ac:dyDescent="0.25">
      <c r="A140" s="1" t="s">
        <v>16</v>
      </c>
      <c r="B140">
        <v>309</v>
      </c>
      <c r="C140">
        <f t="shared" si="3"/>
        <v>4579</v>
      </c>
      <c r="G140" s="1"/>
    </row>
    <row r="141" spans="1:7" x14ac:dyDescent="0.25">
      <c r="A141" s="1" t="s">
        <v>297</v>
      </c>
      <c r="B141">
        <v>5</v>
      </c>
      <c r="C141">
        <f t="shared" si="3"/>
        <v>93</v>
      </c>
      <c r="G141" s="1"/>
    </row>
    <row r="142" spans="1:7" x14ac:dyDescent="0.25">
      <c r="A142" s="1" t="s">
        <v>12</v>
      </c>
      <c r="B142">
        <v>4</v>
      </c>
      <c r="C142">
        <f t="shared" si="3"/>
        <v>3411</v>
      </c>
      <c r="G142" s="1"/>
    </row>
    <row r="143" spans="1:7" x14ac:dyDescent="0.25">
      <c r="A143" s="1" t="s">
        <v>26</v>
      </c>
      <c r="B143">
        <v>1</v>
      </c>
      <c r="C143">
        <f t="shared" si="3"/>
        <v>1399</v>
      </c>
      <c r="G143" s="1"/>
    </row>
    <row r="144" spans="1:7" x14ac:dyDescent="0.25">
      <c r="A144" s="1" t="s">
        <v>12</v>
      </c>
      <c r="B144">
        <v>75</v>
      </c>
      <c r="C144">
        <f t="shared" si="3"/>
        <v>3411</v>
      </c>
      <c r="G144" s="1"/>
    </row>
    <row r="145" spans="1:7" x14ac:dyDescent="0.25">
      <c r="A145" s="1" t="s">
        <v>16</v>
      </c>
      <c r="B145">
        <v>2</v>
      </c>
      <c r="C145">
        <f t="shared" si="3"/>
        <v>4579</v>
      </c>
      <c r="G145" s="1"/>
    </row>
    <row r="146" spans="1:7" x14ac:dyDescent="0.25">
      <c r="A146" s="1" t="s">
        <v>50</v>
      </c>
      <c r="B146">
        <v>21</v>
      </c>
      <c r="C146">
        <f t="shared" si="3"/>
        <v>934</v>
      </c>
      <c r="G146" s="1"/>
    </row>
    <row r="147" spans="1:7" x14ac:dyDescent="0.25">
      <c r="A147" s="1" t="s">
        <v>168</v>
      </c>
      <c r="B147">
        <v>1</v>
      </c>
      <c r="C147">
        <f t="shared" si="3"/>
        <v>510</v>
      </c>
      <c r="G147" s="1"/>
    </row>
    <row r="148" spans="1:7" x14ac:dyDescent="0.25">
      <c r="A148" s="1" t="s">
        <v>310</v>
      </c>
      <c r="B148">
        <v>3</v>
      </c>
      <c r="C148">
        <f t="shared" si="3"/>
        <v>7</v>
      </c>
      <c r="G148" s="1"/>
    </row>
    <row r="149" spans="1:7" x14ac:dyDescent="0.25">
      <c r="A149" s="1" t="s">
        <v>26</v>
      </c>
      <c r="B149">
        <v>2</v>
      </c>
      <c r="C149">
        <f t="shared" si="3"/>
        <v>1399</v>
      </c>
      <c r="G149" s="1"/>
    </row>
    <row r="150" spans="1:7" x14ac:dyDescent="0.25">
      <c r="A150" s="1" t="s">
        <v>12</v>
      </c>
      <c r="B150">
        <v>98</v>
      </c>
      <c r="C150">
        <f t="shared" si="3"/>
        <v>3411</v>
      </c>
      <c r="G150" s="1"/>
    </row>
    <row r="151" spans="1:7" x14ac:dyDescent="0.25">
      <c r="A151" s="1" t="s">
        <v>12</v>
      </c>
      <c r="B151">
        <v>3</v>
      </c>
      <c r="C151">
        <f t="shared" si="3"/>
        <v>3411</v>
      </c>
      <c r="G151" s="1"/>
    </row>
    <row r="152" spans="1:7" x14ac:dyDescent="0.25">
      <c r="A152" s="1" t="s">
        <v>26</v>
      </c>
      <c r="B152">
        <v>8</v>
      </c>
      <c r="C152">
        <f t="shared" si="3"/>
        <v>1399</v>
      </c>
      <c r="G152" s="1"/>
    </row>
    <row r="153" spans="1:7" x14ac:dyDescent="0.25">
      <c r="A153" s="1" t="s">
        <v>12</v>
      </c>
      <c r="B153">
        <v>14</v>
      </c>
      <c r="C153">
        <f t="shared" si="3"/>
        <v>3411</v>
      </c>
      <c r="G153" s="1"/>
    </row>
    <row r="154" spans="1:7" x14ac:dyDescent="0.25">
      <c r="A154" s="1" t="s">
        <v>320</v>
      </c>
      <c r="B154">
        <v>23</v>
      </c>
      <c r="C154">
        <f t="shared" si="3"/>
        <v>120</v>
      </c>
      <c r="G154" s="1"/>
    </row>
    <row r="155" spans="1:7" x14ac:dyDescent="0.25">
      <c r="A155" s="1" t="s">
        <v>12</v>
      </c>
      <c r="B155">
        <v>214</v>
      </c>
      <c r="C155">
        <f t="shared" si="3"/>
        <v>3411</v>
      </c>
      <c r="G155" s="1"/>
    </row>
    <row r="156" spans="1:7" x14ac:dyDescent="0.25">
      <c r="A156" s="1" t="s">
        <v>47</v>
      </c>
      <c r="B156">
        <v>47</v>
      </c>
      <c r="C156">
        <f t="shared" si="3"/>
        <v>3127</v>
      </c>
      <c r="G156" s="1"/>
    </row>
    <row r="157" spans="1:7" x14ac:dyDescent="0.25">
      <c r="A157" s="1" t="s">
        <v>47</v>
      </c>
      <c r="B157">
        <v>3</v>
      </c>
      <c r="C157">
        <f t="shared" si="3"/>
        <v>3127</v>
      </c>
      <c r="G157" s="1"/>
    </row>
    <row r="158" spans="1:7" x14ac:dyDescent="0.25">
      <c r="A158" s="1" t="s">
        <v>26</v>
      </c>
      <c r="B158">
        <v>3</v>
      </c>
      <c r="C158">
        <f t="shared" si="3"/>
        <v>1399</v>
      </c>
      <c r="G158" s="1"/>
    </row>
    <row r="159" spans="1:7" x14ac:dyDescent="0.25">
      <c r="A159" s="1" t="s">
        <v>330</v>
      </c>
      <c r="B159">
        <v>11</v>
      </c>
      <c r="C159">
        <f t="shared" si="3"/>
        <v>59</v>
      </c>
      <c r="G159" s="1"/>
    </row>
    <row r="160" spans="1:7" x14ac:dyDescent="0.25">
      <c r="A160" s="1" t="s">
        <v>23</v>
      </c>
      <c r="B160">
        <v>1</v>
      </c>
      <c r="C160">
        <f t="shared" si="3"/>
        <v>515</v>
      </c>
      <c r="G160" s="1"/>
    </row>
    <row r="161" spans="1:7" x14ac:dyDescent="0.25">
      <c r="A161" s="1" t="s">
        <v>16</v>
      </c>
      <c r="B161">
        <v>1</v>
      </c>
      <c r="C161">
        <f t="shared" si="3"/>
        <v>4579</v>
      </c>
      <c r="G161" s="1"/>
    </row>
    <row r="162" spans="1:7" x14ac:dyDescent="0.25">
      <c r="A162" s="1" t="s">
        <v>203</v>
      </c>
      <c r="B162">
        <v>14</v>
      </c>
      <c r="C162">
        <f t="shared" si="3"/>
        <v>210</v>
      </c>
      <c r="G162" s="1"/>
    </row>
    <row r="163" spans="1:7" x14ac:dyDescent="0.25">
      <c r="A163" s="1" t="s">
        <v>85</v>
      </c>
      <c r="B163">
        <v>13</v>
      </c>
      <c r="C163">
        <f t="shared" si="3"/>
        <v>88</v>
      </c>
      <c r="G163" s="1"/>
    </row>
    <row r="164" spans="1:7" x14ac:dyDescent="0.25">
      <c r="A164" s="1" t="s">
        <v>26</v>
      </c>
      <c r="B164">
        <v>4</v>
      </c>
      <c r="C164">
        <f t="shared" si="3"/>
        <v>1399</v>
      </c>
      <c r="G164" s="1"/>
    </row>
    <row r="165" spans="1:7" x14ac:dyDescent="0.25">
      <c r="A165" s="1" t="s">
        <v>26</v>
      </c>
      <c r="B165">
        <v>143</v>
      </c>
      <c r="C165">
        <f t="shared" si="3"/>
        <v>1399</v>
      </c>
      <c r="G165" s="1"/>
    </row>
    <row r="166" spans="1:7" x14ac:dyDescent="0.25">
      <c r="A166" s="1" t="s">
        <v>252</v>
      </c>
      <c r="B166">
        <v>10</v>
      </c>
      <c r="C166">
        <f t="shared" si="3"/>
        <v>500</v>
      </c>
      <c r="G166" s="1"/>
    </row>
    <row r="167" spans="1:7" x14ac:dyDescent="0.25">
      <c r="A167" s="1" t="s">
        <v>16</v>
      </c>
      <c r="B167">
        <v>35</v>
      </c>
      <c r="C167">
        <f t="shared" si="3"/>
        <v>4579</v>
      </c>
      <c r="G167" s="1"/>
    </row>
    <row r="168" spans="1:7" x14ac:dyDescent="0.25">
      <c r="A168" s="1" t="s">
        <v>320</v>
      </c>
      <c r="B168">
        <v>1</v>
      </c>
      <c r="C168">
        <f t="shared" si="3"/>
        <v>120</v>
      </c>
      <c r="G168" s="1"/>
    </row>
    <row r="169" spans="1:7" x14ac:dyDescent="0.25">
      <c r="A169" s="1" t="s">
        <v>166</v>
      </c>
      <c r="B169">
        <v>19</v>
      </c>
      <c r="C169">
        <f t="shared" si="3"/>
        <v>189</v>
      </c>
      <c r="G169" s="1"/>
    </row>
    <row r="170" spans="1:7" x14ac:dyDescent="0.25">
      <c r="A170" s="1" t="s">
        <v>26</v>
      </c>
      <c r="B170">
        <v>1</v>
      </c>
      <c r="C170">
        <f t="shared" si="3"/>
        <v>1399</v>
      </c>
      <c r="G170" s="1"/>
    </row>
    <row r="171" spans="1:7" x14ac:dyDescent="0.25">
      <c r="A171" s="1" t="s">
        <v>26</v>
      </c>
      <c r="B171">
        <v>7</v>
      </c>
      <c r="C171">
        <f t="shared" si="3"/>
        <v>1399</v>
      </c>
      <c r="G171" s="1"/>
    </row>
    <row r="172" spans="1:7" x14ac:dyDescent="0.25">
      <c r="A172" s="1" t="s">
        <v>23</v>
      </c>
      <c r="B172">
        <v>25</v>
      </c>
      <c r="C172">
        <f t="shared" si="3"/>
        <v>515</v>
      </c>
      <c r="G172" s="1"/>
    </row>
    <row r="173" spans="1:7" x14ac:dyDescent="0.25">
      <c r="A173" s="1" t="s">
        <v>203</v>
      </c>
      <c r="B173">
        <v>1</v>
      </c>
      <c r="C173">
        <f t="shared" si="3"/>
        <v>210</v>
      </c>
      <c r="G173" s="1"/>
    </row>
    <row r="174" spans="1:7" x14ac:dyDescent="0.25">
      <c r="A174" s="1" t="s">
        <v>16</v>
      </c>
      <c r="B174">
        <v>73</v>
      </c>
      <c r="C174">
        <f t="shared" si="3"/>
        <v>4579</v>
      </c>
      <c r="G174" s="1"/>
    </row>
    <row r="175" spans="1:7" x14ac:dyDescent="0.25">
      <c r="A175" s="1" t="s">
        <v>26</v>
      </c>
      <c r="B175">
        <v>2</v>
      </c>
      <c r="C175">
        <f t="shared" si="3"/>
        <v>1399</v>
      </c>
      <c r="G175" s="1"/>
    </row>
    <row r="176" spans="1:7" x14ac:dyDescent="0.25">
      <c r="A176" s="1" t="s">
        <v>196</v>
      </c>
      <c r="B176">
        <v>12</v>
      </c>
      <c r="C176">
        <f t="shared" si="3"/>
        <v>375</v>
      </c>
      <c r="G176" s="1"/>
    </row>
    <row r="177" spans="1:7" x14ac:dyDescent="0.25">
      <c r="A177" s="1" t="s">
        <v>16</v>
      </c>
      <c r="B177">
        <v>35</v>
      </c>
      <c r="C177">
        <f t="shared" si="3"/>
        <v>4579</v>
      </c>
      <c r="G177" s="1"/>
    </row>
    <row r="178" spans="1:7" x14ac:dyDescent="0.25">
      <c r="A178" s="1" t="s">
        <v>47</v>
      </c>
      <c r="B178">
        <v>6</v>
      </c>
      <c r="C178">
        <f t="shared" si="3"/>
        <v>3127</v>
      </c>
      <c r="G178" s="1"/>
    </row>
    <row r="179" spans="1:7" x14ac:dyDescent="0.25">
      <c r="A179" s="1" t="s">
        <v>12</v>
      </c>
      <c r="B179">
        <v>3</v>
      </c>
      <c r="C179">
        <f t="shared" si="3"/>
        <v>3411</v>
      </c>
      <c r="G179" s="1"/>
    </row>
    <row r="180" spans="1:7" x14ac:dyDescent="0.25">
      <c r="A180" s="1" t="s">
        <v>47</v>
      </c>
      <c r="B180">
        <v>63</v>
      </c>
      <c r="C180">
        <f t="shared" si="3"/>
        <v>3127</v>
      </c>
      <c r="G180" s="1"/>
    </row>
    <row r="181" spans="1:7" x14ac:dyDescent="0.25">
      <c r="A181" s="1" t="s">
        <v>12</v>
      </c>
      <c r="B181">
        <v>2</v>
      </c>
      <c r="C181">
        <f t="shared" si="3"/>
        <v>3411</v>
      </c>
      <c r="G181" s="1"/>
    </row>
    <row r="182" spans="1:7" x14ac:dyDescent="0.25">
      <c r="A182" s="1" t="s">
        <v>26</v>
      </c>
      <c r="B182">
        <v>4</v>
      </c>
      <c r="C182">
        <f t="shared" si="3"/>
        <v>1399</v>
      </c>
      <c r="G182" s="1"/>
    </row>
    <row r="183" spans="1:7" x14ac:dyDescent="0.25">
      <c r="A183" s="1" t="s">
        <v>26</v>
      </c>
      <c r="B183">
        <v>1</v>
      </c>
      <c r="C183">
        <f t="shared" si="3"/>
        <v>1399</v>
      </c>
      <c r="G183" s="1"/>
    </row>
    <row r="184" spans="1:7" x14ac:dyDescent="0.25">
      <c r="A184" s="1" t="s">
        <v>168</v>
      </c>
      <c r="B184">
        <v>1</v>
      </c>
      <c r="C184">
        <f t="shared" si="3"/>
        <v>510</v>
      </c>
      <c r="G184" s="1"/>
    </row>
    <row r="185" spans="1:7" x14ac:dyDescent="0.25">
      <c r="A185" s="1" t="s">
        <v>16</v>
      </c>
      <c r="B185">
        <v>247</v>
      </c>
      <c r="C185">
        <f t="shared" si="3"/>
        <v>4579</v>
      </c>
      <c r="G185" s="1"/>
    </row>
    <row r="186" spans="1:7" x14ac:dyDescent="0.25">
      <c r="A186" s="1" t="s">
        <v>16</v>
      </c>
      <c r="B186">
        <v>29</v>
      </c>
      <c r="C186">
        <f t="shared" si="3"/>
        <v>4579</v>
      </c>
      <c r="G186" s="1"/>
    </row>
    <row r="187" spans="1:7" x14ac:dyDescent="0.25">
      <c r="A187" s="1" t="s">
        <v>16</v>
      </c>
      <c r="B187">
        <v>2</v>
      </c>
      <c r="C187">
        <f t="shared" si="3"/>
        <v>4579</v>
      </c>
      <c r="G187" s="1"/>
    </row>
    <row r="188" spans="1:7" x14ac:dyDescent="0.25">
      <c r="A188" s="1" t="s">
        <v>16</v>
      </c>
      <c r="B188">
        <v>2</v>
      </c>
      <c r="C188">
        <f t="shared" si="3"/>
        <v>4579</v>
      </c>
      <c r="G188" s="1"/>
    </row>
    <row r="189" spans="1:7" x14ac:dyDescent="0.25">
      <c r="A189" s="1" t="s">
        <v>26</v>
      </c>
      <c r="B189">
        <v>5</v>
      </c>
      <c r="C189">
        <f t="shared" si="3"/>
        <v>1399</v>
      </c>
      <c r="G189" s="1"/>
    </row>
    <row r="190" spans="1:7" x14ac:dyDescent="0.25">
      <c r="A190" s="1" t="s">
        <v>196</v>
      </c>
      <c r="B190">
        <v>1</v>
      </c>
      <c r="C190">
        <f t="shared" si="3"/>
        <v>375</v>
      </c>
      <c r="G190" s="1"/>
    </row>
    <row r="191" spans="1:7" x14ac:dyDescent="0.25">
      <c r="A191" s="1" t="s">
        <v>50</v>
      </c>
      <c r="B191">
        <v>1</v>
      </c>
      <c r="C191">
        <f t="shared" si="3"/>
        <v>934</v>
      </c>
      <c r="G191" s="1"/>
    </row>
    <row r="192" spans="1:7" x14ac:dyDescent="0.25">
      <c r="A192" s="1" t="s">
        <v>26</v>
      </c>
      <c r="B192">
        <v>1</v>
      </c>
      <c r="C192">
        <f t="shared" si="3"/>
        <v>1399</v>
      </c>
      <c r="G192" s="1"/>
    </row>
    <row r="193" spans="1:7" x14ac:dyDescent="0.25">
      <c r="A193" s="1" t="s">
        <v>16</v>
      </c>
      <c r="B193">
        <v>2</v>
      </c>
      <c r="C193">
        <f t="shared" si="3"/>
        <v>4579</v>
      </c>
      <c r="G193" s="1"/>
    </row>
    <row r="194" spans="1:7" x14ac:dyDescent="0.25">
      <c r="A194" s="1" t="s">
        <v>26</v>
      </c>
      <c r="B194">
        <v>4</v>
      </c>
      <c r="C194">
        <f t="shared" ref="C194:C257" si="4">SUMIF($A:$A, A194, $B:$B)</f>
        <v>1399</v>
      </c>
      <c r="G194" s="1"/>
    </row>
    <row r="195" spans="1:7" x14ac:dyDescent="0.25">
      <c r="A195" s="1" t="s">
        <v>16</v>
      </c>
      <c r="B195">
        <v>2</v>
      </c>
      <c r="C195">
        <f t="shared" si="4"/>
        <v>4579</v>
      </c>
      <c r="G195" s="1"/>
    </row>
    <row r="196" spans="1:7" x14ac:dyDescent="0.25">
      <c r="A196" s="1" t="s">
        <v>23</v>
      </c>
      <c r="B196">
        <v>20</v>
      </c>
      <c r="C196">
        <f t="shared" si="4"/>
        <v>515</v>
      </c>
      <c r="G196" s="1"/>
    </row>
    <row r="197" spans="1:7" x14ac:dyDescent="0.25">
      <c r="A197" s="1" t="s">
        <v>26</v>
      </c>
      <c r="B197">
        <v>6</v>
      </c>
      <c r="C197">
        <f t="shared" si="4"/>
        <v>1399</v>
      </c>
      <c r="G197" s="1"/>
    </row>
    <row r="198" spans="1:7" x14ac:dyDescent="0.25">
      <c r="A198" s="1" t="s">
        <v>47</v>
      </c>
      <c r="B198">
        <v>49</v>
      </c>
      <c r="C198">
        <f t="shared" si="4"/>
        <v>3127</v>
      </c>
      <c r="G198" s="1"/>
    </row>
    <row r="199" spans="1:7" x14ac:dyDescent="0.25">
      <c r="A199" s="1" t="s">
        <v>297</v>
      </c>
      <c r="B199">
        <v>64</v>
      </c>
      <c r="C199">
        <f t="shared" si="4"/>
        <v>93</v>
      </c>
      <c r="G199" s="1"/>
    </row>
    <row r="200" spans="1:7" x14ac:dyDescent="0.25">
      <c r="A200" s="1" t="s">
        <v>29</v>
      </c>
      <c r="B200">
        <v>47</v>
      </c>
      <c r="C200">
        <f t="shared" si="4"/>
        <v>554</v>
      </c>
      <c r="G200" s="1"/>
    </row>
    <row r="201" spans="1:7" x14ac:dyDescent="0.25">
      <c r="A201" s="1" t="s">
        <v>196</v>
      </c>
      <c r="B201">
        <v>3</v>
      </c>
      <c r="C201">
        <f t="shared" si="4"/>
        <v>375</v>
      </c>
      <c r="G201" s="1"/>
    </row>
    <row r="202" spans="1:7" x14ac:dyDescent="0.25">
      <c r="A202" s="1" t="s">
        <v>16</v>
      </c>
      <c r="B202">
        <v>24</v>
      </c>
      <c r="C202">
        <f t="shared" si="4"/>
        <v>4579</v>
      </c>
      <c r="G202" s="1"/>
    </row>
    <row r="203" spans="1:7" x14ac:dyDescent="0.25">
      <c r="A203" s="1" t="s">
        <v>26</v>
      </c>
      <c r="B203">
        <v>8</v>
      </c>
      <c r="C203">
        <f t="shared" si="4"/>
        <v>1399</v>
      </c>
      <c r="G203" s="1"/>
    </row>
    <row r="204" spans="1:7" x14ac:dyDescent="0.25">
      <c r="A204" s="1" t="s">
        <v>16</v>
      </c>
      <c r="B204">
        <v>2</v>
      </c>
      <c r="C204">
        <f t="shared" si="4"/>
        <v>4579</v>
      </c>
      <c r="G204" s="1"/>
    </row>
    <row r="205" spans="1:7" x14ac:dyDescent="0.25">
      <c r="A205" s="1" t="s">
        <v>26</v>
      </c>
      <c r="B205">
        <v>10</v>
      </c>
      <c r="C205">
        <f t="shared" si="4"/>
        <v>1399</v>
      </c>
      <c r="G205" s="1"/>
    </row>
    <row r="206" spans="1:7" x14ac:dyDescent="0.25">
      <c r="A206" s="1" t="s">
        <v>252</v>
      </c>
      <c r="B206">
        <v>3</v>
      </c>
      <c r="C206">
        <f t="shared" si="4"/>
        <v>500</v>
      </c>
      <c r="G206" s="1"/>
    </row>
    <row r="207" spans="1:7" x14ac:dyDescent="0.25">
      <c r="A207" s="1" t="s">
        <v>47</v>
      </c>
      <c r="B207">
        <v>95</v>
      </c>
      <c r="C207">
        <f t="shared" si="4"/>
        <v>3127</v>
      </c>
      <c r="G207" s="1"/>
    </row>
    <row r="208" spans="1:7" x14ac:dyDescent="0.25">
      <c r="A208" s="1" t="s">
        <v>130</v>
      </c>
      <c r="B208">
        <v>99</v>
      </c>
      <c r="C208">
        <f t="shared" si="4"/>
        <v>1968</v>
      </c>
      <c r="G208" s="1"/>
    </row>
    <row r="209" spans="1:7" x14ac:dyDescent="0.25">
      <c r="A209" s="1" t="s">
        <v>26</v>
      </c>
      <c r="B209">
        <v>6</v>
      </c>
      <c r="C209">
        <f t="shared" si="4"/>
        <v>1399</v>
      </c>
      <c r="G209" s="1"/>
    </row>
    <row r="210" spans="1:7" x14ac:dyDescent="0.25">
      <c r="A210" s="1" t="s">
        <v>26</v>
      </c>
      <c r="B210">
        <v>1</v>
      </c>
      <c r="C210">
        <f t="shared" si="4"/>
        <v>1399</v>
      </c>
      <c r="G210" s="1"/>
    </row>
    <row r="211" spans="1:7" x14ac:dyDescent="0.25">
      <c r="A211" s="1" t="s">
        <v>47</v>
      </c>
      <c r="B211">
        <v>3</v>
      </c>
      <c r="C211">
        <f t="shared" si="4"/>
        <v>3127</v>
      </c>
      <c r="G211" s="1"/>
    </row>
    <row r="212" spans="1:7" x14ac:dyDescent="0.25">
      <c r="A212" s="1" t="s">
        <v>16</v>
      </c>
      <c r="B212">
        <v>15</v>
      </c>
      <c r="C212">
        <f t="shared" si="4"/>
        <v>4579</v>
      </c>
      <c r="G212" s="1"/>
    </row>
    <row r="213" spans="1:7" x14ac:dyDescent="0.25">
      <c r="A213" s="1" t="s">
        <v>26</v>
      </c>
      <c r="B213">
        <v>16</v>
      </c>
      <c r="C213">
        <f t="shared" si="4"/>
        <v>1399</v>
      </c>
      <c r="G213" s="1"/>
    </row>
    <row r="214" spans="1:7" x14ac:dyDescent="0.25">
      <c r="A214" s="1" t="s">
        <v>238</v>
      </c>
      <c r="B214">
        <v>7</v>
      </c>
      <c r="C214">
        <f t="shared" si="4"/>
        <v>911</v>
      </c>
      <c r="G214" s="1"/>
    </row>
    <row r="215" spans="1:7" x14ac:dyDescent="0.25">
      <c r="A215" s="1" t="s">
        <v>421</v>
      </c>
      <c r="B215">
        <v>11</v>
      </c>
      <c r="C215">
        <f t="shared" si="4"/>
        <v>11</v>
      </c>
      <c r="G215" s="1"/>
    </row>
    <row r="216" spans="1:7" x14ac:dyDescent="0.25">
      <c r="A216" s="1" t="s">
        <v>16</v>
      </c>
      <c r="B216">
        <v>2</v>
      </c>
      <c r="C216">
        <f t="shared" si="4"/>
        <v>4579</v>
      </c>
      <c r="G216" s="1"/>
    </row>
    <row r="217" spans="1:7" x14ac:dyDescent="0.25">
      <c r="A217" s="1" t="s">
        <v>26</v>
      </c>
      <c r="B217">
        <v>1</v>
      </c>
      <c r="C217">
        <f t="shared" si="4"/>
        <v>1399</v>
      </c>
      <c r="G217" s="1"/>
    </row>
    <row r="218" spans="1:7" x14ac:dyDescent="0.25">
      <c r="A218" s="1" t="s">
        <v>203</v>
      </c>
      <c r="B218">
        <v>2</v>
      </c>
      <c r="C218">
        <f t="shared" si="4"/>
        <v>210</v>
      </c>
      <c r="G218" s="1"/>
    </row>
    <row r="219" spans="1:7" x14ac:dyDescent="0.25">
      <c r="A219" s="1" t="s">
        <v>12</v>
      </c>
      <c r="B219">
        <v>1</v>
      </c>
      <c r="C219">
        <f t="shared" si="4"/>
        <v>3411</v>
      </c>
      <c r="G219" s="1"/>
    </row>
    <row r="220" spans="1:7" x14ac:dyDescent="0.25">
      <c r="A220" s="1" t="s">
        <v>23</v>
      </c>
      <c r="B220">
        <v>2</v>
      </c>
      <c r="C220">
        <f t="shared" si="4"/>
        <v>515</v>
      </c>
      <c r="G220" s="1"/>
    </row>
    <row r="221" spans="1:7" x14ac:dyDescent="0.25">
      <c r="A221" s="1" t="s">
        <v>16</v>
      </c>
      <c r="B221">
        <v>16</v>
      </c>
      <c r="C221">
        <f t="shared" si="4"/>
        <v>4579</v>
      </c>
      <c r="G221" s="1"/>
    </row>
    <row r="222" spans="1:7" x14ac:dyDescent="0.25">
      <c r="A222" s="1" t="s">
        <v>26</v>
      </c>
      <c r="B222">
        <v>4</v>
      </c>
      <c r="C222">
        <f t="shared" si="4"/>
        <v>1399</v>
      </c>
      <c r="G222" s="1"/>
    </row>
    <row r="223" spans="1:7" x14ac:dyDescent="0.25">
      <c r="A223" s="1" t="s">
        <v>12</v>
      </c>
      <c r="B223">
        <v>1</v>
      </c>
      <c r="C223">
        <f t="shared" si="4"/>
        <v>3411</v>
      </c>
      <c r="G223" s="1"/>
    </row>
    <row r="224" spans="1:7" x14ac:dyDescent="0.25">
      <c r="A224" s="1" t="s">
        <v>168</v>
      </c>
      <c r="B224">
        <v>13</v>
      </c>
      <c r="C224">
        <f t="shared" si="4"/>
        <v>510</v>
      </c>
      <c r="G224" s="1"/>
    </row>
    <row r="225" spans="1:7" x14ac:dyDescent="0.25">
      <c r="A225" s="1" t="s">
        <v>16</v>
      </c>
      <c r="B225">
        <v>2</v>
      </c>
      <c r="C225">
        <f t="shared" si="4"/>
        <v>4579</v>
      </c>
      <c r="G225" s="1"/>
    </row>
    <row r="226" spans="1:7" x14ac:dyDescent="0.25">
      <c r="A226" s="1" t="s">
        <v>26</v>
      </c>
      <c r="B226">
        <v>2</v>
      </c>
      <c r="C226">
        <f t="shared" si="4"/>
        <v>1399</v>
      </c>
      <c r="G226" s="1"/>
    </row>
    <row r="227" spans="1:7" x14ac:dyDescent="0.25">
      <c r="A227" s="1" t="s">
        <v>16</v>
      </c>
      <c r="B227">
        <v>17</v>
      </c>
      <c r="C227">
        <f t="shared" si="4"/>
        <v>4579</v>
      </c>
      <c r="G227" s="1"/>
    </row>
    <row r="228" spans="1:7" x14ac:dyDescent="0.25">
      <c r="A228" s="1" t="s">
        <v>16</v>
      </c>
      <c r="B228">
        <v>13</v>
      </c>
      <c r="C228">
        <f t="shared" si="4"/>
        <v>4579</v>
      </c>
      <c r="G228" s="1"/>
    </row>
    <row r="229" spans="1:7" x14ac:dyDescent="0.25">
      <c r="A229" s="1" t="s">
        <v>26</v>
      </c>
      <c r="B229">
        <v>5</v>
      </c>
      <c r="C229">
        <f t="shared" si="4"/>
        <v>1399</v>
      </c>
      <c r="G229" s="1"/>
    </row>
    <row r="230" spans="1:7" x14ac:dyDescent="0.25">
      <c r="A230" s="1" t="s">
        <v>16</v>
      </c>
      <c r="B230">
        <v>2</v>
      </c>
      <c r="C230">
        <f t="shared" si="4"/>
        <v>4579</v>
      </c>
      <c r="G230" s="1"/>
    </row>
    <row r="231" spans="1:7" x14ac:dyDescent="0.25">
      <c r="A231" s="1" t="s">
        <v>446</v>
      </c>
      <c r="B231">
        <v>3</v>
      </c>
      <c r="C231">
        <f t="shared" si="4"/>
        <v>3</v>
      </c>
      <c r="G231" s="1"/>
    </row>
    <row r="232" spans="1:7" x14ac:dyDescent="0.25">
      <c r="A232" s="1" t="s">
        <v>238</v>
      </c>
      <c r="B232">
        <v>1</v>
      </c>
      <c r="C232">
        <f t="shared" si="4"/>
        <v>911</v>
      </c>
      <c r="G232" s="1"/>
    </row>
    <row r="233" spans="1:7" x14ac:dyDescent="0.25">
      <c r="A233" s="1" t="s">
        <v>70</v>
      </c>
      <c r="B233">
        <v>97</v>
      </c>
      <c r="C233">
        <f t="shared" si="4"/>
        <v>510</v>
      </c>
      <c r="G233" s="1"/>
    </row>
    <row r="234" spans="1:7" x14ac:dyDescent="0.25">
      <c r="A234" s="1" t="s">
        <v>173</v>
      </c>
      <c r="B234">
        <v>28</v>
      </c>
      <c r="C234">
        <f t="shared" si="4"/>
        <v>695</v>
      </c>
      <c r="G234" s="1"/>
    </row>
    <row r="235" spans="1:7" x14ac:dyDescent="0.25">
      <c r="A235" s="1" t="s">
        <v>196</v>
      </c>
      <c r="B235">
        <v>2</v>
      </c>
      <c r="C235">
        <f t="shared" si="4"/>
        <v>375</v>
      </c>
      <c r="G235" s="1"/>
    </row>
    <row r="236" spans="1:7" x14ac:dyDescent="0.25">
      <c r="A236" s="1" t="s">
        <v>47</v>
      </c>
      <c r="B236">
        <v>12</v>
      </c>
      <c r="C236">
        <f t="shared" si="4"/>
        <v>3127</v>
      </c>
      <c r="G236" s="1"/>
    </row>
    <row r="237" spans="1:7" x14ac:dyDescent="0.25">
      <c r="A237" s="1" t="s">
        <v>16</v>
      </c>
      <c r="B237">
        <v>12</v>
      </c>
      <c r="C237">
        <f t="shared" si="4"/>
        <v>4579</v>
      </c>
      <c r="G237" s="1"/>
    </row>
    <row r="238" spans="1:7" x14ac:dyDescent="0.25">
      <c r="A238" s="1" t="s">
        <v>12</v>
      </c>
      <c r="B238">
        <v>18</v>
      </c>
      <c r="C238">
        <f t="shared" si="4"/>
        <v>3411</v>
      </c>
      <c r="G238" s="1"/>
    </row>
    <row r="239" spans="1:7" x14ac:dyDescent="0.25">
      <c r="A239" s="1" t="s">
        <v>12</v>
      </c>
      <c r="B239">
        <v>71</v>
      </c>
      <c r="C239">
        <f t="shared" si="4"/>
        <v>3411</v>
      </c>
      <c r="G239" s="1"/>
    </row>
    <row r="240" spans="1:7" x14ac:dyDescent="0.25">
      <c r="A240" s="1" t="s">
        <v>47</v>
      </c>
      <c r="B240">
        <v>14</v>
      </c>
      <c r="C240">
        <f t="shared" si="4"/>
        <v>3127</v>
      </c>
      <c r="G240" s="1"/>
    </row>
    <row r="241" spans="1:7" x14ac:dyDescent="0.25">
      <c r="A241" s="1" t="s">
        <v>12</v>
      </c>
      <c r="B241">
        <v>1</v>
      </c>
      <c r="C241">
        <f t="shared" si="4"/>
        <v>3411</v>
      </c>
      <c r="G241" s="1"/>
    </row>
    <row r="242" spans="1:7" x14ac:dyDescent="0.25">
      <c r="A242" s="1" t="s">
        <v>12</v>
      </c>
      <c r="B242">
        <v>7</v>
      </c>
      <c r="C242">
        <f t="shared" si="4"/>
        <v>3411</v>
      </c>
      <c r="G242" s="1"/>
    </row>
    <row r="243" spans="1:7" x14ac:dyDescent="0.25">
      <c r="A243" s="1" t="s">
        <v>16</v>
      </c>
      <c r="B243">
        <v>13</v>
      </c>
      <c r="C243">
        <f t="shared" si="4"/>
        <v>4579</v>
      </c>
      <c r="G243" s="1"/>
    </row>
    <row r="244" spans="1:7" x14ac:dyDescent="0.25">
      <c r="A244" s="1" t="s">
        <v>196</v>
      </c>
      <c r="B244">
        <v>52</v>
      </c>
      <c r="C244">
        <f t="shared" si="4"/>
        <v>375</v>
      </c>
      <c r="G244" s="1"/>
    </row>
    <row r="245" spans="1:7" x14ac:dyDescent="0.25">
      <c r="A245" s="1" t="s">
        <v>12</v>
      </c>
      <c r="B245">
        <v>34</v>
      </c>
      <c r="C245">
        <f t="shared" si="4"/>
        <v>3411</v>
      </c>
      <c r="G245" s="1"/>
    </row>
    <row r="246" spans="1:7" x14ac:dyDescent="0.25">
      <c r="A246" s="1" t="s">
        <v>26</v>
      </c>
      <c r="B246">
        <v>6</v>
      </c>
      <c r="C246">
        <f t="shared" si="4"/>
        <v>1399</v>
      </c>
      <c r="G246" s="1"/>
    </row>
    <row r="247" spans="1:7" x14ac:dyDescent="0.25">
      <c r="A247" s="1" t="s">
        <v>203</v>
      </c>
      <c r="B247">
        <v>1</v>
      </c>
      <c r="C247">
        <f t="shared" si="4"/>
        <v>210</v>
      </c>
      <c r="G247" s="1"/>
    </row>
    <row r="248" spans="1:7" x14ac:dyDescent="0.25">
      <c r="A248" s="1" t="s">
        <v>12</v>
      </c>
      <c r="B248">
        <v>5</v>
      </c>
      <c r="C248">
        <f t="shared" si="4"/>
        <v>3411</v>
      </c>
      <c r="G248" s="1"/>
    </row>
    <row r="249" spans="1:7" x14ac:dyDescent="0.25">
      <c r="A249" s="1" t="s">
        <v>297</v>
      </c>
      <c r="B249">
        <v>15</v>
      </c>
      <c r="C249">
        <f t="shared" si="4"/>
        <v>93</v>
      </c>
      <c r="G249" s="1"/>
    </row>
    <row r="250" spans="1:7" x14ac:dyDescent="0.25">
      <c r="A250" s="1" t="s">
        <v>29</v>
      </c>
      <c r="B250">
        <v>1</v>
      </c>
      <c r="C250">
        <f t="shared" si="4"/>
        <v>554</v>
      </c>
      <c r="G250" s="1"/>
    </row>
    <row r="251" spans="1:7" x14ac:dyDescent="0.25">
      <c r="A251" s="1" t="s">
        <v>252</v>
      </c>
      <c r="B251">
        <v>8</v>
      </c>
      <c r="C251">
        <f t="shared" si="4"/>
        <v>500</v>
      </c>
      <c r="G251" s="1"/>
    </row>
    <row r="252" spans="1:7" x14ac:dyDescent="0.25">
      <c r="A252" s="1" t="s">
        <v>26</v>
      </c>
      <c r="B252">
        <v>2</v>
      </c>
      <c r="C252">
        <f t="shared" si="4"/>
        <v>1399</v>
      </c>
      <c r="G252" s="1"/>
    </row>
    <row r="253" spans="1:7" x14ac:dyDescent="0.25">
      <c r="A253" s="1" t="s">
        <v>12</v>
      </c>
      <c r="B253">
        <v>231</v>
      </c>
      <c r="C253">
        <f t="shared" si="4"/>
        <v>3411</v>
      </c>
      <c r="G253" s="1"/>
    </row>
    <row r="254" spans="1:7" x14ac:dyDescent="0.25">
      <c r="A254" s="1" t="s">
        <v>26</v>
      </c>
      <c r="B254">
        <v>2</v>
      </c>
      <c r="C254">
        <f t="shared" si="4"/>
        <v>1399</v>
      </c>
      <c r="G254" s="1"/>
    </row>
    <row r="255" spans="1:7" x14ac:dyDescent="0.25">
      <c r="A255" s="1" t="s">
        <v>130</v>
      </c>
      <c r="B255">
        <v>43</v>
      </c>
      <c r="C255">
        <f t="shared" si="4"/>
        <v>1968</v>
      </c>
      <c r="G255" s="1"/>
    </row>
    <row r="256" spans="1:7" x14ac:dyDescent="0.25">
      <c r="A256" s="1" t="s">
        <v>130</v>
      </c>
      <c r="B256">
        <v>149</v>
      </c>
      <c r="C256">
        <f t="shared" si="4"/>
        <v>1968</v>
      </c>
      <c r="G256" s="1"/>
    </row>
    <row r="257" spans="1:7" x14ac:dyDescent="0.25">
      <c r="A257" s="1" t="s">
        <v>130</v>
      </c>
      <c r="B257">
        <v>2</v>
      </c>
      <c r="C257">
        <f t="shared" si="4"/>
        <v>1968</v>
      </c>
      <c r="G257" s="1"/>
    </row>
    <row r="258" spans="1:7" x14ac:dyDescent="0.25">
      <c r="A258" s="1" t="s">
        <v>130</v>
      </c>
      <c r="B258">
        <v>38</v>
      </c>
      <c r="C258">
        <f t="shared" ref="C258:C321" si="5">SUMIF($A:$A, A258, $B:$B)</f>
        <v>1968</v>
      </c>
      <c r="G258" s="1"/>
    </row>
    <row r="259" spans="1:7" x14ac:dyDescent="0.25">
      <c r="A259" s="1" t="s">
        <v>494</v>
      </c>
      <c r="B259">
        <v>1</v>
      </c>
      <c r="C259">
        <f t="shared" si="5"/>
        <v>5</v>
      </c>
      <c r="G259" s="1"/>
    </row>
    <row r="260" spans="1:7" x14ac:dyDescent="0.25">
      <c r="A260" s="1" t="s">
        <v>26</v>
      </c>
      <c r="B260">
        <v>6</v>
      </c>
      <c r="C260">
        <f t="shared" si="5"/>
        <v>1399</v>
      </c>
      <c r="G260" s="1"/>
    </row>
    <row r="261" spans="1:7" x14ac:dyDescent="0.25">
      <c r="A261" s="1" t="s">
        <v>38</v>
      </c>
      <c r="B261">
        <v>1</v>
      </c>
      <c r="C261">
        <f t="shared" si="5"/>
        <v>535</v>
      </c>
      <c r="G261" s="1"/>
    </row>
    <row r="262" spans="1:7" x14ac:dyDescent="0.25">
      <c r="A262" s="1" t="s">
        <v>16</v>
      </c>
      <c r="B262">
        <v>14</v>
      </c>
      <c r="C262">
        <f t="shared" si="5"/>
        <v>4579</v>
      </c>
      <c r="G262" s="1"/>
    </row>
    <row r="263" spans="1:7" x14ac:dyDescent="0.25">
      <c r="A263" s="1" t="s">
        <v>26</v>
      </c>
      <c r="B263">
        <v>1</v>
      </c>
      <c r="C263">
        <f t="shared" si="5"/>
        <v>1399</v>
      </c>
      <c r="G263" s="1"/>
    </row>
    <row r="264" spans="1:7" x14ac:dyDescent="0.25">
      <c r="A264" s="1" t="s">
        <v>252</v>
      </c>
      <c r="B264">
        <v>22</v>
      </c>
      <c r="C264">
        <f t="shared" si="5"/>
        <v>500</v>
      </c>
      <c r="G264" s="1"/>
    </row>
    <row r="265" spans="1:7" x14ac:dyDescent="0.25">
      <c r="A265" s="1" t="s">
        <v>26</v>
      </c>
      <c r="B265">
        <v>13</v>
      </c>
      <c r="C265">
        <f t="shared" si="5"/>
        <v>1399</v>
      </c>
      <c r="G265" s="1"/>
    </row>
    <row r="266" spans="1:7" x14ac:dyDescent="0.25">
      <c r="A266" s="1" t="s">
        <v>26</v>
      </c>
      <c r="B266">
        <v>5</v>
      </c>
      <c r="C266">
        <f t="shared" si="5"/>
        <v>1399</v>
      </c>
      <c r="G266" s="1"/>
    </row>
    <row r="267" spans="1:7" x14ac:dyDescent="0.25">
      <c r="A267" s="1" t="s">
        <v>196</v>
      </c>
      <c r="B267">
        <v>4</v>
      </c>
      <c r="C267">
        <f t="shared" si="5"/>
        <v>375</v>
      </c>
      <c r="G267" s="1"/>
    </row>
    <row r="268" spans="1:7" x14ac:dyDescent="0.25">
      <c r="A268" s="1" t="s">
        <v>310</v>
      </c>
      <c r="B268">
        <v>1</v>
      </c>
      <c r="C268">
        <f t="shared" si="5"/>
        <v>7</v>
      </c>
      <c r="G268" s="1"/>
    </row>
    <row r="269" spans="1:7" x14ac:dyDescent="0.25">
      <c r="A269" s="1" t="s">
        <v>26</v>
      </c>
      <c r="B269">
        <v>3</v>
      </c>
      <c r="C269">
        <f t="shared" si="5"/>
        <v>1399</v>
      </c>
      <c r="G269" s="1"/>
    </row>
    <row r="270" spans="1:7" x14ac:dyDescent="0.25">
      <c r="A270" s="1" t="s">
        <v>26</v>
      </c>
      <c r="B270">
        <v>5</v>
      </c>
      <c r="C270">
        <f t="shared" si="5"/>
        <v>1399</v>
      </c>
      <c r="G270" s="1"/>
    </row>
    <row r="271" spans="1:7" x14ac:dyDescent="0.25">
      <c r="A271" s="1" t="s">
        <v>252</v>
      </c>
      <c r="B271">
        <v>3</v>
      </c>
      <c r="C271">
        <f t="shared" si="5"/>
        <v>500</v>
      </c>
      <c r="G271" s="1"/>
    </row>
    <row r="272" spans="1:7" x14ac:dyDescent="0.25">
      <c r="A272" s="1" t="s">
        <v>16</v>
      </c>
      <c r="B272">
        <v>1</v>
      </c>
      <c r="C272">
        <f t="shared" si="5"/>
        <v>4579</v>
      </c>
      <c r="G272" s="1"/>
    </row>
    <row r="273" spans="1:7" x14ac:dyDescent="0.25">
      <c r="A273" s="1" t="s">
        <v>26</v>
      </c>
      <c r="B273">
        <v>3</v>
      </c>
      <c r="C273">
        <f t="shared" si="5"/>
        <v>1399</v>
      </c>
      <c r="G273" s="1"/>
    </row>
    <row r="274" spans="1:7" x14ac:dyDescent="0.25">
      <c r="A274" s="1" t="s">
        <v>12</v>
      </c>
      <c r="B274">
        <v>2</v>
      </c>
      <c r="C274">
        <f t="shared" si="5"/>
        <v>3411</v>
      </c>
      <c r="G274" s="1"/>
    </row>
    <row r="275" spans="1:7" x14ac:dyDescent="0.25">
      <c r="A275" s="1" t="s">
        <v>26</v>
      </c>
      <c r="B275">
        <v>8</v>
      </c>
      <c r="C275">
        <f t="shared" si="5"/>
        <v>1399</v>
      </c>
      <c r="G275" s="1"/>
    </row>
    <row r="276" spans="1:7" x14ac:dyDescent="0.25">
      <c r="A276" s="1" t="s">
        <v>133</v>
      </c>
      <c r="B276">
        <v>160</v>
      </c>
      <c r="C276">
        <f t="shared" si="5"/>
        <v>1892</v>
      </c>
      <c r="G276" s="1"/>
    </row>
    <row r="277" spans="1:7" x14ac:dyDescent="0.25">
      <c r="A277" s="1" t="s">
        <v>23</v>
      </c>
      <c r="B277">
        <v>11</v>
      </c>
      <c r="C277">
        <f t="shared" si="5"/>
        <v>515</v>
      </c>
      <c r="G277" s="1"/>
    </row>
    <row r="278" spans="1:7" x14ac:dyDescent="0.25">
      <c r="A278" s="1" t="s">
        <v>173</v>
      </c>
      <c r="B278">
        <v>11</v>
      </c>
      <c r="C278">
        <f t="shared" si="5"/>
        <v>695</v>
      </c>
      <c r="G278" s="1"/>
    </row>
    <row r="279" spans="1:7" x14ac:dyDescent="0.25">
      <c r="A279" s="1" t="s">
        <v>16</v>
      </c>
      <c r="B279">
        <v>1</v>
      </c>
      <c r="C279">
        <f t="shared" si="5"/>
        <v>4579</v>
      </c>
      <c r="G279" s="1"/>
    </row>
    <row r="280" spans="1:7" x14ac:dyDescent="0.25">
      <c r="A280" s="1" t="s">
        <v>525</v>
      </c>
      <c r="B280">
        <v>2</v>
      </c>
      <c r="C280">
        <f t="shared" si="5"/>
        <v>692</v>
      </c>
      <c r="G280" s="1"/>
    </row>
    <row r="281" spans="1:7" x14ac:dyDescent="0.25">
      <c r="A281" s="1" t="s">
        <v>12</v>
      </c>
      <c r="B281">
        <v>17</v>
      </c>
      <c r="C281">
        <f t="shared" si="5"/>
        <v>3411</v>
      </c>
      <c r="G281" s="1"/>
    </row>
    <row r="282" spans="1:7" x14ac:dyDescent="0.25">
      <c r="A282" s="1" t="s">
        <v>529</v>
      </c>
      <c r="B282">
        <v>84</v>
      </c>
      <c r="C282">
        <f t="shared" si="5"/>
        <v>84</v>
      </c>
      <c r="G282" s="1"/>
    </row>
    <row r="283" spans="1:7" x14ac:dyDescent="0.25">
      <c r="A283" s="1" t="s">
        <v>47</v>
      </c>
      <c r="B283">
        <v>5</v>
      </c>
      <c r="C283">
        <f t="shared" si="5"/>
        <v>3127</v>
      </c>
      <c r="G283" s="1"/>
    </row>
    <row r="284" spans="1:7" x14ac:dyDescent="0.25">
      <c r="A284" s="1" t="s">
        <v>16</v>
      </c>
      <c r="B284">
        <v>3</v>
      </c>
      <c r="C284">
        <f t="shared" si="5"/>
        <v>4579</v>
      </c>
      <c r="G284" s="1"/>
    </row>
    <row r="285" spans="1:7" x14ac:dyDescent="0.25">
      <c r="A285" s="1" t="s">
        <v>12</v>
      </c>
      <c r="B285">
        <v>20</v>
      </c>
      <c r="C285">
        <f t="shared" si="5"/>
        <v>3411</v>
      </c>
      <c r="G285" s="1"/>
    </row>
    <row r="286" spans="1:7" x14ac:dyDescent="0.25">
      <c r="A286" s="1" t="s">
        <v>196</v>
      </c>
      <c r="B286">
        <v>1</v>
      </c>
      <c r="C286">
        <f t="shared" si="5"/>
        <v>375</v>
      </c>
      <c r="G286" s="1"/>
    </row>
    <row r="287" spans="1:7" x14ac:dyDescent="0.25">
      <c r="A287" s="1" t="s">
        <v>26</v>
      </c>
      <c r="B287">
        <v>1</v>
      </c>
      <c r="C287">
        <f t="shared" si="5"/>
        <v>1399</v>
      </c>
      <c r="G287" s="1"/>
    </row>
    <row r="288" spans="1:7" x14ac:dyDescent="0.25">
      <c r="A288" s="1" t="s">
        <v>65</v>
      </c>
      <c r="B288">
        <v>41</v>
      </c>
      <c r="C288">
        <f t="shared" si="5"/>
        <v>421</v>
      </c>
      <c r="G288" s="1"/>
    </row>
    <row r="289" spans="1:7" x14ac:dyDescent="0.25">
      <c r="A289" s="1" t="s">
        <v>38</v>
      </c>
      <c r="B289">
        <v>19</v>
      </c>
      <c r="C289">
        <f t="shared" si="5"/>
        <v>535</v>
      </c>
      <c r="G289" s="1"/>
    </row>
    <row r="290" spans="1:7" x14ac:dyDescent="0.25">
      <c r="A290" s="1" t="s">
        <v>238</v>
      </c>
      <c r="B290">
        <v>9</v>
      </c>
      <c r="C290">
        <f t="shared" si="5"/>
        <v>911</v>
      </c>
      <c r="G290" s="1"/>
    </row>
    <row r="291" spans="1:7" x14ac:dyDescent="0.25">
      <c r="A291" s="1" t="s">
        <v>26</v>
      </c>
      <c r="B291">
        <v>3</v>
      </c>
      <c r="C291">
        <f t="shared" si="5"/>
        <v>1399</v>
      </c>
      <c r="G291" s="1"/>
    </row>
    <row r="292" spans="1:7" x14ac:dyDescent="0.25">
      <c r="A292" s="1" t="s">
        <v>173</v>
      </c>
      <c r="B292">
        <v>8</v>
      </c>
      <c r="C292">
        <f t="shared" si="5"/>
        <v>695</v>
      </c>
      <c r="G292" s="1"/>
    </row>
    <row r="293" spans="1:7" x14ac:dyDescent="0.25">
      <c r="A293" s="1" t="s">
        <v>47</v>
      </c>
      <c r="B293">
        <v>163</v>
      </c>
      <c r="C293">
        <f t="shared" si="5"/>
        <v>3127</v>
      </c>
      <c r="G293" s="1"/>
    </row>
    <row r="294" spans="1:7" x14ac:dyDescent="0.25">
      <c r="A294" s="1" t="s">
        <v>238</v>
      </c>
      <c r="B294">
        <v>4</v>
      </c>
      <c r="C294">
        <f t="shared" si="5"/>
        <v>911</v>
      </c>
      <c r="G294" s="1"/>
    </row>
    <row r="295" spans="1:7" x14ac:dyDescent="0.25">
      <c r="A295" s="1" t="s">
        <v>12</v>
      </c>
      <c r="B295">
        <v>3</v>
      </c>
      <c r="C295">
        <f t="shared" si="5"/>
        <v>3411</v>
      </c>
      <c r="G295" s="1"/>
    </row>
    <row r="296" spans="1:7" x14ac:dyDescent="0.25">
      <c r="A296" s="1" t="s">
        <v>23</v>
      </c>
      <c r="B296">
        <v>15</v>
      </c>
      <c r="C296">
        <f t="shared" si="5"/>
        <v>515</v>
      </c>
      <c r="G296" s="1"/>
    </row>
    <row r="297" spans="1:7" x14ac:dyDescent="0.25">
      <c r="A297" s="1" t="s">
        <v>50</v>
      </c>
      <c r="B297">
        <v>36</v>
      </c>
      <c r="C297">
        <f t="shared" si="5"/>
        <v>934</v>
      </c>
      <c r="G297" s="1"/>
    </row>
    <row r="298" spans="1:7" x14ac:dyDescent="0.25">
      <c r="A298" s="1" t="s">
        <v>26</v>
      </c>
      <c r="B298">
        <v>3</v>
      </c>
      <c r="C298">
        <f t="shared" si="5"/>
        <v>1399</v>
      </c>
      <c r="G298" s="1"/>
    </row>
    <row r="299" spans="1:7" x14ac:dyDescent="0.25">
      <c r="A299" s="1" t="s">
        <v>16</v>
      </c>
      <c r="B299">
        <v>8</v>
      </c>
      <c r="C299">
        <f t="shared" si="5"/>
        <v>4579</v>
      </c>
      <c r="G299" s="1"/>
    </row>
    <row r="300" spans="1:7" x14ac:dyDescent="0.25">
      <c r="A300" s="1" t="s">
        <v>12</v>
      </c>
      <c r="B300">
        <v>7</v>
      </c>
      <c r="C300">
        <f t="shared" si="5"/>
        <v>3411</v>
      </c>
      <c r="G300" s="1"/>
    </row>
    <row r="301" spans="1:7" x14ac:dyDescent="0.25">
      <c r="A301" s="1" t="s">
        <v>16</v>
      </c>
      <c r="B301">
        <v>31</v>
      </c>
      <c r="C301">
        <f t="shared" si="5"/>
        <v>4579</v>
      </c>
      <c r="G301" s="1"/>
    </row>
    <row r="302" spans="1:7" x14ac:dyDescent="0.25">
      <c r="A302" s="1" t="s">
        <v>12</v>
      </c>
      <c r="B302">
        <v>111</v>
      </c>
      <c r="C302">
        <f t="shared" si="5"/>
        <v>3411</v>
      </c>
      <c r="G302" s="1"/>
    </row>
    <row r="303" spans="1:7" x14ac:dyDescent="0.25">
      <c r="A303" s="1" t="s">
        <v>12</v>
      </c>
      <c r="B303">
        <v>82</v>
      </c>
      <c r="C303">
        <f t="shared" si="5"/>
        <v>3411</v>
      </c>
      <c r="G303" s="1"/>
    </row>
    <row r="304" spans="1:7" x14ac:dyDescent="0.25">
      <c r="A304" s="1" t="s">
        <v>16</v>
      </c>
      <c r="B304">
        <v>2</v>
      </c>
      <c r="C304">
        <f t="shared" si="5"/>
        <v>4579</v>
      </c>
      <c r="G304" s="1"/>
    </row>
    <row r="305" spans="1:7" x14ac:dyDescent="0.25">
      <c r="A305" s="1" t="s">
        <v>12</v>
      </c>
      <c r="B305">
        <v>1</v>
      </c>
      <c r="C305">
        <f t="shared" si="5"/>
        <v>3411</v>
      </c>
      <c r="G305" s="1"/>
    </row>
    <row r="306" spans="1:7" x14ac:dyDescent="0.25">
      <c r="A306" s="1" t="s">
        <v>26</v>
      </c>
      <c r="B306">
        <v>54</v>
      </c>
      <c r="C306">
        <f t="shared" si="5"/>
        <v>1399</v>
      </c>
      <c r="G306" s="1"/>
    </row>
    <row r="307" spans="1:7" x14ac:dyDescent="0.25">
      <c r="A307" s="1" t="s">
        <v>12</v>
      </c>
      <c r="B307">
        <v>62</v>
      </c>
      <c r="C307">
        <f t="shared" si="5"/>
        <v>3411</v>
      </c>
      <c r="G307" s="1"/>
    </row>
    <row r="308" spans="1:7" x14ac:dyDescent="0.25">
      <c r="A308" s="1" t="s">
        <v>47</v>
      </c>
      <c r="B308">
        <v>13</v>
      </c>
      <c r="C308">
        <f t="shared" si="5"/>
        <v>3127</v>
      </c>
      <c r="G308" s="1"/>
    </row>
    <row r="309" spans="1:7" x14ac:dyDescent="0.25">
      <c r="A309" s="1" t="s">
        <v>12</v>
      </c>
      <c r="B309">
        <v>4</v>
      </c>
      <c r="C309">
        <f t="shared" si="5"/>
        <v>3411</v>
      </c>
      <c r="G309" s="1"/>
    </row>
    <row r="310" spans="1:7" x14ac:dyDescent="0.25">
      <c r="A310" s="1" t="s">
        <v>133</v>
      </c>
      <c r="B310">
        <v>95</v>
      </c>
      <c r="C310">
        <f t="shared" si="5"/>
        <v>1892</v>
      </c>
      <c r="G310" s="1"/>
    </row>
    <row r="311" spans="1:7" x14ac:dyDescent="0.25">
      <c r="A311" s="1" t="s">
        <v>29</v>
      </c>
      <c r="B311">
        <v>1</v>
      </c>
      <c r="C311">
        <f t="shared" si="5"/>
        <v>554</v>
      </c>
      <c r="G311" s="1"/>
    </row>
    <row r="312" spans="1:7" x14ac:dyDescent="0.25">
      <c r="A312" s="1" t="s">
        <v>50</v>
      </c>
      <c r="B312">
        <v>14</v>
      </c>
      <c r="C312">
        <f t="shared" si="5"/>
        <v>934</v>
      </c>
      <c r="G312" s="1"/>
    </row>
    <row r="313" spans="1:7" x14ac:dyDescent="0.25">
      <c r="A313" s="1" t="s">
        <v>38</v>
      </c>
      <c r="B313">
        <v>31</v>
      </c>
      <c r="C313">
        <f t="shared" si="5"/>
        <v>535</v>
      </c>
      <c r="G313" s="1"/>
    </row>
    <row r="314" spans="1:7" x14ac:dyDescent="0.25">
      <c r="A314" s="1" t="s">
        <v>23</v>
      </c>
      <c r="B314">
        <v>1</v>
      </c>
      <c r="C314">
        <f t="shared" si="5"/>
        <v>515</v>
      </c>
      <c r="G314" s="1"/>
    </row>
    <row r="315" spans="1:7" x14ac:dyDescent="0.25">
      <c r="A315" s="1" t="s">
        <v>26</v>
      </c>
      <c r="B315">
        <v>3</v>
      </c>
      <c r="C315">
        <f t="shared" si="5"/>
        <v>1399</v>
      </c>
      <c r="G315" s="1"/>
    </row>
    <row r="316" spans="1:7" x14ac:dyDescent="0.25">
      <c r="A316" s="1" t="s">
        <v>196</v>
      </c>
      <c r="B316">
        <v>26</v>
      </c>
      <c r="C316">
        <f t="shared" si="5"/>
        <v>375</v>
      </c>
      <c r="G316" s="1"/>
    </row>
    <row r="317" spans="1:7" x14ac:dyDescent="0.25">
      <c r="A317" s="1" t="s">
        <v>310</v>
      </c>
      <c r="B317">
        <v>1</v>
      </c>
      <c r="C317">
        <f t="shared" si="5"/>
        <v>7</v>
      </c>
      <c r="G317" s="1"/>
    </row>
    <row r="318" spans="1:7" x14ac:dyDescent="0.25">
      <c r="A318" s="1" t="s">
        <v>47</v>
      </c>
      <c r="B318">
        <v>1</v>
      </c>
      <c r="C318">
        <f t="shared" si="5"/>
        <v>3127</v>
      </c>
      <c r="G318" s="1"/>
    </row>
    <row r="319" spans="1:7" x14ac:dyDescent="0.25">
      <c r="A319" s="1" t="s">
        <v>16</v>
      </c>
      <c r="B319">
        <v>18</v>
      </c>
      <c r="C319">
        <f t="shared" si="5"/>
        <v>4579</v>
      </c>
      <c r="G319" s="1"/>
    </row>
    <row r="320" spans="1:7" x14ac:dyDescent="0.25">
      <c r="A320" s="1" t="s">
        <v>47</v>
      </c>
      <c r="B320">
        <v>9</v>
      </c>
      <c r="C320">
        <f t="shared" si="5"/>
        <v>3127</v>
      </c>
      <c r="G320" s="1"/>
    </row>
    <row r="321" spans="1:7" x14ac:dyDescent="0.25">
      <c r="A321" s="1" t="s">
        <v>252</v>
      </c>
      <c r="B321">
        <v>23</v>
      </c>
      <c r="C321">
        <f t="shared" si="5"/>
        <v>500</v>
      </c>
      <c r="G321" s="1"/>
    </row>
    <row r="322" spans="1:7" x14ac:dyDescent="0.25">
      <c r="A322" s="1" t="s">
        <v>130</v>
      </c>
      <c r="B322">
        <v>19</v>
      </c>
      <c r="C322">
        <f t="shared" ref="C322:C385" si="6">SUMIF($A:$A, A322, $B:$B)</f>
        <v>1968</v>
      </c>
      <c r="G322" s="1"/>
    </row>
    <row r="323" spans="1:7" x14ac:dyDescent="0.25">
      <c r="A323" s="1" t="s">
        <v>26</v>
      </c>
      <c r="B323">
        <v>2</v>
      </c>
      <c r="C323">
        <f t="shared" si="6"/>
        <v>1399</v>
      </c>
      <c r="G323" s="1"/>
    </row>
    <row r="324" spans="1:7" x14ac:dyDescent="0.25">
      <c r="A324" s="1" t="s">
        <v>16</v>
      </c>
      <c r="B324">
        <v>6</v>
      </c>
      <c r="C324">
        <f t="shared" si="6"/>
        <v>4579</v>
      </c>
      <c r="G324" s="1"/>
    </row>
    <row r="325" spans="1:7" x14ac:dyDescent="0.25">
      <c r="A325" s="1" t="s">
        <v>26</v>
      </c>
      <c r="B325">
        <v>43</v>
      </c>
      <c r="C325">
        <f t="shared" si="6"/>
        <v>1399</v>
      </c>
      <c r="G325" s="1"/>
    </row>
    <row r="326" spans="1:7" x14ac:dyDescent="0.25">
      <c r="A326" s="1" t="s">
        <v>26</v>
      </c>
      <c r="B326">
        <v>7</v>
      </c>
      <c r="C326">
        <f t="shared" si="6"/>
        <v>1399</v>
      </c>
      <c r="G326" s="1"/>
    </row>
    <row r="327" spans="1:7" x14ac:dyDescent="0.25">
      <c r="A327" s="1" t="s">
        <v>47</v>
      </c>
      <c r="B327">
        <v>1</v>
      </c>
      <c r="C327">
        <f t="shared" si="6"/>
        <v>3127</v>
      </c>
      <c r="G327" s="1"/>
    </row>
    <row r="328" spans="1:7" x14ac:dyDescent="0.25">
      <c r="A328" s="1" t="s">
        <v>26</v>
      </c>
      <c r="B328">
        <v>2</v>
      </c>
      <c r="C328">
        <f t="shared" si="6"/>
        <v>1399</v>
      </c>
      <c r="G328" s="1"/>
    </row>
    <row r="329" spans="1:7" x14ac:dyDescent="0.25">
      <c r="A329" s="1" t="s">
        <v>47</v>
      </c>
      <c r="B329">
        <v>181</v>
      </c>
      <c r="C329">
        <f t="shared" si="6"/>
        <v>3127</v>
      </c>
      <c r="G329" s="1"/>
    </row>
    <row r="330" spans="1:7" x14ac:dyDescent="0.25">
      <c r="A330" s="1" t="s">
        <v>47</v>
      </c>
      <c r="B330">
        <v>62</v>
      </c>
      <c r="C330">
        <f t="shared" si="6"/>
        <v>3127</v>
      </c>
      <c r="G330" s="1"/>
    </row>
    <row r="331" spans="1:7" x14ac:dyDescent="0.25">
      <c r="A331" s="1" t="s">
        <v>16</v>
      </c>
      <c r="B331">
        <v>1</v>
      </c>
      <c r="C331">
        <f t="shared" si="6"/>
        <v>4579</v>
      </c>
      <c r="G331" s="1"/>
    </row>
    <row r="332" spans="1:7" x14ac:dyDescent="0.25">
      <c r="A332" s="1" t="s">
        <v>47</v>
      </c>
      <c r="B332">
        <v>1</v>
      </c>
      <c r="C332">
        <f t="shared" si="6"/>
        <v>3127</v>
      </c>
      <c r="G332" s="1"/>
    </row>
    <row r="333" spans="1:7" x14ac:dyDescent="0.25">
      <c r="A333" s="1" t="s">
        <v>196</v>
      </c>
      <c r="B333">
        <v>4</v>
      </c>
      <c r="C333">
        <f t="shared" si="6"/>
        <v>375</v>
      </c>
      <c r="G333" s="1"/>
    </row>
    <row r="334" spans="1:7" x14ac:dyDescent="0.25">
      <c r="A334" s="1" t="s">
        <v>615</v>
      </c>
      <c r="B334">
        <v>29</v>
      </c>
      <c r="C334">
        <f t="shared" si="6"/>
        <v>125</v>
      </c>
      <c r="G334" s="1"/>
    </row>
    <row r="335" spans="1:7" x14ac:dyDescent="0.25">
      <c r="A335" s="1" t="s">
        <v>130</v>
      </c>
      <c r="B335">
        <v>80</v>
      </c>
      <c r="C335">
        <f t="shared" si="6"/>
        <v>1968</v>
      </c>
      <c r="G335" s="1"/>
    </row>
    <row r="336" spans="1:7" x14ac:dyDescent="0.25">
      <c r="A336" s="1" t="s">
        <v>26</v>
      </c>
      <c r="B336">
        <v>87</v>
      </c>
      <c r="C336">
        <f t="shared" si="6"/>
        <v>1399</v>
      </c>
      <c r="G336" s="1"/>
    </row>
    <row r="337" spans="1:7" x14ac:dyDescent="0.25">
      <c r="A337" s="1" t="s">
        <v>621</v>
      </c>
      <c r="B337">
        <v>59</v>
      </c>
      <c r="C337">
        <f t="shared" si="6"/>
        <v>470</v>
      </c>
      <c r="G337" s="1"/>
    </row>
    <row r="338" spans="1:7" x14ac:dyDescent="0.25">
      <c r="A338" s="1" t="s">
        <v>29</v>
      </c>
      <c r="B338">
        <v>3</v>
      </c>
      <c r="C338">
        <f t="shared" si="6"/>
        <v>554</v>
      </c>
      <c r="G338" s="1"/>
    </row>
    <row r="339" spans="1:7" x14ac:dyDescent="0.25">
      <c r="A339" s="1" t="s">
        <v>47</v>
      </c>
      <c r="B339">
        <v>9</v>
      </c>
      <c r="C339">
        <f t="shared" si="6"/>
        <v>3127</v>
      </c>
      <c r="G339" s="1"/>
    </row>
    <row r="340" spans="1:7" x14ac:dyDescent="0.25">
      <c r="A340" s="1" t="s">
        <v>16</v>
      </c>
      <c r="B340">
        <v>50</v>
      </c>
      <c r="C340">
        <f t="shared" si="6"/>
        <v>4579</v>
      </c>
      <c r="G340" s="1"/>
    </row>
    <row r="341" spans="1:7" x14ac:dyDescent="0.25">
      <c r="A341" s="1" t="s">
        <v>227</v>
      </c>
      <c r="B341">
        <v>165</v>
      </c>
      <c r="C341">
        <f t="shared" si="6"/>
        <v>1194</v>
      </c>
      <c r="G341" s="1"/>
    </row>
    <row r="342" spans="1:7" x14ac:dyDescent="0.25">
      <c r="A342" s="1" t="s">
        <v>16</v>
      </c>
      <c r="B342">
        <v>9</v>
      </c>
      <c r="C342">
        <f t="shared" si="6"/>
        <v>4579</v>
      </c>
      <c r="G342" s="1"/>
    </row>
    <row r="343" spans="1:7" x14ac:dyDescent="0.25">
      <c r="A343" s="1" t="s">
        <v>26</v>
      </c>
      <c r="B343">
        <v>12</v>
      </c>
      <c r="C343">
        <f t="shared" si="6"/>
        <v>1399</v>
      </c>
      <c r="G343" s="1"/>
    </row>
    <row r="344" spans="1:7" x14ac:dyDescent="0.25">
      <c r="A344" s="1" t="s">
        <v>16</v>
      </c>
      <c r="B344">
        <v>5</v>
      </c>
      <c r="C344">
        <f t="shared" si="6"/>
        <v>4579</v>
      </c>
      <c r="G344" s="1"/>
    </row>
    <row r="345" spans="1:7" x14ac:dyDescent="0.25">
      <c r="A345" s="1" t="s">
        <v>16</v>
      </c>
      <c r="B345">
        <v>365</v>
      </c>
      <c r="C345">
        <f t="shared" si="6"/>
        <v>4579</v>
      </c>
      <c r="G345" s="1"/>
    </row>
    <row r="346" spans="1:7" x14ac:dyDescent="0.25">
      <c r="A346" s="1" t="s">
        <v>16</v>
      </c>
      <c r="B346">
        <v>2</v>
      </c>
      <c r="C346">
        <f t="shared" si="6"/>
        <v>4579</v>
      </c>
      <c r="G346" s="1"/>
    </row>
    <row r="347" spans="1:7" x14ac:dyDescent="0.25">
      <c r="A347" s="1" t="s">
        <v>26</v>
      </c>
      <c r="B347">
        <v>8</v>
      </c>
      <c r="C347">
        <f t="shared" si="6"/>
        <v>1399</v>
      </c>
      <c r="G347" s="1"/>
    </row>
    <row r="348" spans="1:7" x14ac:dyDescent="0.25">
      <c r="A348" s="1" t="s">
        <v>26</v>
      </c>
      <c r="B348">
        <v>2</v>
      </c>
      <c r="C348">
        <f t="shared" si="6"/>
        <v>1399</v>
      </c>
      <c r="G348" s="1"/>
    </row>
    <row r="349" spans="1:7" x14ac:dyDescent="0.25">
      <c r="A349" s="1" t="s">
        <v>203</v>
      </c>
      <c r="B349">
        <v>1</v>
      </c>
      <c r="C349">
        <f t="shared" si="6"/>
        <v>210</v>
      </c>
      <c r="G349" s="1"/>
    </row>
    <row r="350" spans="1:7" x14ac:dyDescent="0.25">
      <c r="A350" s="1" t="s">
        <v>16</v>
      </c>
      <c r="B350">
        <v>3</v>
      </c>
      <c r="C350">
        <f t="shared" si="6"/>
        <v>4579</v>
      </c>
      <c r="G350" s="1"/>
    </row>
    <row r="351" spans="1:7" x14ac:dyDescent="0.25">
      <c r="A351" s="1" t="s">
        <v>16</v>
      </c>
      <c r="B351">
        <v>1</v>
      </c>
      <c r="C351">
        <f t="shared" si="6"/>
        <v>4579</v>
      </c>
      <c r="G351" s="1"/>
    </row>
    <row r="352" spans="1:7" x14ac:dyDescent="0.25">
      <c r="A352" s="1" t="s">
        <v>65</v>
      </c>
      <c r="B352">
        <v>25</v>
      </c>
      <c r="C352">
        <f t="shared" si="6"/>
        <v>421</v>
      </c>
      <c r="G352" s="1"/>
    </row>
    <row r="353" spans="1:7" x14ac:dyDescent="0.25">
      <c r="A353" s="1" t="s">
        <v>26</v>
      </c>
      <c r="B353">
        <v>10</v>
      </c>
      <c r="C353">
        <f t="shared" si="6"/>
        <v>1399</v>
      </c>
      <c r="G353" s="1"/>
    </row>
    <row r="354" spans="1:7" x14ac:dyDescent="0.25">
      <c r="A354" s="1" t="s">
        <v>650</v>
      </c>
      <c r="B354">
        <v>12</v>
      </c>
      <c r="C354">
        <f t="shared" si="6"/>
        <v>12</v>
      </c>
      <c r="G354" s="1"/>
    </row>
    <row r="355" spans="1:7" x14ac:dyDescent="0.25">
      <c r="A355" s="1" t="s">
        <v>525</v>
      </c>
      <c r="B355">
        <v>1</v>
      </c>
      <c r="C355">
        <f t="shared" si="6"/>
        <v>692</v>
      </c>
      <c r="G355" s="1"/>
    </row>
    <row r="356" spans="1:7" x14ac:dyDescent="0.25">
      <c r="A356" s="1" t="s">
        <v>525</v>
      </c>
      <c r="B356">
        <v>2</v>
      </c>
      <c r="C356">
        <f t="shared" si="6"/>
        <v>692</v>
      </c>
      <c r="G356" s="1"/>
    </row>
    <row r="357" spans="1:7" x14ac:dyDescent="0.25">
      <c r="A357" s="1" t="s">
        <v>238</v>
      </c>
      <c r="B357">
        <v>3</v>
      </c>
      <c r="C357">
        <f t="shared" si="6"/>
        <v>911</v>
      </c>
      <c r="G357" s="1"/>
    </row>
    <row r="358" spans="1:7" x14ac:dyDescent="0.25">
      <c r="A358" s="1" t="s">
        <v>16</v>
      </c>
      <c r="B358">
        <v>47</v>
      </c>
      <c r="C358">
        <f t="shared" si="6"/>
        <v>4579</v>
      </c>
      <c r="G358" s="1"/>
    </row>
    <row r="359" spans="1:7" x14ac:dyDescent="0.25">
      <c r="A359" s="1" t="s">
        <v>38</v>
      </c>
      <c r="B359">
        <v>7</v>
      </c>
      <c r="C359">
        <f t="shared" si="6"/>
        <v>535</v>
      </c>
      <c r="G359" s="1"/>
    </row>
    <row r="360" spans="1:7" x14ac:dyDescent="0.25">
      <c r="A360" s="1" t="s">
        <v>29</v>
      </c>
      <c r="B360">
        <v>2</v>
      </c>
      <c r="C360">
        <f t="shared" si="6"/>
        <v>554</v>
      </c>
      <c r="G360" s="1"/>
    </row>
    <row r="361" spans="1:7" x14ac:dyDescent="0.25">
      <c r="A361" s="1" t="s">
        <v>133</v>
      </c>
      <c r="B361">
        <v>185</v>
      </c>
      <c r="C361">
        <f t="shared" si="6"/>
        <v>1892</v>
      </c>
      <c r="G361" s="1"/>
    </row>
    <row r="362" spans="1:7" x14ac:dyDescent="0.25">
      <c r="A362" s="1" t="s">
        <v>29</v>
      </c>
      <c r="B362">
        <v>3</v>
      </c>
      <c r="C362">
        <f t="shared" si="6"/>
        <v>554</v>
      </c>
      <c r="G362" s="1"/>
    </row>
    <row r="363" spans="1:7" x14ac:dyDescent="0.25">
      <c r="A363" s="1" t="s">
        <v>26</v>
      </c>
      <c r="B363">
        <v>2</v>
      </c>
      <c r="C363">
        <f t="shared" si="6"/>
        <v>1399</v>
      </c>
      <c r="G363" s="1"/>
    </row>
    <row r="364" spans="1:7" x14ac:dyDescent="0.25">
      <c r="A364" s="1" t="s">
        <v>16</v>
      </c>
      <c r="B364">
        <v>37</v>
      </c>
      <c r="C364">
        <f t="shared" si="6"/>
        <v>4579</v>
      </c>
      <c r="G364" s="1"/>
    </row>
    <row r="365" spans="1:7" x14ac:dyDescent="0.25">
      <c r="A365" s="1" t="s">
        <v>16</v>
      </c>
      <c r="B365">
        <v>165</v>
      </c>
      <c r="C365">
        <f t="shared" si="6"/>
        <v>4579</v>
      </c>
      <c r="G365" s="1"/>
    </row>
    <row r="366" spans="1:7" x14ac:dyDescent="0.25">
      <c r="A366" s="1" t="s">
        <v>26</v>
      </c>
      <c r="B366">
        <v>8</v>
      </c>
      <c r="C366">
        <f t="shared" si="6"/>
        <v>1399</v>
      </c>
      <c r="G366" s="1"/>
    </row>
    <row r="367" spans="1:7" x14ac:dyDescent="0.25">
      <c r="A367" s="1" t="s">
        <v>29</v>
      </c>
      <c r="B367">
        <v>19</v>
      </c>
      <c r="C367">
        <f t="shared" si="6"/>
        <v>554</v>
      </c>
      <c r="G367" s="1"/>
    </row>
    <row r="368" spans="1:7" x14ac:dyDescent="0.25">
      <c r="A368" s="1" t="s">
        <v>47</v>
      </c>
      <c r="B368">
        <v>21</v>
      </c>
      <c r="C368">
        <f t="shared" si="6"/>
        <v>3127</v>
      </c>
      <c r="G368" s="1"/>
    </row>
    <row r="369" spans="1:7" x14ac:dyDescent="0.25">
      <c r="A369" s="1" t="s">
        <v>29</v>
      </c>
      <c r="B369">
        <v>1</v>
      </c>
      <c r="C369">
        <f t="shared" si="6"/>
        <v>554</v>
      </c>
      <c r="G369" s="1"/>
    </row>
    <row r="370" spans="1:7" x14ac:dyDescent="0.25">
      <c r="A370" s="1" t="s">
        <v>16</v>
      </c>
      <c r="B370">
        <v>122</v>
      </c>
      <c r="C370">
        <f t="shared" si="6"/>
        <v>4579</v>
      </c>
      <c r="G370" s="1"/>
    </row>
    <row r="371" spans="1:7" x14ac:dyDescent="0.25">
      <c r="A371" s="1" t="s">
        <v>16</v>
      </c>
      <c r="B371">
        <v>179</v>
      </c>
      <c r="C371">
        <f t="shared" si="6"/>
        <v>4579</v>
      </c>
      <c r="G371" s="1"/>
    </row>
    <row r="372" spans="1:7" x14ac:dyDescent="0.25">
      <c r="A372" s="1" t="s">
        <v>26</v>
      </c>
      <c r="B372">
        <v>52</v>
      </c>
      <c r="C372">
        <f t="shared" si="6"/>
        <v>1399</v>
      </c>
      <c r="G372" s="1"/>
    </row>
    <row r="373" spans="1:7" x14ac:dyDescent="0.25">
      <c r="A373" s="1" t="s">
        <v>252</v>
      </c>
      <c r="B373">
        <v>5</v>
      </c>
      <c r="C373">
        <f t="shared" si="6"/>
        <v>500</v>
      </c>
      <c r="G373" s="1"/>
    </row>
    <row r="374" spans="1:7" x14ac:dyDescent="0.25">
      <c r="A374" s="1" t="s">
        <v>16</v>
      </c>
      <c r="B374">
        <v>7</v>
      </c>
      <c r="C374">
        <f t="shared" si="6"/>
        <v>4579</v>
      </c>
      <c r="G374" s="1"/>
    </row>
    <row r="375" spans="1:7" x14ac:dyDescent="0.25">
      <c r="A375" s="1" t="s">
        <v>686</v>
      </c>
      <c r="B375">
        <v>1</v>
      </c>
      <c r="C375">
        <f t="shared" si="6"/>
        <v>1</v>
      </c>
      <c r="G375" s="1"/>
    </row>
    <row r="376" spans="1:7" x14ac:dyDescent="0.25">
      <c r="A376" s="1" t="s">
        <v>130</v>
      </c>
      <c r="B376">
        <v>6</v>
      </c>
      <c r="C376">
        <f t="shared" si="6"/>
        <v>1968</v>
      </c>
      <c r="G376" s="1"/>
    </row>
    <row r="377" spans="1:7" x14ac:dyDescent="0.25">
      <c r="A377" s="1" t="s">
        <v>26</v>
      </c>
      <c r="B377">
        <v>3</v>
      </c>
      <c r="C377">
        <f t="shared" si="6"/>
        <v>1399</v>
      </c>
      <c r="G377" s="1"/>
    </row>
    <row r="378" spans="1:7" x14ac:dyDescent="0.25">
      <c r="A378" s="1" t="s">
        <v>26</v>
      </c>
      <c r="B378">
        <v>4</v>
      </c>
      <c r="C378">
        <f t="shared" si="6"/>
        <v>1399</v>
      </c>
      <c r="G378" s="1"/>
    </row>
    <row r="379" spans="1:7" x14ac:dyDescent="0.25">
      <c r="A379" s="1" t="s">
        <v>26</v>
      </c>
      <c r="B379">
        <v>6</v>
      </c>
      <c r="C379">
        <f t="shared" si="6"/>
        <v>1399</v>
      </c>
      <c r="G379" s="1"/>
    </row>
    <row r="380" spans="1:7" x14ac:dyDescent="0.25">
      <c r="A380" s="1" t="s">
        <v>525</v>
      </c>
      <c r="B380">
        <v>2</v>
      </c>
      <c r="C380">
        <f t="shared" si="6"/>
        <v>692</v>
      </c>
      <c r="G380" s="1"/>
    </row>
    <row r="381" spans="1:7" x14ac:dyDescent="0.25">
      <c r="A381" s="1" t="s">
        <v>26</v>
      </c>
      <c r="B381">
        <v>4</v>
      </c>
      <c r="C381">
        <f t="shared" si="6"/>
        <v>1399</v>
      </c>
      <c r="G381" s="1"/>
    </row>
    <row r="382" spans="1:7" x14ac:dyDescent="0.25">
      <c r="A382" s="1" t="s">
        <v>133</v>
      </c>
      <c r="B382">
        <v>239</v>
      </c>
      <c r="C382">
        <f t="shared" si="6"/>
        <v>1892</v>
      </c>
      <c r="G382" s="1"/>
    </row>
    <row r="383" spans="1:7" x14ac:dyDescent="0.25">
      <c r="A383" s="1" t="s">
        <v>65</v>
      </c>
      <c r="B383">
        <v>112</v>
      </c>
      <c r="C383">
        <f t="shared" si="6"/>
        <v>421</v>
      </c>
      <c r="G383" s="1"/>
    </row>
    <row r="384" spans="1:7" x14ac:dyDescent="0.25">
      <c r="A384" s="1" t="s">
        <v>16</v>
      </c>
      <c r="B384">
        <v>93</v>
      </c>
      <c r="C384">
        <f t="shared" si="6"/>
        <v>4579</v>
      </c>
      <c r="G384" s="1"/>
    </row>
    <row r="385" spans="1:7" x14ac:dyDescent="0.25">
      <c r="A385" s="1" t="s">
        <v>26</v>
      </c>
      <c r="B385">
        <v>1</v>
      </c>
      <c r="C385">
        <f t="shared" si="6"/>
        <v>1399</v>
      </c>
      <c r="G385" s="1"/>
    </row>
    <row r="386" spans="1:7" x14ac:dyDescent="0.25">
      <c r="A386" s="1" t="s">
        <v>26</v>
      </c>
      <c r="B386">
        <v>1</v>
      </c>
      <c r="C386">
        <f t="shared" ref="C386:C449" si="7">SUMIF($A:$A, A386, $B:$B)</f>
        <v>1399</v>
      </c>
      <c r="G386" s="1"/>
    </row>
    <row r="387" spans="1:7" x14ac:dyDescent="0.25">
      <c r="A387" s="1" t="s">
        <v>23</v>
      </c>
      <c r="B387">
        <v>120</v>
      </c>
      <c r="C387">
        <f t="shared" si="7"/>
        <v>515</v>
      </c>
      <c r="G387" s="1"/>
    </row>
    <row r="388" spans="1:7" x14ac:dyDescent="0.25">
      <c r="A388" s="1" t="s">
        <v>525</v>
      </c>
      <c r="B388">
        <v>4</v>
      </c>
      <c r="C388">
        <f t="shared" si="7"/>
        <v>692</v>
      </c>
      <c r="G388" s="1"/>
    </row>
    <row r="389" spans="1:7" x14ac:dyDescent="0.25">
      <c r="A389" s="1" t="s">
        <v>196</v>
      </c>
      <c r="B389">
        <v>1</v>
      </c>
      <c r="C389">
        <f t="shared" si="7"/>
        <v>375</v>
      </c>
      <c r="G389" s="1"/>
    </row>
    <row r="390" spans="1:7" x14ac:dyDescent="0.25">
      <c r="A390" s="1" t="s">
        <v>525</v>
      </c>
      <c r="B390">
        <v>18</v>
      </c>
      <c r="C390">
        <f t="shared" si="7"/>
        <v>692</v>
      </c>
      <c r="G390" s="1"/>
    </row>
    <row r="391" spans="1:7" x14ac:dyDescent="0.25">
      <c r="A391" s="1" t="s">
        <v>16</v>
      </c>
      <c r="B391">
        <v>53</v>
      </c>
      <c r="C391">
        <f t="shared" si="7"/>
        <v>4579</v>
      </c>
      <c r="G391" s="1"/>
    </row>
    <row r="392" spans="1:7" x14ac:dyDescent="0.25">
      <c r="A392" s="1" t="s">
        <v>16</v>
      </c>
      <c r="B392">
        <v>148</v>
      </c>
      <c r="C392">
        <f t="shared" si="7"/>
        <v>4579</v>
      </c>
      <c r="G392" s="1"/>
    </row>
    <row r="393" spans="1:7" x14ac:dyDescent="0.25">
      <c r="A393" s="1" t="s">
        <v>16</v>
      </c>
      <c r="B393">
        <v>10</v>
      </c>
      <c r="C393">
        <f t="shared" si="7"/>
        <v>4579</v>
      </c>
      <c r="G393" s="1"/>
    </row>
    <row r="394" spans="1:7" x14ac:dyDescent="0.25">
      <c r="A394" s="1" t="s">
        <v>47</v>
      </c>
      <c r="B394">
        <v>55</v>
      </c>
      <c r="C394">
        <f t="shared" si="7"/>
        <v>3127</v>
      </c>
      <c r="G394" s="1"/>
    </row>
    <row r="395" spans="1:7" x14ac:dyDescent="0.25">
      <c r="A395" s="1" t="s">
        <v>26</v>
      </c>
      <c r="B395">
        <v>3</v>
      </c>
      <c r="C395">
        <f t="shared" si="7"/>
        <v>1399</v>
      </c>
      <c r="G395" s="1"/>
    </row>
    <row r="396" spans="1:7" x14ac:dyDescent="0.25">
      <c r="A396" s="1" t="s">
        <v>26</v>
      </c>
      <c r="B396">
        <v>3</v>
      </c>
      <c r="C396">
        <f t="shared" si="7"/>
        <v>1399</v>
      </c>
      <c r="G396" s="1"/>
    </row>
    <row r="397" spans="1:7" x14ac:dyDescent="0.25">
      <c r="A397" s="1" t="s">
        <v>16</v>
      </c>
      <c r="B397">
        <v>1</v>
      </c>
      <c r="C397">
        <f t="shared" si="7"/>
        <v>4579</v>
      </c>
      <c r="G397" s="1"/>
    </row>
    <row r="398" spans="1:7" x14ac:dyDescent="0.25">
      <c r="A398" s="1" t="s">
        <v>47</v>
      </c>
      <c r="B398">
        <v>143</v>
      </c>
      <c r="C398">
        <f t="shared" si="7"/>
        <v>3127</v>
      </c>
      <c r="G398" s="1"/>
    </row>
    <row r="399" spans="1:7" x14ac:dyDescent="0.25">
      <c r="A399" s="1" t="s">
        <v>47</v>
      </c>
      <c r="B399">
        <v>1</v>
      </c>
      <c r="C399">
        <f t="shared" si="7"/>
        <v>3127</v>
      </c>
      <c r="G399" s="1"/>
    </row>
    <row r="400" spans="1:7" x14ac:dyDescent="0.25">
      <c r="A400" s="1" t="s">
        <v>70</v>
      </c>
      <c r="B400">
        <v>103</v>
      </c>
      <c r="C400">
        <f t="shared" si="7"/>
        <v>510</v>
      </c>
      <c r="G400" s="1"/>
    </row>
    <row r="401" spans="1:7" x14ac:dyDescent="0.25">
      <c r="A401" s="1" t="s">
        <v>26</v>
      </c>
      <c r="B401">
        <v>9</v>
      </c>
      <c r="C401">
        <f t="shared" si="7"/>
        <v>1399</v>
      </c>
      <c r="G401" s="1"/>
    </row>
    <row r="402" spans="1:7" x14ac:dyDescent="0.25">
      <c r="A402" s="1" t="s">
        <v>16</v>
      </c>
      <c r="B402">
        <v>1</v>
      </c>
      <c r="C402">
        <f t="shared" si="7"/>
        <v>4579</v>
      </c>
      <c r="G402" s="1"/>
    </row>
    <row r="403" spans="1:7" x14ac:dyDescent="0.25">
      <c r="A403" s="1" t="s">
        <v>203</v>
      </c>
      <c r="B403">
        <v>1</v>
      </c>
      <c r="C403">
        <f t="shared" si="7"/>
        <v>210</v>
      </c>
      <c r="G403" s="1"/>
    </row>
    <row r="404" spans="1:7" x14ac:dyDescent="0.25">
      <c r="A404" s="1" t="s">
        <v>238</v>
      </c>
      <c r="B404">
        <v>117</v>
      </c>
      <c r="C404">
        <f t="shared" si="7"/>
        <v>911</v>
      </c>
      <c r="G404" s="1"/>
    </row>
    <row r="405" spans="1:7" x14ac:dyDescent="0.25">
      <c r="A405" s="1" t="s">
        <v>26</v>
      </c>
      <c r="B405">
        <v>1</v>
      </c>
      <c r="C405">
        <f t="shared" si="7"/>
        <v>1399</v>
      </c>
      <c r="G405" s="1"/>
    </row>
    <row r="406" spans="1:7" x14ac:dyDescent="0.25">
      <c r="A406" s="1" t="s">
        <v>50</v>
      </c>
      <c r="B406">
        <v>1</v>
      </c>
      <c r="C406">
        <f t="shared" si="7"/>
        <v>934</v>
      </c>
      <c r="G406" s="1"/>
    </row>
    <row r="407" spans="1:7" x14ac:dyDescent="0.25">
      <c r="A407" s="1" t="s">
        <v>29</v>
      </c>
      <c r="B407">
        <v>1</v>
      </c>
      <c r="C407">
        <f t="shared" si="7"/>
        <v>554</v>
      </c>
      <c r="G407" s="1"/>
    </row>
    <row r="408" spans="1:7" x14ac:dyDescent="0.25">
      <c r="A408" s="1" t="s">
        <v>330</v>
      </c>
      <c r="B408">
        <v>48</v>
      </c>
      <c r="C408">
        <f t="shared" si="7"/>
        <v>59</v>
      </c>
      <c r="G408" s="1"/>
    </row>
    <row r="409" spans="1:7" x14ac:dyDescent="0.25">
      <c r="A409" s="1" t="s">
        <v>525</v>
      </c>
      <c r="B409">
        <v>97</v>
      </c>
      <c r="C409">
        <f t="shared" si="7"/>
        <v>692</v>
      </c>
      <c r="G409" s="1"/>
    </row>
    <row r="410" spans="1:7" x14ac:dyDescent="0.25">
      <c r="A410" s="1" t="s">
        <v>238</v>
      </c>
      <c r="B410">
        <v>2</v>
      </c>
      <c r="C410">
        <f t="shared" si="7"/>
        <v>911</v>
      </c>
      <c r="G410" s="1"/>
    </row>
    <row r="411" spans="1:7" x14ac:dyDescent="0.25">
      <c r="A411" s="1" t="s">
        <v>16</v>
      </c>
      <c r="B411">
        <v>37</v>
      </c>
      <c r="C411">
        <f t="shared" si="7"/>
        <v>4579</v>
      </c>
      <c r="G411" s="1"/>
    </row>
    <row r="412" spans="1:7" x14ac:dyDescent="0.25">
      <c r="A412" s="1" t="s">
        <v>203</v>
      </c>
      <c r="B412">
        <v>3</v>
      </c>
      <c r="C412">
        <f t="shared" si="7"/>
        <v>210</v>
      </c>
      <c r="G412" s="1"/>
    </row>
    <row r="413" spans="1:7" x14ac:dyDescent="0.25">
      <c r="A413" s="1" t="s">
        <v>26</v>
      </c>
      <c r="B413">
        <v>6</v>
      </c>
      <c r="C413">
        <f t="shared" si="7"/>
        <v>1399</v>
      </c>
      <c r="G413" s="1"/>
    </row>
    <row r="414" spans="1:7" x14ac:dyDescent="0.25">
      <c r="A414" s="1" t="s">
        <v>297</v>
      </c>
      <c r="B414">
        <v>2</v>
      </c>
      <c r="C414">
        <f t="shared" si="7"/>
        <v>93</v>
      </c>
      <c r="G414" s="1"/>
    </row>
    <row r="415" spans="1:7" x14ac:dyDescent="0.25">
      <c r="A415" s="1" t="s">
        <v>297</v>
      </c>
      <c r="B415">
        <v>7</v>
      </c>
      <c r="C415">
        <f t="shared" si="7"/>
        <v>93</v>
      </c>
      <c r="G415" s="1"/>
    </row>
    <row r="416" spans="1:7" x14ac:dyDescent="0.25">
      <c r="A416" s="1" t="s">
        <v>252</v>
      </c>
      <c r="B416">
        <v>6</v>
      </c>
      <c r="C416">
        <f t="shared" si="7"/>
        <v>500</v>
      </c>
      <c r="G416" s="1"/>
    </row>
    <row r="417" spans="1:7" x14ac:dyDescent="0.25">
      <c r="A417" s="1" t="s">
        <v>26</v>
      </c>
      <c r="B417">
        <v>1</v>
      </c>
      <c r="C417">
        <f t="shared" si="7"/>
        <v>1399</v>
      </c>
      <c r="G417" s="1"/>
    </row>
    <row r="418" spans="1:7" x14ac:dyDescent="0.25">
      <c r="A418" s="1" t="s">
        <v>161</v>
      </c>
      <c r="B418">
        <v>5</v>
      </c>
      <c r="C418">
        <f t="shared" si="7"/>
        <v>223</v>
      </c>
      <c r="G418" s="1"/>
    </row>
    <row r="419" spans="1:7" x14ac:dyDescent="0.25">
      <c r="A419" s="1" t="s">
        <v>227</v>
      </c>
      <c r="B419">
        <v>6</v>
      </c>
      <c r="C419">
        <f t="shared" si="7"/>
        <v>1194</v>
      </c>
      <c r="G419" s="1"/>
    </row>
    <row r="420" spans="1:7" x14ac:dyDescent="0.25">
      <c r="A420" s="1" t="s">
        <v>26</v>
      </c>
      <c r="B420">
        <v>5</v>
      </c>
      <c r="C420">
        <f t="shared" si="7"/>
        <v>1399</v>
      </c>
      <c r="G420" s="1"/>
    </row>
    <row r="421" spans="1:7" x14ac:dyDescent="0.25">
      <c r="A421" s="1" t="s">
        <v>29</v>
      </c>
      <c r="B421">
        <v>1</v>
      </c>
      <c r="C421">
        <f t="shared" si="7"/>
        <v>554</v>
      </c>
      <c r="G421" s="1"/>
    </row>
    <row r="422" spans="1:7" x14ac:dyDescent="0.25">
      <c r="A422" s="1" t="s">
        <v>203</v>
      </c>
      <c r="B422">
        <v>4</v>
      </c>
      <c r="C422">
        <f t="shared" si="7"/>
        <v>210</v>
      </c>
      <c r="G422" s="1"/>
    </row>
    <row r="423" spans="1:7" x14ac:dyDescent="0.25">
      <c r="A423" s="1" t="s">
        <v>173</v>
      </c>
      <c r="B423">
        <v>51</v>
      </c>
      <c r="C423">
        <f t="shared" si="7"/>
        <v>695</v>
      </c>
      <c r="G423" s="1"/>
    </row>
    <row r="424" spans="1:7" x14ac:dyDescent="0.25">
      <c r="A424" s="1" t="s">
        <v>29</v>
      </c>
      <c r="B424">
        <v>11</v>
      </c>
      <c r="C424">
        <f t="shared" si="7"/>
        <v>554</v>
      </c>
      <c r="G424" s="1"/>
    </row>
    <row r="425" spans="1:7" x14ac:dyDescent="0.25">
      <c r="A425" s="1" t="s">
        <v>494</v>
      </c>
      <c r="B425">
        <v>2</v>
      </c>
      <c r="C425">
        <f t="shared" si="7"/>
        <v>5</v>
      </c>
      <c r="G425" s="1"/>
    </row>
    <row r="426" spans="1:7" x14ac:dyDescent="0.25">
      <c r="A426" s="1" t="s">
        <v>525</v>
      </c>
      <c r="B426">
        <v>76</v>
      </c>
      <c r="C426">
        <f t="shared" si="7"/>
        <v>692</v>
      </c>
      <c r="G426" s="1"/>
    </row>
    <row r="427" spans="1:7" x14ac:dyDescent="0.25">
      <c r="A427" s="1" t="s">
        <v>173</v>
      </c>
      <c r="B427">
        <v>3</v>
      </c>
      <c r="C427">
        <f t="shared" si="7"/>
        <v>695</v>
      </c>
      <c r="G427" s="1"/>
    </row>
    <row r="428" spans="1:7" x14ac:dyDescent="0.25">
      <c r="A428" s="1" t="s">
        <v>227</v>
      </c>
      <c r="B428">
        <v>112</v>
      </c>
      <c r="C428">
        <f t="shared" si="7"/>
        <v>1194</v>
      </c>
      <c r="G428" s="1"/>
    </row>
    <row r="429" spans="1:7" x14ac:dyDescent="0.25">
      <c r="A429" s="1" t="s">
        <v>227</v>
      </c>
      <c r="B429">
        <v>2</v>
      </c>
      <c r="C429">
        <f t="shared" si="7"/>
        <v>1194</v>
      </c>
      <c r="G429" s="1"/>
    </row>
    <row r="430" spans="1:7" x14ac:dyDescent="0.25">
      <c r="A430" s="1" t="s">
        <v>29</v>
      </c>
      <c r="B430">
        <v>1</v>
      </c>
      <c r="C430">
        <f t="shared" si="7"/>
        <v>554</v>
      </c>
      <c r="G430" s="1"/>
    </row>
    <row r="431" spans="1:7" x14ac:dyDescent="0.25">
      <c r="A431" s="1" t="s">
        <v>494</v>
      </c>
      <c r="B431">
        <v>2</v>
      </c>
      <c r="C431">
        <f t="shared" si="7"/>
        <v>5</v>
      </c>
      <c r="G431" s="1"/>
    </row>
    <row r="432" spans="1:7" x14ac:dyDescent="0.25">
      <c r="A432" s="1" t="s">
        <v>772</v>
      </c>
      <c r="B432">
        <v>99</v>
      </c>
      <c r="C432">
        <f t="shared" si="7"/>
        <v>99</v>
      </c>
      <c r="G432" s="1"/>
    </row>
    <row r="433" spans="1:7" x14ac:dyDescent="0.25">
      <c r="A433" s="1" t="s">
        <v>29</v>
      </c>
      <c r="B433">
        <v>1</v>
      </c>
      <c r="C433">
        <f t="shared" si="7"/>
        <v>554</v>
      </c>
      <c r="G433" s="1"/>
    </row>
    <row r="434" spans="1:7" x14ac:dyDescent="0.25">
      <c r="A434" s="1" t="s">
        <v>525</v>
      </c>
      <c r="B434">
        <v>1</v>
      </c>
      <c r="C434">
        <f t="shared" si="7"/>
        <v>692</v>
      </c>
      <c r="G434" s="1"/>
    </row>
    <row r="435" spans="1:7" x14ac:dyDescent="0.25">
      <c r="A435" s="1" t="s">
        <v>777</v>
      </c>
      <c r="B435">
        <v>112</v>
      </c>
      <c r="C435">
        <f t="shared" si="7"/>
        <v>191</v>
      </c>
      <c r="G435" s="1"/>
    </row>
    <row r="436" spans="1:7" x14ac:dyDescent="0.25">
      <c r="A436" s="1" t="s">
        <v>780</v>
      </c>
      <c r="B436">
        <v>1</v>
      </c>
      <c r="C436">
        <f t="shared" si="7"/>
        <v>1</v>
      </c>
      <c r="G436" s="1"/>
    </row>
    <row r="437" spans="1:7" x14ac:dyDescent="0.25">
      <c r="A437" s="1" t="s">
        <v>47</v>
      </c>
      <c r="B437">
        <v>180</v>
      </c>
      <c r="C437">
        <f t="shared" si="7"/>
        <v>3127</v>
      </c>
      <c r="G437" s="1"/>
    </row>
    <row r="438" spans="1:7" x14ac:dyDescent="0.25">
      <c r="A438" s="1" t="s">
        <v>47</v>
      </c>
      <c r="B438">
        <v>2</v>
      </c>
      <c r="C438">
        <f t="shared" si="7"/>
        <v>3127</v>
      </c>
      <c r="G438" s="1"/>
    </row>
    <row r="439" spans="1:7" x14ac:dyDescent="0.25">
      <c r="A439" s="1" t="s">
        <v>38</v>
      </c>
      <c r="B439">
        <v>41</v>
      </c>
      <c r="C439">
        <f t="shared" si="7"/>
        <v>535</v>
      </c>
      <c r="G439" s="1"/>
    </row>
    <row r="440" spans="1:7" x14ac:dyDescent="0.25">
      <c r="A440" s="1" t="s">
        <v>85</v>
      </c>
      <c r="B440">
        <v>32</v>
      </c>
      <c r="C440">
        <f t="shared" si="7"/>
        <v>88</v>
      </c>
      <c r="G440" s="1"/>
    </row>
    <row r="441" spans="1:7" x14ac:dyDescent="0.25">
      <c r="A441" s="1" t="s">
        <v>130</v>
      </c>
      <c r="B441">
        <v>6</v>
      </c>
      <c r="C441">
        <f t="shared" si="7"/>
        <v>1968</v>
      </c>
      <c r="G441" s="1"/>
    </row>
    <row r="442" spans="1:7" x14ac:dyDescent="0.25">
      <c r="A442" s="1" t="s">
        <v>29</v>
      </c>
      <c r="B442">
        <v>2</v>
      </c>
      <c r="C442">
        <f t="shared" si="7"/>
        <v>554</v>
      </c>
      <c r="G442" s="1"/>
    </row>
    <row r="443" spans="1:7" x14ac:dyDescent="0.25">
      <c r="A443" s="1" t="s">
        <v>12</v>
      </c>
      <c r="B443">
        <v>14</v>
      </c>
      <c r="C443">
        <f t="shared" si="7"/>
        <v>3411</v>
      </c>
      <c r="G443" s="1"/>
    </row>
    <row r="444" spans="1:7" x14ac:dyDescent="0.25">
      <c r="A444" s="1" t="s">
        <v>12</v>
      </c>
      <c r="B444">
        <v>75</v>
      </c>
      <c r="C444">
        <f t="shared" si="7"/>
        <v>3411</v>
      </c>
      <c r="G444" s="1"/>
    </row>
    <row r="445" spans="1:7" x14ac:dyDescent="0.25">
      <c r="A445" s="1" t="s">
        <v>196</v>
      </c>
      <c r="B445">
        <v>21</v>
      </c>
      <c r="C445">
        <f t="shared" si="7"/>
        <v>375</v>
      </c>
    </row>
    <row r="446" spans="1:7" x14ac:dyDescent="0.25">
      <c r="A446" s="1" t="s">
        <v>47</v>
      </c>
      <c r="B446">
        <v>2</v>
      </c>
      <c r="C446">
        <f t="shared" si="7"/>
        <v>3127</v>
      </c>
    </row>
    <row r="447" spans="1:7" x14ac:dyDescent="0.25">
      <c r="A447" s="1" t="s">
        <v>26</v>
      </c>
      <c r="B447">
        <v>5</v>
      </c>
      <c r="C447">
        <f t="shared" si="7"/>
        <v>1399</v>
      </c>
    </row>
    <row r="448" spans="1:7" x14ac:dyDescent="0.25">
      <c r="A448" s="1" t="s">
        <v>168</v>
      </c>
      <c r="B448">
        <v>61</v>
      </c>
      <c r="C448">
        <f t="shared" si="7"/>
        <v>510</v>
      </c>
    </row>
    <row r="449" spans="1:3" x14ac:dyDescent="0.25">
      <c r="A449" s="1" t="s">
        <v>173</v>
      </c>
      <c r="B449">
        <v>177</v>
      </c>
      <c r="C449">
        <f t="shared" si="7"/>
        <v>695</v>
      </c>
    </row>
    <row r="450" spans="1:3" x14ac:dyDescent="0.25">
      <c r="A450" s="1" t="s">
        <v>23</v>
      </c>
      <c r="B450">
        <v>2</v>
      </c>
      <c r="C450">
        <f t="shared" ref="C450:C513" si="8">SUMIF($A:$A, A450, $B:$B)</f>
        <v>515</v>
      </c>
    </row>
    <row r="451" spans="1:3" x14ac:dyDescent="0.25">
      <c r="A451" s="1" t="s">
        <v>12</v>
      </c>
      <c r="B451">
        <v>10</v>
      </c>
      <c r="C451">
        <f t="shared" si="8"/>
        <v>3411</v>
      </c>
    </row>
    <row r="452" spans="1:3" x14ac:dyDescent="0.25">
      <c r="A452" s="1" t="s">
        <v>16</v>
      </c>
      <c r="B452">
        <v>2</v>
      </c>
      <c r="C452">
        <f t="shared" si="8"/>
        <v>4579</v>
      </c>
    </row>
    <row r="453" spans="1:3" x14ac:dyDescent="0.25">
      <c r="A453" s="1" t="s">
        <v>65</v>
      </c>
      <c r="B453">
        <v>20</v>
      </c>
      <c r="C453">
        <f t="shared" si="8"/>
        <v>421</v>
      </c>
    </row>
    <row r="454" spans="1:3" x14ac:dyDescent="0.25">
      <c r="A454" s="1" t="s">
        <v>166</v>
      </c>
      <c r="B454">
        <v>158</v>
      </c>
      <c r="C454">
        <f t="shared" si="8"/>
        <v>189</v>
      </c>
    </row>
    <row r="455" spans="1:3" x14ac:dyDescent="0.25">
      <c r="A455" s="1" t="s">
        <v>47</v>
      </c>
      <c r="B455">
        <v>8</v>
      </c>
      <c r="C455">
        <f t="shared" si="8"/>
        <v>3127</v>
      </c>
    </row>
    <row r="456" spans="1:3" x14ac:dyDescent="0.25">
      <c r="A456" s="1" t="s">
        <v>203</v>
      </c>
      <c r="B456">
        <v>2</v>
      </c>
      <c r="C456">
        <f t="shared" si="8"/>
        <v>210</v>
      </c>
    </row>
    <row r="457" spans="1:3" x14ac:dyDescent="0.25">
      <c r="A457" s="1" t="s">
        <v>16</v>
      </c>
      <c r="B457">
        <v>12</v>
      </c>
      <c r="C457">
        <f t="shared" si="8"/>
        <v>4579</v>
      </c>
    </row>
    <row r="458" spans="1:3" x14ac:dyDescent="0.25">
      <c r="A458" s="1" t="s">
        <v>38</v>
      </c>
      <c r="B458">
        <v>10</v>
      </c>
      <c r="C458">
        <f t="shared" si="8"/>
        <v>535</v>
      </c>
    </row>
    <row r="459" spans="1:3" x14ac:dyDescent="0.25">
      <c r="A459" s="1" t="s">
        <v>23</v>
      </c>
      <c r="B459">
        <v>2</v>
      </c>
      <c r="C459">
        <f t="shared" si="8"/>
        <v>515</v>
      </c>
    </row>
    <row r="460" spans="1:3" x14ac:dyDescent="0.25">
      <c r="A460" s="1" t="s">
        <v>227</v>
      </c>
      <c r="B460">
        <v>70</v>
      </c>
      <c r="C460">
        <f t="shared" si="8"/>
        <v>1194</v>
      </c>
    </row>
    <row r="461" spans="1:3" x14ac:dyDescent="0.25">
      <c r="A461" s="1" t="s">
        <v>12</v>
      </c>
      <c r="B461">
        <v>5</v>
      </c>
      <c r="C461">
        <f t="shared" si="8"/>
        <v>3411</v>
      </c>
    </row>
    <row r="462" spans="1:3" x14ac:dyDescent="0.25">
      <c r="A462" s="1" t="s">
        <v>16</v>
      </c>
      <c r="B462">
        <v>3</v>
      </c>
      <c r="C462">
        <f t="shared" si="8"/>
        <v>4579</v>
      </c>
    </row>
    <row r="463" spans="1:3" x14ac:dyDescent="0.25">
      <c r="A463" s="1" t="s">
        <v>47</v>
      </c>
      <c r="B463">
        <v>6</v>
      </c>
      <c r="C463">
        <f t="shared" si="8"/>
        <v>3127</v>
      </c>
    </row>
    <row r="464" spans="1:3" x14ac:dyDescent="0.25">
      <c r="A464" s="1" t="s">
        <v>26</v>
      </c>
      <c r="B464">
        <v>3</v>
      </c>
      <c r="C464">
        <f t="shared" si="8"/>
        <v>1399</v>
      </c>
    </row>
    <row r="465" spans="1:3" x14ac:dyDescent="0.25">
      <c r="A465" s="1" t="s">
        <v>16</v>
      </c>
      <c r="B465">
        <v>10</v>
      </c>
      <c r="C465">
        <f t="shared" si="8"/>
        <v>4579</v>
      </c>
    </row>
    <row r="466" spans="1:3" x14ac:dyDescent="0.25">
      <c r="A466" s="1" t="s">
        <v>16</v>
      </c>
      <c r="B466">
        <v>14</v>
      </c>
      <c r="C466">
        <f t="shared" si="8"/>
        <v>4579</v>
      </c>
    </row>
    <row r="467" spans="1:3" x14ac:dyDescent="0.25">
      <c r="A467" s="1" t="s">
        <v>47</v>
      </c>
      <c r="B467">
        <v>13</v>
      </c>
      <c r="C467">
        <f t="shared" si="8"/>
        <v>3127</v>
      </c>
    </row>
    <row r="468" spans="1:3" x14ac:dyDescent="0.25">
      <c r="A468" s="1" t="s">
        <v>26</v>
      </c>
      <c r="B468">
        <v>8</v>
      </c>
      <c r="C468">
        <f t="shared" si="8"/>
        <v>1399</v>
      </c>
    </row>
    <row r="469" spans="1:3" x14ac:dyDescent="0.25">
      <c r="A469" s="1" t="s">
        <v>12</v>
      </c>
      <c r="B469">
        <v>3</v>
      </c>
      <c r="C469">
        <f t="shared" si="8"/>
        <v>3411</v>
      </c>
    </row>
    <row r="470" spans="1:3" x14ac:dyDescent="0.25">
      <c r="A470" s="1" t="s">
        <v>12</v>
      </c>
      <c r="B470">
        <v>81</v>
      </c>
      <c r="C470">
        <f t="shared" si="8"/>
        <v>3411</v>
      </c>
    </row>
    <row r="471" spans="1:3" x14ac:dyDescent="0.25">
      <c r="A471" s="1" t="s">
        <v>38</v>
      </c>
      <c r="B471">
        <v>1</v>
      </c>
      <c r="C471">
        <f t="shared" si="8"/>
        <v>535</v>
      </c>
    </row>
    <row r="472" spans="1:3" x14ac:dyDescent="0.25">
      <c r="A472" s="1" t="s">
        <v>12</v>
      </c>
      <c r="B472">
        <v>17</v>
      </c>
      <c r="C472">
        <f t="shared" si="8"/>
        <v>3411</v>
      </c>
    </row>
    <row r="473" spans="1:3" x14ac:dyDescent="0.25">
      <c r="A473" s="1" t="s">
        <v>615</v>
      </c>
      <c r="B473">
        <v>1</v>
      </c>
      <c r="C473">
        <f t="shared" si="8"/>
        <v>125</v>
      </c>
    </row>
    <row r="474" spans="1:3" x14ac:dyDescent="0.25">
      <c r="A474" s="1" t="s">
        <v>29</v>
      </c>
      <c r="B474">
        <v>1</v>
      </c>
      <c r="C474">
        <f t="shared" si="8"/>
        <v>554</v>
      </c>
    </row>
    <row r="475" spans="1:3" x14ac:dyDescent="0.25">
      <c r="A475" s="1" t="s">
        <v>133</v>
      </c>
      <c r="B475">
        <v>1</v>
      </c>
      <c r="C475">
        <f t="shared" si="8"/>
        <v>1892</v>
      </c>
    </row>
    <row r="476" spans="1:3" x14ac:dyDescent="0.25">
      <c r="A476" s="1" t="s">
        <v>47</v>
      </c>
      <c r="B476">
        <v>2</v>
      </c>
      <c r="C476">
        <f t="shared" si="8"/>
        <v>3127</v>
      </c>
    </row>
    <row r="477" spans="1:3" x14ac:dyDescent="0.25">
      <c r="A477" s="1" t="s">
        <v>846</v>
      </c>
      <c r="B477">
        <v>10</v>
      </c>
      <c r="C477">
        <f t="shared" si="8"/>
        <v>17</v>
      </c>
    </row>
    <row r="478" spans="1:3" x14ac:dyDescent="0.25">
      <c r="A478" s="1" t="s">
        <v>26</v>
      </c>
      <c r="B478">
        <v>11</v>
      </c>
      <c r="C478">
        <f t="shared" si="8"/>
        <v>1399</v>
      </c>
    </row>
    <row r="479" spans="1:3" x14ac:dyDescent="0.25">
      <c r="A479" s="1" t="s">
        <v>47</v>
      </c>
      <c r="B479">
        <v>1</v>
      </c>
      <c r="C479">
        <f t="shared" si="8"/>
        <v>3127</v>
      </c>
    </row>
    <row r="480" spans="1:3" x14ac:dyDescent="0.25">
      <c r="A480" s="1" t="s">
        <v>47</v>
      </c>
      <c r="B480">
        <v>1</v>
      </c>
      <c r="C480">
        <f t="shared" si="8"/>
        <v>3127</v>
      </c>
    </row>
    <row r="481" spans="1:3" x14ac:dyDescent="0.25">
      <c r="A481" s="1" t="s">
        <v>47</v>
      </c>
      <c r="B481">
        <v>1</v>
      </c>
      <c r="C481">
        <f t="shared" si="8"/>
        <v>3127</v>
      </c>
    </row>
    <row r="482" spans="1:3" x14ac:dyDescent="0.25">
      <c r="A482" s="1" t="s">
        <v>70</v>
      </c>
      <c r="B482">
        <v>1</v>
      </c>
      <c r="C482">
        <f t="shared" si="8"/>
        <v>510</v>
      </c>
    </row>
    <row r="483" spans="1:3" x14ac:dyDescent="0.25">
      <c r="A483" s="1" t="s">
        <v>26</v>
      </c>
      <c r="B483">
        <v>43</v>
      </c>
      <c r="C483">
        <f t="shared" si="8"/>
        <v>1399</v>
      </c>
    </row>
    <row r="484" spans="1:3" x14ac:dyDescent="0.25">
      <c r="A484" s="1" t="s">
        <v>16</v>
      </c>
      <c r="B484">
        <v>1</v>
      </c>
      <c r="C484">
        <f t="shared" si="8"/>
        <v>4579</v>
      </c>
    </row>
    <row r="485" spans="1:3" x14ac:dyDescent="0.25">
      <c r="A485" s="1" t="s">
        <v>26</v>
      </c>
      <c r="B485">
        <v>1</v>
      </c>
      <c r="C485">
        <f t="shared" si="8"/>
        <v>1399</v>
      </c>
    </row>
    <row r="486" spans="1:3" x14ac:dyDescent="0.25">
      <c r="A486" s="1" t="s">
        <v>26</v>
      </c>
      <c r="B486">
        <v>1</v>
      </c>
      <c r="C486">
        <f t="shared" si="8"/>
        <v>1399</v>
      </c>
    </row>
    <row r="487" spans="1:3" x14ac:dyDescent="0.25">
      <c r="A487" s="1" t="s">
        <v>16</v>
      </c>
      <c r="B487">
        <v>15</v>
      </c>
      <c r="C487">
        <f t="shared" si="8"/>
        <v>4579</v>
      </c>
    </row>
    <row r="488" spans="1:3" x14ac:dyDescent="0.25">
      <c r="A488" s="1" t="s">
        <v>16</v>
      </c>
      <c r="B488">
        <v>2</v>
      </c>
      <c r="C488">
        <f t="shared" si="8"/>
        <v>4579</v>
      </c>
    </row>
    <row r="489" spans="1:3" x14ac:dyDescent="0.25">
      <c r="A489" s="1" t="s">
        <v>203</v>
      </c>
      <c r="B489">
        <v>27</v>
      </c>
      <c r="C489">
        <f t="shared" si="8"/>
        <v>210</v>
      </c>
    </row>
    <row r="490" spans="1:3" x14ac:dyDescent="0.25">
      <c r="A490" s="1" t="s">
        <v>26</v>
      </c>
      <c r="B490">
        <v>4</v>
      </c>
      <c r="C490">
        <f t="shared" si="8"/>
        <v>1399</v>
      </c>
    </row>
    <row r="491" spans="1:3" x14ac:dyDescent="0.25">
      <c r="A491" s="1" t="s">
        <v>12</v>
      </c>
      <c r="B491">
        <v>10</v>
      </c>
      <c r="C491">
        <f t="shared" si="8"/>
        <v>3411</v>
      </c>
    </row>
    <row r="492" spans="1:3" x14ac:dyDescent="0.25">
      <c r="A492" s="1" t="s">
        <v>161</v>
      </c>
      <c r="B492">
        <v>25</v>
      </c>
      <c r="C492">
        <f t="shared" si="8"/>
        <v>223</v>
      </c>
    </row>
    <row r="493" spans="1:3" x14ac:dyDescent="0.25">
      <c r="A493" s="1" t="s">
        <v>161</v>
      </c>
      <c r="B493">
        <v>187</v>
      </c>
      <c r="C493">
        <f t="shared" si="8"/>
        <v>223</v>
      </c>
    </row>
    <row r="494" spans="1:3" x14ac:dyDescent="0.25">
      <c r="A494" s="1" t="s">
        <v>47</v>
      </c>
      <c r="B494">
        <v>3</v>
      </c>
      <c r="C494">
        <f t="shared" si="8"/>
        <v>3127</v>
      </c>
    </row>
    <row r="495" spans="1:3" x14ac:dyDescent="0.25">
      <c r="A495" s="1" t="s">
        <v>23</v>
      </c>
      <c r="B495">
        <v>13</v>
      </c>
      <c r="C495">
        <f t="shared" si="8"/>
        <v>515</v>
      </c>
    </row>
    <row r="496" spans="1:3" x14ac:dyDescent="0.25">
      <c r="A496" s="1" t="s">
        <v>320</v>
      </c>
      <c r="B496">
        <v>96</v>
      </c>
      <c r="C496">
        <f t="shared" si="8"/>
        <v>120</v>
      </c>
    </row>
    <row r="497" spans="1:3" x14ac:dyDescent="0.25">
      <c r="A497" s="1" t="s">
        <v>16</v>
      </c>
      <c r="B497">
        <v>191</v>
      </c>
      <c r="C497">
        <f t="shared" si="8"/>
        <v>4579</v>
      </c>
    </row>
    <row r="498" spans="1:3" x14ac:dyDescent="0.25">
      <c r="A498" s="1" t="s">
        <v>12</v>
      </c>
      <c r="B498">
        <v>8</v>
      </c>
      <c r="C498">
        <f t="shared" si="8"/>
        <v>3411</v>
      </c>
    </row>
    <row r="499" spans="1:3" x14ac:dyDescent="0.25">
      <c r="A499" s="1" t="s">
        <v>26</v>
      </c>
      <c r="B499">
        <v>1</v>
      </c>
      <c r="C499">
        <f t="shared" si="8"/>
        <v>1399</v>
      </c>
    </row>
    <row r="500" spans="1:3" x14ac:dyDescent="0.25">
      <c r="A500" s="1" t="s">
        <v>47</v>
      </c>
      <c r="B500">
        <v>29</v>
      </c>
      <c r="C500">
        <f t="shared" si="8"/>
        <v>3127</v>
      </c>
    </row>
    <row r="501" spans="1:3" x14ac:dyDescent="0.25">
      <c r="A501" s="1" t="s">
        <v>196</v>
      </c>
      <c r="B501">
        <v>12</v>
      </c>
      <c r="C501">
        <f t="shared" si="8"/>
        <v>375</v>
      </c>
    </row>
    <row r="502" spans="1:3" x14ac:dyDescent="0.25">
      <c r="A502" s="1" t="s">
        <v>173</v>
      </c>
      <c r="B502">
        <v>10</v>
      </c>
      <c r="C502">
        <f t="shared" si="8"/>
        <v>695</v>
      </c>
    </row>
    <row r="503" spans="1:3" x14ac:dyDescent="0.25">
      <c r="A503" s="1" t="s">
        <v>130</v>
      </c>
      <c r="B503">
        <v>26</v>
      </c>
      <c r="C503">
        <f t="shared" si="8"/>
        <v>1968</v>
      </c>
    </row>
    <row r="504" spans="1:3" x14ac:dyDescent="0.25">
      <c r="A504" s="1" t="s">
        <v>16</v>
      </c>
      <c r="B504">
        <v>2</v>
      </c>
      <c r="C504">
        <f t="shared" si="8"/>
        <v>4579</v>
      </c>
    </row>
    <row r="505" spans="1:3" x14ac:dyDescent="0.25">
      <c r="A505" s="1" t="s">
        <v>16</v>
      </c>
      <c r="B505">
        <v>5</v>
      </c>
      <c r="C505">
        <f t="shared" si="8"/>
        <v>4579</v>
      </c>
    </row>
    <row r="506" spans="1:3" x14ac:dyDescent="0.25">
      <c r="A506" s="1" t="s">
        <v>47</v>
      </c>
      <c r="B506">
        <v>2</v>
      </c>
      <c r="C506">
        <f t="shared" si="8"/>
        <v>3127</v>
      </c>
    </row>
    <row r="507" spans="1:3" x14ac:dyDescent="0.25">
      <c r="A507" s="1" t="s">
        <v>12</v>
      </c>
      <c r="B507">
        <v>124</v>
      </c>
      <c r="C507">
        <f t="shared" si="8"/>
        <v>3411</v>
      </c>
    </row>
    <row r="508" spans="1:3" x14ac:dyDescent="0.25">
      <c r="A508" s="1" t="s">
        <v>29</v>
      </c>
      <c r="B508">
        <v>114</v>
      </c>
      <c r="C508">
        <f t="shared" si="8"/>
        <v>554</v>
      </c>
    </row>
    <row r="509" spans="1:3" x14ac:dyDescent="0.25">
      <c r="A509" s="1" t="s">
        <v>130</v>
      </c>
      <c r="B509">
        <v>272</v>
      </c>
      <c r="C509">
        <f t="shared" si="8"/>
        <v>1968</v>
      </c>
    </row>
    <row r="510" spans="1:3" x14ac:dyDescent="0.25">
      <c r="A510" s="1" t="s">
        <v>130</v>
      </c>
      <c r="B510">
        <v>28</v>
      </c>
      <c r="C510">
        <f t="shared" si="8"/>
        <v>1968</v>
      </c>
    </row>
    <row r="511" spans="1:3" x14ac:dyDescent="0.25">
      <c r="A511" s="1" t="s">
        <v>252</v>
      </c>
      <c r="B511">
        <v>3</v>
      </c>
      <c r="C511">
        <f t="shared" si="8"/>
        <v>500</v>
      </c>
    </row>
    <row r="512" spans="1:3" x14ac:dyDescent="0.25">
      <c r="A512" s="1" t="s">
        <v>26</v>
      </c>
      <c r="B512">
        <v>1</v>
      </c>
      <c r="C512">
        <f t="shared" si="8"/>
        <v>1399</v>
      </c>
    </row>
    <row r="513" spans="1:3" x14ac:dyDescent="0.25">
      <c r="A513" s="1" t="s">
        <v>903</v>
      </c>
      <c r="B513">
        <v>22</v>
      </c>
      <c r="C513">
        <f t="shared" si="8"/>
        <v>22</v>
      </c>
    </row>
    <row r="514" spans="1:3" x14ac:dyDescent="0.25">
      <c r="A514" s="1" t="s">
        <v>47</v>
      </c>
      <c r="B514">
        <v>1</v>
      </c>
      <c r="C514">
        <f t="shared" ref="C514:C577" si="9">SUMIF($A:$A, A514, $B:$B)</f>
        <v>3127</v>
      </c>
    </row>
    <row r="515" spans="1:3" x14ac:dyDescent="0.25">
      <c r="A515" s="1" t="s">
        <v>196</v>
      </c>
      <c r="B515">
        <v>21</v>
      </c>
      <c r="C515">
        <f t="shared" si="9"/>
        <v>375</v>
      </c>
    </row>
    <row r="516" spans="1:3" x14ac:dyDescent="0.25">
      <c r="A516" s="1" t="s">
        <v>16</v>
      </c>
      <c r="B516">
        <v>7</v>
      </c>
      <c r="C516">
        <f t="shared" si="9"/>
        <v>4579</v>
      </c>
    </row>
    <row r="517" spans="1:3" x14ac:dyDescent="0.25">
      <c r="A517" s="1" t="s">
        <v>16</v>
      </c>
      <c r="B517">
        <v>11</v>
      </c>
      <c r="C517">
        <f t="shared" si="9"/>
        <v>4579</v>
      </c>
    </row>
    <row r="518" spans="1:3" x14ac:dyDescent="0.25">
      <c r="A518" s="1" t="s">
        <v>26</v>
      </c>
      <c r="B518">
        <v>3</v>
      </c>
      <c r="C518">
        <f t="shared" si="9"/>
        <v>1399</v>
      </c>
    </row>
    <row r="519" spans="1:3" x14ac:dyDescent="0.25">
      <c r="A519" s="1" t="s">
        <v>26</v>
      </c>
      <c r="B519">
        <v>3</v>
      </c>
      <c r="C519">
        <f t="shared" si="9"/>
        <v>1399</v>
      </c>
    </row>
    <row r="520" spans="1:3" x14ac:dyDescent="0.25">
      <c r="A520" s="1" t="s">
        <v>26</v>
      </c>
      <c r="B520">
        <v>6</v>
      </c>
      <c r="C520">
        <f t="shared" si="9"/>
        <v>1399</v>
      </c>
    </row>
    <row r="521" spans="1:3" x14ac:dyDescent="0.25">
      <c r="A521" s="1" t="s">
        <v>238</v>
      </c>
      <c r="B521">
        <v>2</v>
      </c>
      <c r="C521">
        <f t="shared" si="9"/>
        <v>911</v>
      </c>
    </row>
    <row r="522" spans="1:3" x14ac:dyDescent="0.25">
      <c r="A522" s="1" t="s">
        <v>65</v>
      </c>
      <c r="B522">
        <v>104</v>
      </c>
      <c r="C522">
        <f t="shared" si="9"/>
        <v>421</v>
      </c>
    </row>
    <row r="523" spans="1:3" x14ac:dyDescent="0.25">
      <c r="A523" s="1" t="s">
        <v>16</v>
      </c>
      <c r="B523">
        <v>17</v>
      </c>
      <c r="C523">
        <f t="shared" si="9"/>
        <v>4579</v>
      </c>
    </row>
    <row r="524" spans="1:3" x14ac:dyDescent="0.25">
      <c r="A524" s="1" t="s">
        <v>65</v>
      </c>
      <c r="B524">
        <v>1</v>
      </c>
      <c r="C524">
        <f t="shared" si="9"/>
        <v>421</v>
      </c>
    </row>
    <row r="525" spans="1:3" x14ac:dyDescent="0.25">
      <c r="A525" s="1" t="s">
        <v>26</v>
      </c>
      <c r="B525">
        <v>5</v>
      </c>
      <c r="C525">
        <f t="shared" si="9"/>
        <v>1399</v>
      </c>
    </row>
    <row r="526" spans="1:3" x14ac:dyDescent="0.25">
      <c r="A526" s="1" t="s">
        <v>196</v>
      </c>
      <c r="B526">
        <v>11</v>
      </c>
      <c r="C526">
        <f t="shared" si="9"/>
        <v>375</v>
      </c>
    </row>
    <row r="527" spans="1:3" x14ac:dyDescent="0.25">
      <c r="A527" s="1" t="s">
        <v>50</v>
      </c>
      <c r="B527">
        <v>14</v>
      </c>
      <c r="C527">
        <f t="shared" si="9"/>
        <v>934</v>
      </c>
    </row>
    <row r="528" spans="1:3" x14ac:dyDescent="0.25">
      <c r="A528" s="1" t="s">
        <v>29</v>
      </c>
      <c r="B528">
        <v>1</v>
      </c>
      <c r="C528">
        <f t="shared" si="9"/>
        <v>554</v>
      </c>
    </row>
    <row r="529" spans="1:3" x14ac:dyDescent="0.25">
      <c r="A529" s="1" t="s">
        <v>12</v>
      </c>
      <c r="B529">
        <v>85</v>
      </c>
      <c r="C529">
        <f t="shared" si="9"/>
        <v>3411</v>
      </c>
    </row>
    <row r="530" spans="1:3" x14ac:dyDescent="0.25">
      <c r="A530" s="1" t="s">
        <v>196</v>
      </c>
      <c r="B530">
        <v>17</v>
      </c>
      <c r="C530">
        <f t="shared" si="9"/>
        <v>375</v>
      </c>
    </row>
    <row r="531" spans="1:3" x14ac:dyDescent="0.25">
      <c r="A531" s="1" t="s">
        <v>47</v>
      </c>
      <c r="B531">
        <v>16</v>
      </c>
      <c r="C531">
        <f t="shared" si="9"/>
        <v>3127</v>
      </c>
    </row>
    <row r="532" spans="1:3" x14ac:dyDescent="0.25">
      <c r="A532" s="1" t="s">
        <v>16</v>
      </c>
      <c r="B532">
        <v>15</v>
      </c>
      <c r="C532">
        <f t="shared" si="9"/>
        <v>4579</v>
      </c>
    </row>
    <row r="533" spans="1:3" x14ac:dyDescent="0.25">
      <c r="A533" s="1" t="s">
        <v>23</v>
      </c>
      <c r="B533">
        <v>1</v>
      </c>
      <c r="C533">
        <f t="shared" si="9"/>
        <v>515</v>
      </c>
    </row>
    <row r="534" spans="1:3" x14ac:dyDescent="0.25">
      <c r="A534" s="1" t="s">
        <v>26</v>
      </c>
      <c r="B534">
        <v>4</v>
      </c>
      <c r="C534">
        <f t="shared" si="9"/>
        <v>1399</v>
      </c>
    </row>
    <row r="535" spans="1:3" x14ac:dyDescent="0.25">
      <c r="A535" s="1" t="s">
        <v>29</v>
      </c>
      <c r="B535">
        <v>7</v>
      </c>
      <c r="C535">
        <f t="shared" si="9"/>
        <v>554</v>
      </c>
    </row>
    <row r="536" spans="1:3" x14ac:dyDescent="0.25">
      <c r="A536" s="1" t="s">
        <v>12</v>
      </c>
      <c r="B536">
        <v>81</v>
      </c>
      <c r="C536">
        <f t="shared" si="9"/>
        <v>3411</v>
      </c>
    </row>
    <row r="537" spans="1:3" x14ac:dyDescent="0.25">
      <c r="A537" s="1" t="s">
        <v>26</v>
      </c>
      <c r="B537">
        <v>1</v>
      </c>
      <c r="C537">
        <f t="shared" si="9"/>
        <v>1399</v>
      </c>
    </row>
    <row r="538" spans="1:3" x14ac:dyDescent="0.25">
      <c r="A538" s="1" t="s">
        <v>47</v>
      </c>
      <c r="B538">
        <v>7</v>
      </c>
      <c r="C538">
        <f t="shared" si="9"/>
        <v>3127</v>
      </c>
    </row>
    <row r="539" spans="1:3" x14ac:dyDescent="0.25">
      <c r="A539" s="1" t="s">
        <v>85</v>
      </c>
      <c r="B539">
        <v>37</v>
      </c>
      <c r="C539">
        <f t="shared" si="9"/>
        <v>88</v>
      </c>
    </row>
    <row r="540" spans="1:3" x14ac:dyDescent="0.25">
      <c r="A540" s="1" t="s">
        <v>12</v>
      </c>
      <c r="B540">
        <v>29</v>
      </c>
      <c r="C540">
        <f t="shared" si="9"/>
        <v>3411</v>
      </c>
    </row>
    <row r="541" spans="1:3" x14ac:dyDescent="0.25">
      <c r="A541" s="1" t="s">
        <v>252</v>
      </c>
      <c r="B541">
        <v>1</v>
      </c>
      <c r="C541">
        <f t="shared" si="9"/>
        <v>500</v>
      </c>
    </row>
    <row r="542" spans="1:3" x14ac:dyDescent="0.25">
      <c r="A542" s="1" t="s">
        <v>16</v>
      </c>
      <c r="B542">
        <v>1</v>
      </c>
      <c r="C542">
        <f t="shared" si="9"/>
        <v>4579</v>
      </c>
    </row>
    <row r="543" spans="1:3" x14ac:dyDescent="0.25">
      <c r="A543" s="1" t="s">
        <v>615</v>
      </c>
      <c r="B543">
        <v>95</v>
      </c>
      <c r="C543">
        <f t="shared" si="9"/>
        <v>125</v>
      </c>
    </row>
    <row r="544" spans="1:3" x14ac:dyDescent="0.25">
      <c r="A544" s="1" t="s">
        <v>12</v>
      </c>
      <c r="B544">
        <v>70</v>
      </c>
      <c r="C544">
        <f t="shared" si="9"/>
        <v>3411</v>
      </c>
    </row>
    <row r="545" spans="1:3" x14ac:dyDescent="0.25">
      <c r="A545" s="1" t="s">
        <v>130</v>
      </c>
      <c r="B545">
        <v>77</v>
      </c>
      <c r="C545">
        <f t="shared" si="9"/>
        <v>1968</v>
      </c>
    </row>
    <row r="546" spans="1:3" x14ac:dyDescent="0.25">
      <c r="A546" s="1" t="s">
        <v>16</v>
      </c>
      <c r="B546">
        <v>1</v>
      </c>
      <c r="C546">
        <f t="shared" si="9"/>
        <v>4579</v>
      </c>
    </row>
    <row r="547" spans="1:3" x14ac:dyDescent="0.25">
      <c r="A547" s="1" t="s">
        <v>252</v>
      </c>
      <c r="B547">
        <v>20</v>
      </c>
      <c r="C547">
        <f t="shared" si="9"/>
        <v>500</v>
      </c>
    </row>
    <row r="548" spans="1:3" x14ac:dyDescent="0.25">
      <c r="A548" s="1" t="s">
        <v>16</v>
      </c>
      <c r="B548">
        <v>1</v>
      </c>
      <c r="C548">
        <f t="shared" si="9"/>
        <v>4579</v>
      </c>
    </row>
    <row r="549" spans="1:3" x14ac:dyDescent="0.25">
      <c r="A549" s="1" t="s">
        <v>16</v>
      </c>
      <c r="B549">
        <v>67</v>
      </c>
      <c r="C549">
        <f t="shared" si="9"/>
        <v>4579</v>
      </c>
    </row>
    <row r="550" spans="1:3" x14ac:dyDescent="0.25">
      <c r="A550" s="1" t="s">
        <v>12</v>
      </c>
      <c r="B550">
        <v>4</v>
      </c>
      <c r="C550">
        <f t="shared" si="9"/>
        <v>3411</v>
      </c>
    </row>
    <row r="551" spans="1:3" x14ac:dyDescent="0.25">
      <c r="A551" s="1" t="s">
        <v>16</v>
      </c>
      <c r="B551">
        <v>5</v>
      </c>
      <c r="C551">
        <f t="shared" si="9"/>
        <v>4579</v>
      </c>
    </row>
    <row r="552" spans="1:3" x14ac:dyDescent="0.25">
      <c r="A552" s="1" t="s">
        <v>12</v>
      </c>
      <c r="B552">
        <v>25</v>
      </c>
      <c r="C552">
        <f t="shared" si="9"/>
        <v>3411</v>
      </c>
    </row>
    <row r="553" spans="1:3" x14ac:dyDescent="0.25">
      <c r="A553" s="1" t="s">
        <v>525</v>
      </c>
      <c r="B553">
        <v>36</v>
      </c>
      <c r="C553">
        <f t="shared" si="9"/>
        <v>692</v>
      </c>
    </row>
    <row r="554" spans="1:3" x14ac:dyDescent="0.25">
      <c r="A554" s="1" t="s">
        <v>525</v>
      </c>
      <c r="B554">
        <v>80</v>
      </c>
      <c r="C554">
        <f t="shared" si="9"/>
        <v>692</v>
      </c>
    </row>
    <row r="555" spans="1:3" x14ac:dyDescent="0.25">
      <c r="A555" s="1" t="s">
        <v>525</v>
      </c>
      <c r="B555">
        <v>33</v>
      </c>
      <c r="C555">
        <f t="shared" si="9"/>
        <v>692</v>
      </c>
    </row>
    <row r="556" spans="1:3" x14ac:dyDescent="0.25">
      <c r="A556" s="1" t="s">
        <v>26</v>
      </c>
      <c r="B556">
        <v>5</v>
      </c>
      <c r="C556">
        <f t="shared" si="9"/>
        <v>1399</v>
      </c>
    </row>
    <row r="557" spans="1:3" x14ac:dyDescent="0.25">
      <c r="A557" s="1" t="s">
        <v>12</v>
      </c>
      <c r="B557">
        <v>78</v>
      </c>
      <c r="C557">
        <f t="shared" si="9"/>
        <v>3411</v>
      </c>
    </row>
    <row r="558" spans="1:3" x14ac:dyDescent="0.25">
      <c r="A558" s="1" t="s">
        <v>12</v>
      </c>
      <c r="B558">
        <v>6</v>
      </c>
      <c r="C558">
        <f t="shared" si="9"/>
        <v>3411</v>
      </c>
    </row>
    <row r="559" spans="1:3" x14ac:dyDescent="0.25">
      <c r="A559" s="1" t="s">
        <v>130</v>
      </c>
      <c r="B559">
        <v>40</v>
      </c>
      <c r="C559">
        <f t="shared" si="9"/>
        <v>1968</v>
      </c>
    </row>
    <row r="560" spans="1:3" x14ac:dyDescent="0.25">
      <c r="A560" s="1" t="s">
        <v>12</v>
      </c>
      <c r="B560">
        <v>2</v>
      </c>
      <c r="C560">
        <f t="shared" si="9"/>
        <v>3411</v>
      </c>
    </row>
    <row r="561" spans="1:3" x14ac:dyDescent="0.25">
      <c r="A561" s="1" t="s">
        <v>16</v>
      </c>
      <c r="B561">
        <v>8</v>
      </c>
      <c r="C561">
        <f t="shared" si="9"/>
        <v>4579</v>
      </c>
    </row>
    <row r="562" spans="1:3" x14ac:dyDescent="0.25">
      <c r="A562" s="1" t="s">
        <v>26</v>
      </c>
      <c r="B562">
        <v>4</v>
      </c>
      <c r="C562">
        <f t="shared" si="9"/>
        <v>1399</v>
      </c>
    </row>
    <row r="563" spans="1:3" x14ac:dyDescent="0.25">
      <c r="A563" s="1" t="s">
        <v>16</v>
      </c>
      <c r="B563">
        <v>2</v>
      </c>
      <c r="C563">
        <f t="shared" si="9"/>
        <v>4579</v>
      </c>
    </row>
    <row r="564" spans="1:3" x14ac:dyDescent="0.25">
      <c r="A564" s="1" t="s">
        <v>161</v>
      </c>
      <c r="B564">
        <v>1</v>
      </c>
      <c r="C564">
        <f t="shared" si="9"/>
        <v>223</v>
      </c>
    </row>
    <row r="565" spans="1:3" x14ac:dyDescent="0.25">
      <c r="A565" s="1" t="s">
        <v>23</v>
      </c>
      <c r="B565">
        <v>14</v>
      </c>
      <c r="C565">
        <f t="shared" si="9"/>
        <v>515</v>
      </c>
    </row>
    <row r="566" spans="1:3" x14ac:dyDescent="0.25">
      <c r="A566" s="1" t="s">
        <v>65</v>
      </c>
      <c r="B566">
        <v>2</v>
      </c>
      <c r="C566">
        <f t="shared" si="9"/>
        <v>421</v>
      </c>
    </row>
    <row r="567" spans="1:3" x14ac:dyDescent="0.25">
      <c r="A567" s="1" t="s">
        <v>26</v>
      </c>
      <c r="B567">
        <v>3</v>
      </c>
      <c r="C567">
        <f t="shared" si="9"/>
        <v>1399</v>
      </c>
    </row>
    <row r="568" spans="1:3" x14ac:dyDescent="0.25">
      <c r="A568" s="1" t="s">
        <v>29</v>
      </c>
      <c r="B568">
        <v>1</v>
      </c>
      <c r="C568">
        <f t="shared" si="9"/>
        <v>554</v>
      </c>
    </row>
    <row r="569" spans="1:3" x14ac:dyDescent="0.25">
      <c r="A569" s="1" t="s">
        <v>203</v>
      </c>
      <c r="B569">
        <v>2</v>
      </c>
      <c r="C569">
        <f t="shared" si="9"/>
        <v>210</v>
      </c>
    </row>
    <row r="570" spans="1:3" x14ac:dyDescent="0.25">
      <c r="A570" s="1" t="s">
        <v>70</v>
      </c>
      <c r="B570">
        <v>32</v>
      </c>
      <c r="C570">
        <f t="shared" si="9"/>
        <v>510</v>
      </c>
    </row>
    <row r="571" spans="1:3" x14ac:dyDescent="0.25">
      <c r="A571" s="1" t="s">
        <v>525</v>
      </c>
      <c r="B571">
        <v>3</v>
      </c>
      <c r="C571">
        <f t="shared" si="9"/>
        <v>692</v>
      </c>
    </row>
    <row r="572" spans="1:3" x14ac:dyDescent="0.25">
      <c r="A572" s="1" t="s">
        <v>16</v>
      </c>
      <c r="B572">
        <v>137</v>
      </c>
      <c r="C572">
        <f t="shared" si="9"/>
        <v>4579</v>
      </c>
    </row>
    <row r="573" spans="1:3" x14ac:dyDescent="0.25">
      <c r="A573" s="1" t="s">
        <v>16</v>
      </c>
      <c r="B573">
        <v>2</v>
      </c>
      <c r="C573">
        <f t="shared" si="9"/>
        <v>4579</v>
      </c>
    </row>
    <row r="574" spans="1:3" x14ac:dyDescent="0.25">
      <c r="A574" s="1" t="s">
        <v>26</v>
      </c>
      <c r="B574">
        <v>1</v>
      </c>
      <c r="C574">
        <f t="shared" si="9"/>
        <v>1399</v>
      </c>
    </row>
    <row r="575" spans="1:3" x14ac:dyDescent="0.25">
      <c r="A575" s="1" t="s">
        <v>47</v>
      </c>
      <c r="B575">
        <v>165</v>
      </c>
      <c r="C575">
        <f t="shared" si="9"/>
        <v>3127</v>
      </c>
    </row>
    <row r="576" spans="1:3" x14ac:dyDescent="0.25">
      <c r="A576" s="1" t="s">
        <v>26</v>
      </c>
      <c r="B576">
        <v>6</v>
      </c>
      <c r="C576">
        <f t="shared" si="9"/>
        <v>1399</v>
      </c>
    </row>
    <row r="577" spans="1:3" x14ac:dyDescent="0.25">
      <c r="A577" s="1" t="s">
        <v>85</v>
      </c>
      <c r="B577">
        <v>1</v>
      </c>
      <c r="C577">
        <f t="shared" si="9"/>
        <v>88</v>
      </c>
    </row>
    <row r="578" spans="1:3" x14ac:dyDescent="0.25">
      <c r="A578" s="1" t="s">
        <v>16</v>
      </c>
      <c r="B578">
        <v>52</v>
      </c>
      <c r="C578">
        <f t="shared" ref="C578:C641" si="10">SUMIF($A:$A, A578, $B:$B)</f>
        <v>4579</v>
      </c>
    </row>
    <row r="579" spans="1:3" x14ac:dyDescent="0.25">
      <c r="A579" s="1" t="s">
        <v>26</v>
      </c>
      <c r="B579">
        <v>6</v>
      </c>
      <c r="C579">
        <f t="shared" si="10"/>
        <v>1399</v>
      </c>
    </row>
    <row r="580" spans="1:3" x14ac:dyDescent="0.25">
      <c r="A580" s="1" t="s">
        <v>1002</v>
      </c>
      <c r="B580">
        <v>14</v>
      </c>
      <c r="C580">
        <f t="shared" si="10"/>
        <v>14</v>
      </c>
    </row>
    <row r="581" spans="1:3" x14ac:dyDescent="0.25">
      <c r="A581" s="1" t="s">
        <v>173</v>
      </c>
      <c r="B581">
        <v>1</v>
      </c>
      <c r="C581">
        <f t="shared" si="10"/>
        <v>695</v>
      </c>
    </row>
    <row r="582" spans="1:3" x14ac:dyDescent="0.25">
      <c r="A582" s="1" t="s">
        <v>130</v>
      </c>
      <c r="B582">
        <v>3</v>
      </c>
      <c r="C582">
        <f t="shared" si="10"/>
        <v>1968</v>
      </c>
    </row>
    <row r="583" spans="1:3" x14ac:dyDescent="0.25">
      <c r="A583" s="1" t="s">
        <v>16</v>
      </c>
      <c r="B583">
        <v>1</v>
      </c>
      <c r="C583">
        <f t="shared" si="10"/>
        <v>4579</v>
      </c>
    </row>
    <row r="584" spans="1:3" x14ac:dyDescent="0.25">
      <c r="A584" s="1" t="s">
        <v>130</v>
      </c>
      <c r="B584">
        <v>73</v>
      </c>
      <c r="C584">
        <f t="shared" si="10"/>
        <v>1968</v>
      </c>
    </row>
    <row r="585" spans="1:3" x14ac:dyDescent="0.25">
      <c r="A585" s="1" t="s">
        <v>12</v>
      </c>
      <c r="B585">
        <v>1</v>
      </c>
      <c r="C585">
        <f t="shared" si="10"/>
        <v>3411</v>
      </c>
    </row>
    <row r="586" spans="1:3" x14ac:dyDescent="0.25">
      <c r="A586" s="1" t="s">
        <v>12</v>
      </c>
      <c r="B586">
        <v>8</v>
      </c>
      <c r="C586">
        <f t="shared" si="10"/>
        <v>3411</v>
      </c>
    </row>
    <row r="587" spans="1:3" x14ac:dyDescent="0.25">
      <c r="A587" s="1" t="s">
        <v>70</v>
      </c>
      <c r="B587">
        <v>2</v>
      </c>
      <c r="C587">
        <f t="shared" si="10"/>
        <v>510</v>
      </c>
    </row>
    <row r="588" spans="1:3" x14ac:dyDescent="0.25">
      <c r="A588" s="1" t="s">
        <v>16</v>
      </c>
      <c r="B588">
        <v>37</v>
      </c>
      <c r="C588">
        <f t="shared" si="10"/>
        <v>4579</v>
      </c>
    </row>
    <row r="589" spans="1:3" x14ac:dyDescent="0.25">
      <c r="A589" s="1" t="s">
        <v>16</v>
      </c>
      <c r="B589">
        <v>88</v>
      </c>
      <c r="C589">
        <f t="shared" si="10"/>
        <v>4579</v>
      </c>
    </row>
    <row r="590" spans="1:3" x14ac:dyDescent="0.25">
      <c r="A590" s="1" t="s">
        <v>47</v>
      </c>
      <c r="B590">
        <v>158</v>
      </c>
      <c r="C590">
        <f t="shared" si="10"/>
        <v>3127</v>
      </c>
    </row>
    <row r="591" spans="1:3" x14ac:dyDescent="0.25">
      <c r="A591" s="1" t="s">
        <v>12</v>
      </c>
      <c r="B591">
        <v>15</v>
      </c>
      <c r="C591">
        <f t="shared" si="10"/>
        <v>3411</v>
      </c>
    </row>
    <row r="592" spans="1:3" x14ac:dyDescent="0.25">
      <c r="A592" s="1" t="s">
        <v>12</v>
      </c>
      <c r="B592">
        <v>7</v>
      </c>
      <c r="C592">
        <f t="shared" si="10"/>
        <v>3411</v>
      </c>
    </row>
    <row r="593" spans="1:3" x14ac:dyDescent="0.25">
      <c r="A593" s="1" t="s">
        <v>16</v>
      </c>
      <c r="B593">
        <v>7</v>
      </c>
      <c r="C593">
        <f t="shared" si="10"/>
        <v>4579</v>
      </c>
    </row>
    <row r="594" spans="1:3" x14ac:dyDescent="0.25">
      <c r="A594" s="1" t="s">
        <v>16</v>
      </c>
      <c r="B594">
        <v>7</v>
      </c>
      <c r="C594">
        <f t="shared" si="10"/>
        <v>4579</v>
      </c>
    </row>
    <row r="595" spans="1:3" x14ac:dyDescent="0.25">
      <c r="A595" s="1" t="s">
        <v>16</v>
      </c>
      <c r="B595">
        <v>4</v>
      </c>
      <c r="C595">
        <f t="shared" si="10"/>
        <v>4579</v>
      </c>
    </row>
    <row r="596" spans="1:3" x14ac:dyDescent="0.25">
      <c r="A596" s="1" t="s">
        <v>26</v>
      </c>
      <c r="B596">
        <v>9</v>
      </c>
      <c r="C596">
        <f t="shared" si="10"/>
        <v>1399</v>
      </c>
    </row>
    <row r="597" spans="1:3" x14ac:dyDescent="0.25">
      <c r="A597" s="1" t="s">
        <v>12</v>
      </c>
      <c r="B597">
        <v>257</v>
      </c>
      <c r="C597">
        <f t="shared" si="10"/>
        <v>3411</v>
      </c>
    </row>
    <row r="598" spans="1:3" x14ac:dyDescent="0.25">
      <c r="A598" s="1" t="s">
        <v>168</v>
      </c>
      <c r="B598">
        <v>3</v>
      </c>
      <c r="C598">
        <f t="shared" si="10"/>
        <v>510</v>
      </c>
    </row>
    <row r="599" spans="1:3" x14ac:dyDescent="0.25">
      <c r="A599" s="1" t="s">
        <v>26</v>
      </c>
      <c r="B599">
        <v>2</v>
      </c>
      <c r="C599">
        <f t="shared" si="10"/>
        <v>1399</v>
      </c>
    </row>
    <row r="600" spans="1:3" x14ac:dyDescent="0.25">
      <c r="A600" s="1" t="s">
        <v>12</v>
      </c>
      <c r="B600">
        <v>8</v>
      </c>
      <c r="C600">
        <f t="shared" si="10"/>
        <v>3411</v>
      </c>
    </row>
    <row r="601" spans="1:3" x14ac:dyDescent="0.25">
      <c r="A601" s="1" t="s">
        <v>621</v>
      </c>
      <c r="B601">
        <v>285</v>
      </c>
      <c r="C601">
        <f t="shared" si="10"/>
        <v>470</v>
      </c>
    </row>
    <row r="602" spans="1:3" x14ac:dyDescent="0.25">
      <c r="A602" s="1" t="s">
        <v>50</v>
      </c>
      <c r="B602">
        <v>32</v>
      </c>
      <c r="C602">
        <f t="shared" si="10"/>
        <v>934</v>
      </c>
    </row>
    <row r="603" spans="1:3" x14ac:dyDescent="0.25">
      <c r="A603" s="1" t="s">
        <v>238</v>
      </c>
      <c r="B603">
        <v>15</v>
      </c>
      <c r="C603">
        <f t="shared" si="10"/>
        <v>911</v>
      </c>
    </row>
    <row r="604" spans="1:3" x14ac:dyDescent="0.25">
      <c r="A604" s="1" t="s">
        <v>47</v>
      </c>
      <c r="B604">
        <v>64</v>
      </c>
      <c r="C604">
        <f t="shared" si="10"/>
        <v>3127</v>
      </c>
    </row>
    <row r="605" spans="1:3" x14ac:dyDescent="0.25">
      <c r="A605" s="1" t="s">
        <v>12</v>
      </c>
      <c r="B605">
        <v>4</v>
      </c>
      <c r="C605">
        <f t="shared" si="10"/>
        <v>3411</v>
      </c>
    </row>
    <row r="606" spans="1:3" x14ac:dyDescent="0.25">
      <c r="A606" s="1" t="s">
        <v>29</v>
      </c>
      <c r="B606">
        <v>1</v>
      </c>
      <c r="C606">
        <f t="shared" si="10"/>
        <v>554</v>
      </c>
    </row>
    <row r="607" spans="1:3" x14ac:dyDescent="0.25">
      <c r="A607" s="1" t="s">
        <v>70</v>
      </c>
      <c r="B607">
        <v>123</v>
      </c>
      <c r="C607">
        <f t="shared" si="10"/>
        <v>510</v>
      </c>
    </row>
    <row r="608" spans="1:3" x14ac:dyDescent="0.25">
      <c r="A608" s="1" t="s">
        <v>777</v>
      </c>
      <c r="B608">
        <v>58</v>
      </c>
      <c r="C608">
        <f t="shared" si="10"/>
        <v>191</v>
      </c>
    </row>
    <row r="609" spans="1:3" x14ac:dyDescent="0.25">
      <c r="A609" s="1" t="s">
        <v>196</v>
      </c>
      <c r="B609">
        <v>1</v>
      </c>
      <c r="C609">
        <f t="shared" si="10"/>
        <v>375</v>
      </c>
    </row>
    <row r="610" spans="1:3" x14ac:dyDescent="0.25">
      <c r="A610" s="1" t="s">
        <v>238</v>
      </c>
      <c r="B610">
        <v>55</v>
      </c>
      <c r="C610">
        <f t="shared" si="10"/>
        <v>911</v>
      </c>
    </row>
    <row r="611" spans="1:3" x14ac:dyDescent="0.25">
      <c r="A611" s="1" t="s">
        <v>47</v>
      </c>
      <c r="B611">
        <v>39</v>
      </c>
      <c r="C611">
        <f t="shared" si="10"/>
        <v>3127</v>
      </c>
    </row>
    <row r="612" spans="1:3" x14ac:dyDescent="0.25">
      <c r="A612" s="1" t="s">
        <v>47</v>
      </c>
      <c r="B612">
        <v>1</v>
      </c>
      <c r="C612">
        <f t="shared" si="10"/>
        <v>3127</v>
      </c>
    </row>
    <row r="613" spans="1:3" x14ac:dyDescent="0.25">
      <c r="A613" s="1" t="s">
        <v>203</v>
      </c>
      <c r="B613">
        <v>3</v>
      </c>
      <c r="C613">
        <f t="shared" si="10"/>
        <v>210</v>
      </c>
    </row>
    <row r="614" spans="1:3" x14ac:dyDescent="0.25">
      <c r="A614" s="1" t="s">
        <v>29</v>
      </c>
      <c r="B614">
        <v>3</v>
      </c>
      <c r="C614">
        <f t="shared" si="10"/>
        <v>554</v>
      </c>
    </row>
    <row r="615" spans="1:3" x14ac:dyDescent="0.25">
      <c r="A615" s="1" t="s">
        <v>23</v>
      </c>
      <c r="B615">
        <v>14</v>
      </c>
      <c r="C615">
        <f t="shared" si="10"/>
        <v>515</v>
      </c>
    </row>
    <row r="616" spans="1:3" x14ac:dyDescent="0.25">
      <c r="A616" s="1" t="s">
        <v>23</v>
      </c>
      <c r="B616">
        <v>4</v>
      </c>
      <c r="C616">
        <f t="shared" si="10"/>
        <v>515</v>
      </c>
    </row>
    <row r="617" spans="1:3" x14ac:dyDescent="0.25">
      <c r="A617" s="1" t="s">
        <v>12</v>
      </c>
      <c r="B617">
        <v>8</v>
      </c>
      <c r="C617">
        <f t="shared" si="10"/>
        <v>3411</v>
      </c>
    </row>
    <row r="618" spans="1:3" x14ac:dyDescent="0.25">
      <c r="A618" s="1" t="s">
        <v>16</v>
      </c>
      <c r="B618">
        <v>3</v>
      </c>
      <c r="C618">
        <f t="shared" si="10"/>
        <v>4579</v>
      </c>
    </row>
    <row r="619" spans="1:3" x14ac:dyDescent="0.25">
      <c r="A619" s="1" t="s">
        <v>130</v>
      </c>
      <c r="B619">
        <v>207</v>
      </c>
      <c r="C619">
        <f t="shared" si="10"/>
        <v>1968</v>
      </c>
    </row>
    <row r="620" spans="1:3" x14ac:dyDescent="0.25">
      <c r="A620" s="1" t="s">
        <v>130</v>
      </c>
      <c r="B620">
        <v>28</v>
      </c>
      <c r="C620">
        <f t="shared" si="10"/>
        <v>1968</v>
      </c>
    </row>
    <row r="621" spans="1:3" x14ac:dyDescent="0.25">
      <c r="A621" s="1" t="s">
        <v>12</v>
      </c>
      <c r="B621">
        <v>1</v>
      </c>
      <c r="C621">
        <f t="shared" si="10"/>
        <v>3411</v>
      </c>
    </row>
    <row r="622" spans="1:3" x14ac:dyDescent="0.25">
      <c r="A622" s="1" t="s">
        <v>47</v>
      </c>
      <c r="B622">
        <v>72</v>
      </c>
      <c r="C622">
        <f t="shared" si="10"/>
        <v>3127</v>
      </c>
    </row>
    <row r="623" spans="1:3" x14ac:dyDescent="0.25">
      <c r="A623" s="1" t="s">
        <v>12</v>
      </c>
      <c r="B623">
        <v>40</v>
      </c>
      <c r="C623">
        <f t="shared" si="10"/>
        <v>3411</v>
      </c>
    </row>
    <row r="624" spans="1:3" x14ac:dyDescent="0.25">
      <c r="A624" s="1" t="s">
        <v>130</v>
      </c>
      <c r="B624">
        <v>20</v>
      </c>
      <c r="C624">
        <f t="shared" si="10"/>
        <v>1968</v>
      </c>
    </row>
    <row r="625" spans="1:3" x14ac:dyDescent="0.25">
      <c r="A625" s="1" t="s">
        <v>23</v>
      </c>
      <c r="B625">
        <v>29</v>
      </c>
      <c r="C625">
        <f t="shared" si="10"/>
        <v>515</v>
      </c>
    </row>
    <row r="626" spans="1:3" x14ac:dyDescent="0.25">
      <c r="A626" s="1" t="s">
        <v>47</v>
      </c>
      <c r="B626">
        <v>5</v>
      </c>
      <c r="C626">
        <f t="shared" si="10"/>
        <v>3127</v>
      </c>
    </row>
    <row r="627" spans="1:3" x14ac:dyDescent="0.25">
      <c r="A627" s="1" t="s">
        <v>38</v>
      </c>
      <c r="B627">
        <v>1</v>
      </c>
      <c r="C627">
        <f t="shared" si="10"/>
        <v>535</v>
      </c>
    </row>
    <row r="628" spans="1:3" x14ac:dyDescent="0.25">
      <c r="A628" s="1" t="s">
        <v>16</v>
      </c>
      <c r="B628">
        <v>2</v>
      </c>
      <c r="C628">
        <f t="shared" si="10"/>
        <v>4579</v>
      </c>
    </row>
    <row r="629" spans="1:3" x14ac:dyDescent="0.25">
      <c r="A629" s="1" t="s">
        <v>50</v>
      </c>
      <c r="B629">
        <v>5</v>
      </c>
      <c r="C629">
        <f t="shared" si="10"/>
        <v>934</v>
      </c>
    </row>
    <row r="630" spans="1:3" x14ac:dyDescent="0.25">
      <c r="A630" s="1" t="s">
        <v>26</v>
      </c>
      <c r="B630">
        <v>2</v>
      </c>
      <c r="C630">
        <f t="shared" si="10"/>
        <v>1399</v>
      </c>
    </row>
    <row r="631" spans="1:3" x14ac:dyDescent="0.25">
      <c r="A631" s="1" t="s">
        <v>47</v>
      </c>
      <c r="B631">
        <v>1</v>
      </c>
      <c r="C631">
        <f t="shared" si="10"/>
        <v>3127</v>
      </c>
    </row>
    <row r="632" spans="1:3" x14ac:dyDescent="0.25">
      <c r="A632" s="1" t="s">
        <v>203</v>
      </c>
      <c r="B632">
        <v>4</v>
      </c>
      <c r="C632">
        <f t="shared" si="10"/>
        <v>210</v>
      </c>
    </row>
    <row r="633" spans="1:3" x14ac:dyDescent="0.25">
      <c r="A633" s="1" t="s">
        <v>12</v>
      </c>
      <c r="B633">
        <v>1</v>
      </c>
      <c r="C633">
        <f t="shared" si="10"/>
        <v>3411</v>
      </c>
    </row>
    <row r="634" spans="1:3" x14ac:dyDescent="0.25">
      <c r="A634" s="1" t="s">
        <v>16</v>
      </c>
      <c r="B634">
        <v>2</v>
      </c>
      <c r="C634">
        <f t="shared" si="10"/>
        <v>4579</v>
      </c>
    </row>
    <row r="635" spans="1:3" x14ac:dyDescent="0.25">
      <c r="A635" s="1" t="s">
        <v>47</v>
      </c>
      <c r="B635">
        <v>202</v>
      </c>
      <c r="C635">
        <f t="shared" si="10"/>
        <v>3127</v>
      </c>
    </row>
    <row r="636" spans="1:3" x14ac:dyDescent="0.25">
      <c r="A636" s="1" t="s">
        <v>16</v>
      </c>
      <c r="B636">
        <v>42</v>
      </c>
      <c r="C636">
        <f t="shared" si="10"/>
        <v>4579</v>
      </c>
    </row>
    <row r="637" spans="1:3" x14ac:dyDescent="0.25">
      <c r="A637" s="1" t="s">
        <v>16</v>
      </c>
      <c r="B637">
        <v>11</v>
      </c>
      <c r="C637">
        <f t="shared" si="10"/>
        <v>4579</v>
      </c>
    </row>
    <row r="638" spans="1:3" x14ac:dyDescent="0.25">
      <c r="A638" s="1" t="s">
        <v>846</v>
      </c>
      <c r="B638">
        <v>1</v>
      </c>
      <c r="C638">
        <f t="shared" si="10"/>
        <v>17</v>
      </c>
    </row>
    <row r="639" spans="1:3" x14ac:dyDescent="0.25">
      <c r="A639" s="1" t="s">
        <v>173</v>
      </c>
      <c r="B639">
        <v>2</v>
      </c>
      <c r="C639">
        <f t="shared" si="10"/>
        <v>695</v>
      </c>
    </row>
    <row r="640" spans="1:3" x14ac:dyDescent="0.25">
      <c r="A640" s="1" t="s">
        <v>16</v>
      </c>
      <c r="B640">
        <v>7</v>
      </c>
      <c r="C640">
        <f t="shared" si="10"/>
        <v>4579</v>
      </c>
    </row>
    <row r="641" spans="1:3" x14ac:dyDescent="0.25">
      <c r="A641" s="1" t="s">
        <v>26</v>
      </c>
      <c r="B641">
        <v>2</v>
      </c>
      <c r="C641">
        <f t="shared" si="10"/>
        <v>1399</v>
      </c>
    </row>
    <row r="642" spans="1:3" x14ac:dyDescent="0.25">
      <c r="A642" s="1" t="s">
        <v>227</v>
      </c>
      <c r="B642">
        <v>353</v>
      </c>
      <c r="C642">
        <f t="shared" ref="C642:C705" si="11">SUMIF($A:$A, A642, $B:$B)</f>
        <v>1194</v>
      </c>
    </row>
    <row r="643" spans="1:3" x14ac:dyDescent="0.25">
      <c r="A643" s="1" t="s">
        <v>130</v>
      </c>
      <c r="B643">
        <v>7</v>
      </c>
      <c r="C643">
        <f t="shared" si="11"/>
        <v>1968</v>
      </c>
    </row>
    <row r="644" spans="1:3" x14ac:dyDescent="0.25">
      <c r="A644" s="1" t="s">
        <v>47</v>
      </c>
      <c r="B644">
        <v>17</v>
      </c>
      <c r="C644">
        <f t="shared" si="11"/>
        <v>3127</v>
      </c>
    </row>
    <row r="645" spans="1:3" x14ac:dyDescent="0.25">
      <c r="A645" s="1" t="s">
        <v>26</v>
      </c>
      <c r="B645">
        <v>6</v>
      </c>
      <c r="C645">
        <f t="shared" si="11"/>
        <v>1399</v>
      </c>
    </row>
    <row r="646" spans="1:3" x14ac:dyDescent="0.25">
      <c r="A646" s="1" t="s">
        <v>26</v>
      </c>
      <c r="B646">
        <v>10</v>
      </c>
      <c r="C646">
        <f t="shared" si="11"/>
        <v>1399</v>
      </c>
    </row>
    <row r="647" spans="1:3" x14ac:dyDescent="0.25">
      <c r="A647" s="1" t="s">
        <v>173</v>
      </c>
      <c r="B647">
        <v>3</v>
      </c>
      <c r="C647">
        <f t="shared" si="11"/>
        <v>695</v>
      </c>
    </row>
    <row r="648" spans="1:3" x14ac:dyDescent="0.25">
      <c r="A648" s="1" t="s">
        <v>621</v>
      </c>
      <c r="B648">
        <v>58</v>
      </c>
      <c r="C648">
        <f t="shared" si="11"/>
        <v>470</v>
      </c>
    </row>
    <row r="649" spans="1:3" x14ac:dyDescent="0.25">
      <c r="A649" s="1" t="s">
        <v>16</v>
      </c>
      <c r="B649">
        <v>15</v>
      </c>
      <c r="C649">
        <f t="shared" si="11"/>
        <v>4579</v>
      </c>
    </row>
    <row r="650" spans="1:3" x14ac:dyDescent="0.25">
      <c r="A650" s="1" t="s">
        <v>26</v>
      </c>
      <c r="B650">
        <v>6</v>
      </c>
      <c r="C650">
        <f t="shared" si="11"/>
        <v>1399</v>
      </c>
    </row>
    <row r="651" spans="1:3" x14ac:dyDescent="0.25">
      <c r="A651" s="1" t="s">
        <v>846</v>
      </c>
      <c r="B651">
        <v>1</v>
      </c>
      <c r="C651">
        <f t="shared" si="11"/>
        <v>17</v>
      </c>
    </row>
    <row r="652" spans="1:3" x14ac:dyDescent="0.25">
      <c r="A652" s="1" t="s">
        <v>16</v>
      </c>
      <c r="B652">
        <v>1</v>
      </c>
      <c r="C652">
        <f t="shared" si="11"/>
        <v>4579</v>
      </c>
    </row>
    <row r="653" spans="1:3" x14ac:dyDescent="0.25">
      <c r="A653" s="1" t="s">
        <v>252</v>
      </c>
      <c r="B653">
        <v>139</v>
      </c>
      <c r="C653">
        <f t="shared" si="11"/>
        <v>500</v>
      </c>
    </row>
    <row r="654" spans="1:3" x14ac:dyDescent="0.25">
      <c r="A654" s="1" t="s">
        <v>16</v>
      </c>
      <c r="B654">
        <v>59</v>
      </c>
      <c r="C654">
        <f t="shared" si="11"/>
        <v>4579</v>
      </c>
    </row>
    <row r="655" spans="1:3" x14ac:dyDescent="0.25">
      <c r="A655" s="1" t="s">
        <v>196</v>
      </c>
      <c r="B655">
        <v>146</v>
      </c>
      <c r="C655">
        <f t="shared" si="11"/>
        <v>375</v>
      </c>
    </row>
    <row r="656" spans="1:3" x14ac:dyDescent="0.25">
      <c r="A656" s="1" t="s">
        <v>26</v>
      </c>
      <c r="B656">
        <v>4</v>
      </c>
      <c r="C656">
        <f t="shared" si="11"/>
        <v>1399</v>
      </c>
    </row>
    <row r="657" spans="1:3" x14ac:dyDescent="0.25">
      <c r="A657" s="1" t="s">
        <v>26</v>
      </c>
      <c r="B657">
        <v>32</v>
      </c>
      <c r="C657">
        <f t="shared" si="11"/>
        <v>1399</v>
      </c>
    </row>
    <row r="658" spans="1:3" x14ac:dyDescent="0.25">
      <c r="A658" s="1" t="s">
        <v>16</v>
      </c>
      <c r="B658">
        <v>1</v>
      </c>
      <c r="C658">
        <f t="shared" si="11"/>
        <v>4579</v>
      </c>
    </row>
    <row r="659" spans="1:3" x14ac:dyDescent="0.25">
      <c r="A659" s="1" t="s">
        <v>130</v>
      </c>
      <c r="B659">
        <v>20</v>
      </c>
      <c r="C659">
        <f t="shared" si="11"/>
        <v>1968</v>
      </c>
    </row>
    <row r="660" spans="1:3" x14ac:dyDescent="0.25">
      <c r="A660" s="1" t="s">
        <v>238</v>
      </c>
      <c r="B660">
        <v>258</v>
      </c>
      <c r="C660">
        <f t="shared" si="11"/>
        <v>911</v>
      </c>
    </row>
    <row r="661" spans="1:3" x14ac:dyDescent="0.25">
      <c r="A661" s="1" t="s">
        <v>16</v>
      </c>
      <c r="B661">
        <v>1</v>
      </c>
      <c r="C661">
        <f t="shared" si="11"/>
        <v>4579</v>
      </c>
    </row>
    <row r="662" spans="1:3" x14ac:dyDescent="0.25">
      <c r="A662" s="1" t="s">
        <v>29</v>
      </c>
      <c r="B662">
        <v>1</v>
      </c>
      <c r="C662">
        <f t="shared" si="11"/>
        <v>554</v>
      </c>
    </row>
    <row r="663" spans="1:3" x14ac:dyDescent="0.25">
      <c r="A663" s="1" t="s">
        <v>26</v>
      </c>
      <c r="B663">
        <v>2</v>
      </c>
      <c r="C663">
        <f t="shared" si="11"/>
        <v>1399</v>
      </c>
    </row>
    <row r="664" spans="1:3" x14ac:dyDescent="0.25">
      <c r="A664" s="1" t="s">
        <v>173</v>
      </c>
      <c r="B664">
        <v>62</v>
      </c>
      <c r="C664">
        <f t="shared" si="11"/>
        <v>695</v>
      </c>
    </row>
    <row r="665" spans="1:3" x14ac:dyDescent="0.25">
      <c r="A665" s="1" t="s">
        <v>16</v>
      </c>
      <c r="B665">
        <v>1</v>
      </c>
      <c r="C665">
        <f t="shared" si="11"/>
        <v>4579</v>
      </c>
    </row>
    <row r="666" spans="1:3" x14ac:dyDescent="0.25">
      <c r="A666" s="1" t="s">
        <v>12</v>
      </c>
      <c r="B666">
        <v>1</v>
      </c>
      <c r="C666">
        <f t="shared" si="11"/>
        <v>3411</v>
      </c>
    </row>
    <row r="667" spans="1:3" x14ac:dyDescent="0.25">
      <c r="A667" s="1" t="s">
        <v>16</v>
      </c>
      <c r="B667">
        <v>4</v>
      </c>
      <c r="C667">
        <f t="shared" si="11"/>
        <v>4579</v>
      </c>
    </row>
    <row r="668" spans="1:3" x14ac:dyDescent="0.25">
      <c r="A668" s="1" t="s">
        <v>621</v>
      </c>
      <c r="B668">
        <v>54</v>
      </c>
      <c r="C668">
        <f t="shared" si="11"/>
        <v>470</v>
      </c>
    </row>
    <row r="669" spans="1:3" x14ac:dyDescent="0.25">
      <c r="A669" s="1" t="s">
        <v>621</v>
      </c>
      <c r="B669">
        <v>6</v>
      </c>
      <c r="C669">
        <f t="shared" si="11"/>
        <v>470</v>
      </c>
    </row>
    <row r="670" spans="1:3" x14ac:dyDescent="0.25">
      <c r="A670" s="1" t="s">
        <v>196</v>
      </c>
      <c r="B670">
        <v>1</v>
      </c>
      <c r="C670">
        <f t="shared" si="11"/>
        <v>375</v>
      </c>
    </row>
    <row r="671" spans="1:3" x14ac:dyDescent="0.25">
      <c r="A671" s="1" t="s">
        <v>12</v>
      </c>
      <c r="B671">
        <v>5</v>
      </c>
      <c r="C671">
        <f t="shared" si="11"/>
        <v>3411</v>
      </c>
    </row>
    <row r="672" spans="1:3" x14ac:dyDescent="0.25">
      <c r="A672" s="1" t="s">
        <v>16</v>
      </c>
      <c r="B672">
        <v>1</v>
      </c>
      <c r="C672">
        <f t="shared" si="11"/>
        <v>4579</v>
      </c>
    </row>
    <row r="673" spans="1:3" x14ac:dyDescent="0.25">
      <c r="A673" s="1" t="s">
        <v>16</v>
      </c>
      <c r="B673">
        <v>3</v>
      </c>
      <c r="C673">
        <f t="shared" si="11"/>
        <v>4579</v>
      </c>
    </row>
    <row r="674" spans="1:3" x14ac:dyDescent="0.25">
      <c r="A674" s="1" t="s">
        <v>70</v>
      </c>
      <c r="B674">
        <v>1</v>
      </c>
      <c r="C674">
        <f t="shared" si="11"/>
        <v>510</v>
      </c>
    </row>
    <row r="675" spans="1:3" x14ac:dyDescent="0.25">
      <c r="A675" s="1" t="s">
        <v>50</v>
      </c>
      <c r="B675">
        <v>107</v>
      </c>
      <c r="C675">
        <f t="shared" si="11"/>
        <v>934</v>
      </c>
    </row>
    <row r="676" spans="1:3" x14ac:dyDescent="0.25">
      <c r="A676" s="1" t="s">
        <v>227</v>
      </c>
      <c r="B676">
        <v>128</v>
      </c>
      <c r="C676">
        <f t="shared" si="11"/>
        <v>1194</v>
      </c>
    </row>
    <row r="677" spans="1:3" x14ac:dyDescent="0.25">
      <c r="A677" s="1" t="s">
        <v>133</v>
      </c>
      <c r="B677">
        <v>206</v>
      </c>
      <c r="C677">
        <f t="shared" si="11"/>
        <v>1892</v>
      </c>
    </row>
    <row r="678" spans="1:3" x14ac:dyDescent="0.25">
      <c r="A678" s="1" t="s">
        <v>26</v>
      </c>
      <c r="B678">
        <v>2</v>
      </c>
      <c r="C678">
        <f t="shared" si="11"/>
        <v>1399</v>
      </c>
    </row>
    <row r="679" spans="1:3" x14ac:dyDescent="0.25">
      <c r="A679" s="1" t="s">
        <v>47</v>
      </c>
      <c r="B679">
        <v>38</v>
      </c>
      <c r="C679">
        <f t="shared" si="11"/>
        <v>3127</v>
      </c>
    </row>
    <row r="680" spans="1:3" x14ac:dyDescent="0.25">
      <c r="A680" s="1" t="s">
        <v>130</v>
      </c>
      <c r="B680">
        <v>33</v>
      </c>
      <c r="C680">
        <f t="shared" si="11"/>
        <v>1968</v>
      </c>
    </row>
    <row r="681" spans="1:3" x14ac:dyDescent="0.25">
      <c r="A681" s="1" t="s">
        <v>26</v>
      </c>
      <c r="B681">
        <v>7</v>
      </c>
      <c r="C681">
        <f t="shared" si="11"/>
        <v>1399</v>
      </c>
    </row>
    <row r="682" spans="1:3" x14ac:dyDescent="0.25">
      <c r="A682" s="1" t="s">
        <v>38</v>
      </c>
      <c r="B682">
        <v>30</v>
      </c>
      <c r="C682">
        <f t="shared" si="11"/>
        <v>535</v>
      </c>
    </row>
    <row r="683" spans="1:3" x14ac:dyDescent="0.25">
      <c r="A683" s="1" t="s">
        <v>203</v>
      </c>
      <c r="B683">
        <v>2</v>
      </c>
      <c r="C683">
        <f t="shared" si="11"/>
        <v>210</v>
      </c>
    </row>
    <row r="684" spans="1:3" x14ac:dyDescent="0.25">
      <c r="A684" s="1" t="s">
        <v>26</v>
      </c>
      <c r="B684">
        <v>2</v>
      </c>
      <c r="C684">
        <f t="shared" si="11"/>
        <v>1399</v>
      </c>
    </row>
    <row r="685" spans="1:3" x14ac:dyDescent="0.25">
      <c r="A685" s="1" t="s">
        <v>252</v>
      </c>
      <c r="B685">
        <v>1</v>
      </c>
      <c r="C685">
        <f t="shared" si="11"/>
        <v>500</v>
      </c>
    </row>
    <row r="686" spans="1:3" x14ac:dyDescent="0.25">
      <c r="A686" s="1" t="s">
        <v>16</v>
      </c>
      <c r="B686">
        <v>137</v>
      </c>
      <c r="C686">
        <f t="shared" si="11"/>
        <v>4579</v>
      </c>
    </row>
    <row r="687" spans="1:3" x14ac:dyDescent="0.25">
      <c r="A687" s="1" t="s">
        <v>26</v>
      </c>
      <c r="B687">
        <v>7</v>
      </c>
      <c r="C687">
        <f t="shared" si="11"/>
        <v>1399</v>
      </c>
    </row>
    <row r="688" spans="1:3" x14ac:dyDescent="0.25">
      <c r="A688" s="1" t="s">
        <v>26</v>
      </c>
      <c r="B688">
        <v>11</v>
      </c>
      <c r="C688">
        <f t="shared" si="11"/>
        <v>1399</v>
      </c>
    </row>
    <row r="689" spans="1:3" x14ac:dyDescent="0.25">
      <c r="A689" s="1" t="s">
        <v>26</v>
      </c>
      <c r="B689">
        <v>12</v>
      </c>
      <c r="C689">
        <f t="shared" si="11"/>
        <v>1399</v>
      </c>
    </row>
    <row r="690" spans="1:3" x14ac:dyDescent="0.25">
      <c r="A690" s="1" t="s">
        <v>168</v>
      </c>
      <c r="B690">
        <v>1</v>
      </c>
      <c r="C690">
        <f t="shared" si="11"/>
        <v>510</v>
      </c>
    </row>
    <row r="691" spans="1:3" x14ac:dyDescent="0.25">
      <c r="A691" s="1" t="s">
        <v>26</v>
      </c>
      <c r="B691">
        <v>7</v>
      </c>
      <c r="C691">
        <f t="shared" si="11"/>
        <v>1399</v>
      </c>
    </row>
    <row r="692" spans="1:3" x14ac:dyDescent="0.25">
      <c r="A692" s="1" t="s">
        <v>26</v>
      </c>
      <c r="B692">
        <v>1</v>
      </c>
      <c r="C692">
        <f t="shared" si="11"/>
        <v>1399</v>
      </c>
    </row>
    <row r="693" spans="1:3" x14ac:dyDescent="0.25">
      <c r="A693" s="1" t="s">
        <v>50</v>
      </c>
      <c r="B693">
        <v>218</v>
      </c>
      <c r="C693">
        <f t="shared" si="11"/>
        <v>934</v>
      </c>
    </row>
    <row r="694" spans="1:3" x14ac:dyDescent="0.25">
      <c r="A694" s="1" t="s">
        <v>1175</v>
      </c>
      <c r="B694">
        <v>37</v>
      </c>
      <c r="C694">
        <f t="shared" si="11"/>
        <v>37</v>
      </c>
    </row>
    <row r="695" spans="1:3" x14ac:dyDescent="0.25">
      <c r="A695" s="1" t="s">
        <v>227</v>
      </c>
      <c r="B695">
        <v>111</v>
      </c>
      <c r="C695">
        <f t="shared" si="11"/>
        <v>1194</v>
      </c>
    </row>
    <row r="696" spans="1:3" x14ac:dyDescent="0.25">
      <c r="A696" s="1" t="s">
        <v>16</v>
      </c>
      <c r="B696">
        <v>50</v>
      </c>
      <c r="C696">
        <f t="shared" si="11"/>
        <v>4579</v>
      </c>
    </row>
    <row r="697" spans="1:3" x14ac:dyDescent="0.25">
      <c r="A697" s="1" t="s">
        <v>12</v>
      </c>
      <c r="B697">
        <v>5</v>
      </c>
      <c r="C697">
        <f t="shared" si="11"/>
        <v>3411</v>
      </c>
    </row>
    <row r="698" spans="1:3" x14ac:dyDescent="0.25">
      <c r="A698" s="1" t="s">
        <v>47</v>
      </c>
      <c r="B698">
        <v>1</v>
      </c>
      <c r="C698">
        <f t="shared" si="11"/>
        <v>3127</v>
      </c>
    </row>
    <row r="699" spans="1:3" x14ac:dyDescent="0.25">
      <c r="A699" s="1" t="s">
        <v>26</v>
      </c>
      <c r="B699">
        <v>37</v>
      </c>
      <c r="C699">
        <f t="shared" si="11"/>
        <v>1399</v>
      </c>
    </row>
    <row r="700" spans="1:3" x14ac:dyDescent="0.25">
      <c r="A700" s="1" t="s">
        <v>525</v>
      </c>
      <c r="B700">
        <v>92</v>
      </c>
      <c r="C700">
        <f t="shared" si="11"/>
        <v>692</v>
      </c>
    </row>
    <row r="701" spans="1:3" x14ac:dyDescent="0.25">
      <c r="A701" s="1" t="s">
        <v>26</v>
      </c>
      <c r="B701">
        <v>2</v>
      </c>
      <c r="C701">
        <f t="shared" si="11"/>
        <v>1399</v>
      </c>
    </row>
    <row r="702" spans="1:3" x14ac:dyDescent="0.25">
      <c r="A702" s="1" t="s">
        <v>12</v>
      </c>
      <c r="B702">
        <v>12</v>
      </c>
      <c r="C702">
        <f t="shared" si="11"/>
        <v>3411</v>
      </c>
    </row>
    <row r="703" spans="1:3" x14ac:dyDescent="0.25">
      <c r="A703" s="1" t="s">
        <v>12</v>
      </c>
      <c r="B703">
        <v>15</v>
      </c>
      <c r="C703">
        <f t="shared" si="11"/>
        <v>3411</v>
      </c>
    </row>
    <row r="704" spans="1:3" x14ac:dyDescent="0.25">
      <c r="A704" s="1" t="s">
        <v>203</v>
      </c>
      <c r="B704">
        <v>20</v>
      </c>
      <c r="C704">
        <f t="shared" si="11"/>
        <v>210</v>
      </c>
    </row>
    <row r="705" spans="1:3" x14ac:dyDescent="0.25">
      <c r="A705" s="1" t="s">
        <v>203</v>
      </c>
      <c r="B705">
        <v>113</v>
      </c>
      <c r="C705">
        <f t="shared" si="11"/>
        <v>210</v>
      </c>
    </row>
    <row r="706" spans="1:3" x14ac:dyDescent="0.25">
      <c r="A706" s="1" t="s">
        <v>26</v>
      </c>
      <c r="B706">
        <v>57</v>
      </c>
      <c r="C706">
        <f t="shared" ref="C706:C769" si="12">SUMIF($A:$A, A706, $B:$B)</f>
        <v>1399</v>
      </c>
    </row>
    <row r="707" spans="1:3" x14ac:dyDescent="0.25">
      <c r="A707" s="1" t="s">
        <v>238</v>
      </c>
      <c r="B707">
        <v>36</v>
      </c>
      <c r="C707">
        <f t="shared" si="12"/>
        <v>911</v>
      </c>
    </row>
    <row r="708" spans="1:3" x14ac:dyDescent="0.25">
      <c r="A708" s="1" t="s">
        <v>252</v>
      </c>
      <c r="B708">
        <v>1</v>
      </c>
      <c r="C708">
        <f t="shared" si="12"/>
        <v>500</v>
      </c>
    </row>
    <row r="709" spans="1:3" x14ac:dyDescent="0.25">
      <c r="A709" s="1" t="s">
        <v>12</v>
      </c>
      <c r="B709">
        <v>7</v>
      </c>
      <c r="C709">
        <f t="shared" si="12"/>
        <v>3411</v>
      </c>
    </row>
    <row r="710" spans="1:3" x14ac:dyDescent="0.25">
      <c r="A710" s="1" t="s">
        <v>252</v>
      </c>
      <c r="B710">
        <v>1</v>
      </c>
      <c r="C710">
        <f t="shared" si="12"/>
        <v>500</v>
      </c>
    </row>
    <row r="711" spans="1:3" x14ac:dyDescent="0.25">
      <c r="A711" s="1" t="s">
        <v>26</v>
      </c>
      <c r="B711">
        <v>3</v>
      </c>
      <c r="C711">
        <f t="shared" si="12"/>
        <v>1399</v>
      </c>
    </row>
    <row r="712" spans="1:3" x14ac:dyDescent="0.25">
      <c r="A712" s="1" t="s">
        <v>47</v>
      </c>
      <c r="B712">
        <v>2</v>
      </c>
      <c r="C712">
        <f t="shared" si="12"/>
        <v>3127</v>
      </c>
    </row>
    <row r="713" spans="1:3" x14ac:dyDescent="0.25">
      <c r="A713" s="1" t="s">
        <v>47</v>
      </c>
      <c r="B713">
        <v>3</v>
      </c>
      <c r="C713">
        <f t="shared" si="12"/>
        <v>3127</v>
      </c>
    </row>
    <row r="714" spans="1:3" x14ac:dyDescent="0.25">
      <c r="A714" s="1" t="s">
        <v>29</v>
      </c>
      <c r="B714">
        <v>34</v>
      </c>
      <c r="C714">
        <f t="shared" si="12"/>
        <v>554</v>
      </c>
    </row>
    <row r="715" spans="1:3" x14ac:dyDescent="0.25">
      <c r="A715" s="1" t="s">
        <v>252</v>
      </c>
      <c r="B715">
        <v>1</v>
      </c>
      <c r="C715">
        <f t="shared" si="12"/>
        <v>500</v>
      </c>
    </row>
    <row r="716" spans="1:3" x14ac:dyDescent="0.25">
      <c r="A716" s="1" t="s">
        <v>26</v>
      </c>
      <c r="B716">
        <v>1</v>
      </c>
      <c r="C716">
        <f t="shared" si="12"/>
        <v>1399</v>
      </c>
    </row>
    <row r="717" spans="1:3" x14ac:dyDescent="0.25">
      <c r="A717" s="1" t="s">
        <v>133</v>
      </c>
      <c r="B717">
        <v>308</v>
      </c>
      <c r="C717">
        <f t="shared" si="12"/>
        <v>1892</v>
      </c>
    </row>
    <row r="718" spans="1:3" x14ac:dyDescent="0.25">
      <c r="A718" s="1" t="s">
        <v>133</v>
      </c>
      <c r="B718">
        <v>44</v>
      </c>
      <c r="C718">
        <f t="shared" si="12"/>
        <v>1892</v>
      </c>
    </row>
    <row r="719" spans="1:3" x14ac:dyDescent="0.25">
      <c r="A719" s="1" t="s">
        <v>133</v>
      </c>
      <c r="B719">
        <v>181</v>
      </c>
      <c r="C719">
        <f t="shared" si="12"/>
        <v>1892</v>
      </c>
    </row>
    <row r="720" spans="1:3" x14ac:dyDescent="0.25">
      <c r="A720" s="1" t="s">
        <v>238</v>
      </c>
      <c r="B720">
        <v>13</v>
      </c>
      <c r="C720">
        <f t="shared" si="12"/>
        <v>911</v>
      </c>
    </row>
    <row r="721" spans="1:3" x14ac:dyDescent="0.25">
      <c r="A721" s="1" t="s">
        <v>196</v>
      </c>
      <c r="B721">
        <v>1</v>
      </c>
      <c r="C721">
        <f t="shared" si="12"/>
        <v>375</v>
      </c>
    </row>
    <row r="722" spans="1:3" x14ac:dyDescent="0.25">
      <c r="A722" s="1" t="s">
        <v>26</v>
      </c>
      <c r="B722">
        <v>3</v>
      </c>
      <c r="C722">
        <f t="shared" si="12"/>
        <v>1399</v>
      </c>
    </row>
    <row r="723" spans="1:3" x14ac:dyDescent="0.25">
      <c r="A723" s="1" t="s">
        <v>16</v>
      </c>
      <c r="B723">
        <v>1</v>
      </c>
      <c r="C723">
        <f t="shared" si="12"/>
        <v>4579</v>
      </c>
    </row>
    <row r="724" spans="1:3" x14ac:dyDescent="0.25">
      <c r="A724" s="1" t="s">
        <v>12</v>
      </c>
      <c r="B724">
        <v>1</v>
      </c>
      <c r="C724">
        <f t="shared" si="12"/>
        <v>3411</v>
      </c>
    </row>
    <row r="725" spans="1:3" x14ac:dyDescent="0.25">
      <c r="A725" s="1" t="s">
        <v>29</v>
      </c>
      <c r="B725">
        <v>12</v>
      </c>
      <c r="C725">
        <f t="shared" si="12"/>
        <v>554</v>
      </c>
    </row>
    <row r="726" spans="1:3" x14ac:dyDescent="0.25">
      <c r="A726" s="1" t="s">
        <v>29</v>
      </c>
      <c r="B726">
        <v>1</v>
      </c>
      <c r="C726">
        <f t="shared" si="12"/>
        <v>554</v>
      </c>
    </row>
    <row r="727" spans="1:3" x14ac:dyDescent="0.25">
      <c r="A727" s="1" t="s">
        <v>130</v>
      </c>
      <c r="B727">
        <v>162</v>
      </c>
      <c r="C727">
        <f t="shared" si="12"/>
        <v>1968</v>
      </c>
    </row>
    <row r="728" spans="1:3" x14ac:dyDescent="0.25">
      <c r="A728" s="1" t="s">
        <v>130</v>
      </c>
      <c r="B728">
        <v>46</v>
      </c>
      <c r="C728">
        <f t="shared" si="12"/>
        <v>1968</v>
      </c>
    </row>
    <row r="729" spans="1:3" x14ac:dyDescent="0.25">
      <c r="A729" s="1" t="s">
        <v>12</v>
      </c>
      <c r="B729">
        <v>1</v>
      </c>
      <c r="C729">
        <f t="shared" si="12"/>
        <v>3411</v>
      </c>
    </row>
    <row r="730" spans="1:3" x14ac:dyDescent="0.25">
      <c r="A730" s="1" t="s">
        <v>130</v>
      </c>
      <c r="B730">
        <v>33</v>
      </c>
      <c r="C730">
        <f t="shared" si="12"/>
        <v>1968</v>
      </c>
    </row>
    <row r="731" spans="1:3" x14ac:dyDescent="0.25">
      <c r="A731" s="1" t="s">
        <v>203</v>
      </c>
      <c r="B731">
        <v>3</v>
      </c>
      <c r="C731">
        <f t="shared" si="12"/>
        <v>210</v>
      </c>
    </row>
    <row r="732" spans="1:3" x14ac:dyDescent="0.25">
      <c r="A732" s="1" t="s">
        <v>47</v>
      </c>
      <c r="B732">
        <v>13</v>
      </c>
      <c r="C732">
        <f t="shared" si="12"/>
        <v>3127</v>
      </c>
    </row>
    <row r="733" spans="1:3" x14ac:dyDescent="0.25">
      <c r="A733" s="1" t="s">
        <v>26</v>
      </c>
      <c r="B733">
        <v>7</v>
      </c>
      <c r="C733">
        <f t="shared" si="12"/>
        <v>1399</v>
      </c>
    </row>
    <row r="734" spans="1:3" x14ac:dyDescent="0.25">
      <c r="A734" s="1" t="s">
        <v>26</v>
      </c>
      <c r="B734">
        <v>6</v>
      </c>
      <c r="C734">
        <f t="shared" si="12"/>
        <v>1399</v>
      </c>
    </row>
    <row r="735" spans="1:3" x14ac:dyDescent="0.25">
      <c r="A735" s="1" t="s">
        <v>16</v>
      </c>
      <c r="B735">
        <v>3</v>
      </c>
      <c r="C735">
        <f t="shared" si="12"/>
        <v>4579</v>
      </c>
    </row>
    <row r="736" spans="1:3" x14ac:dyDescent="0.25">
      <c r="A736" s="1" t="s">
        <v>26</v>
      </c>
      <c r="B736">
        <v>8</v>
      </c>
      <c r="C736">
        <f t="shared" si="12"/>
        <v>1399</v>
      </c>
    </row>
    <row r="737" spans="1:3" x14ac:dyDescent="0.25">
      <c r="A737" s="1" t="s">
        <v>65</v>
      </c>
      <c r="B737">
        <v>3</v>
      </c>
      <c r="C737">
        <f t="shared" si="12"/>
        <v>421</v>
      </c>
    </row>
    <row r="738" spans="1:3" x14ac:dyDescent="0.25">
      <c r="A738" s="1" t="s">
        <v>252</v>
      </c>
      <c r="B738">
        <v>100</v>
      </c>
      <c r="C738">
        <f t="shared" si="12"/>
        <v>500</v>
      </c>
    </row>
    <row r="739" spans="1:3" x14ac:dyDescent="0.25">
      <c r="A739" s="1" t="s">
        <v>47</v>
      </c>
      <c r="B739">
        <v>12</v>
      </c>
      <c r="C739">
        <f t="shared" si="12"/>
        <v>3127</v>
      </c>
    </row>
    <row r="740" spans="1:3" x14ac:dyDescent="0.25">
      <c r="A740" s="1" t="s">
        <v>777</v>
      </c>
      <c r="B740">
        <v>21</v>
      </c>
      <c r="C740">
        <f t="shared" si="12"/>
        <v>191</v>
      </c>
    </row>
    <row r="741" spans="1:3" x14ac:dyDescent="0.25">
      <c r="A741" s="1" t="s">
        <v>38</v>
      </c>
      <c r="B741">
        <v>1</v>
      </c>
      <c r="C741">
        <f t="shared" si="12"/>
        <v>535</v>
      </c>
    </row>
    <row r="742" spans="1:3" x14ac:dyDescent="0.25">
      <c r="A742" s="1" t="s">
        <v>621</v>
      </c>
      <c r="B742">
        <v>8</v>
      </c>
      <c r="C742">
        <f t="shared" si="12"/>
        <v>470</v>
      </c>
    </row>
    <row r="743" spans="1:3" x14ac:dyDescent="0.25">
      <c r="A743" s="1" t="s">
        <v>50</v>
      </c>
      <c r="B743">
        <v>10</v>
      </c>
      <c r="C743">
        <f t="shared" si="12"/>
        <v>934</v>
      </c>
    </row>
    <row r="744" spans="1:3" x14ac:dyDescent="0.25">
      <c r="A744" s="1" t="s">
        <v>47</v>
      </c>
      <c r="B744">
        <v>5</v>
      </c>
      <c r="C744">
        <f t="shared" si="12"/>
        <v>3127</v>
      </c>
    </row>
    <row r="745" spans="1:3" x14ac:dyDescent="0.25">
      <c r="A745" s="1" t="s">
        <v>12</v>
      </c>
      <c r="B745">
        <v>1</v>
      </c>
      <c r="C745">
        <f t="shared" si="12"/>
        <v>3411</v>
      </c>
    </row>
    <row r="746" spans="1:3" x14ac:dyDescent="0.25">
      <c r="A746" s="1" t="s">
        <v>16</v>
      </c>
      <c r="B746">
        <v>1</v>
      </c>
      <c r="C746">
        <f t="shared" si="12"/>
        <v>4579</v>
      </c>
    </row>
    <row r="747" spans="1:3" x14ac:dyDescent="0.25">
      <c r="A747" s="1" t="s">
        <v>47</v>
      </c>
      <c r="B747">
        <v>1</v>
      </c>
      <c r="C747">
        <f t="shared" si="12"/>
        <v>3127</v>
      </c>
    </row>
    <row r="748" spans="1:3" x14ac:dyDescent="0.25">
      <c r="A748" s="1" t="s">
        <v>26</v>
      </c>
      <c r="B748">
        <v>28</v>
      </c>
      <c r="C748">
        <f t="shared" si="12"/>
        <v>1399</v>
      </c>
    </row>
    <row r="749" spans="1:3" x14ac:dyDescent="0.25">
      <c r="A749" s="1" t="s">
        <v>16</v>
      </c>
      <c r="B749">
        <v>37</v>
      </c>
      <c r="C749">
        <f t="shared" si="12"/>
        <v>4579</v>
      </c>
    </row>
    <row r="750" spans="1:3" x14ac:dyDescent="0.25">
      <c r="A750" s="1" t="s">
        <v>16</v>
      </c>
      <c r="B750">
        <v>7</v>
      </c>
      <c r="C750">
        <f t="shared" si="12"/>
        <v>4579</v>
      </c>
    </row>
    <row r="751" spans="1:3" x14ac:dyDescent="0.25">
      <c r="A751" s="1" t="s">
        <v>12</v>
      </c>
      <c r="B751">
        <v>1</v>
      </c>
      <c r="C751">
        <f t="shared" si="12"/>
        <v>3411</v>
      </c>
    </row>
    <row r="752" spans="1:3" x14ac:dyDescent="0.25">
      <c r="A752" s="1" t="s">
        <v>16</v>
      </c>
      <c r="B752">
        <v>20</v>
      </c>
      <c r="C752">
        <f t="shared" si="12"/>
        <v>4579</v>
      </c>
    </row>
    <row r="753" spans="1:3" x14ac:dyDescent="0.25">
      <c r="A753" s="1" t="s">
        <v>26</v>
      </c>
      <c r="B753">
        <v>5</v>
      </c>
      <c r="C753">
        <f t="shared" si="12"/>
        <v>1399</v>
      </c>
    </row>
    <row r="754" spans="1:3" x14ac:dyDescent="0.25">
      <c r="A754" s="1" t="s">
        <v>16</v>
      </c>
      <c r="B754">
        <v>1</v>
      </c>
      <c r="C754">
        <f t="shared" si="12"/>
        <v>4579</v>
      </c>
    </row>
    <row r="755" spans="1:3" x14ac:dyDescent="0.25">
      <c r="A755" s="1" t="s">
        <v>16</v>
      </c>
      <c r="B755">
        <v>100</v>
      </c>
      <c r="C755">
        <f t="shared" si="12"/>
        <v>4579</v>
      </c>
    </row>
    <row r="756" spans="1:3" x14ac:dyDescent="0.25">
      <c r="A756" s="1" t="s">
        <v>16</v>
      </c>
      <c r="B756">
        <v>1</v>
      </c>
      <c r="C756">
        <f t="shared" si="12"/>
        <v>4579</v>
      </c>
    </row>
    <row r="757" spans="1:3" x14ac:dyDescent="0.25">
      <c r="A757" s="1" t="s">
        <v>12</v>
      </c>
      <c r="B757">
        <v>13</v>
      </c>
      <c r="C757">
        <f t="shared" si="12"/>
        <v>3411</v>
      </c>
    </row>
    <row r="758" spans="1:3" x14ac:dyDescent="0.25">
      <c r="A758" s="1" t="s">
        <v>29</v>
      </c>
      <c r="B758">
        <v>63</v>
      </c>
      <c r="C758">
        <f t="shared" si="12"/>
        <v>554</v>
      </c>
    </row>
    <row r="759" spans="1:3" x14ac:dyDescent="0.25">
      <c r="A759" s="1" t="s">
        <v>47</v>
      </c>
      <c r="B759">
        <v>54</v>
      </c>
      <c r="C759">
        <f t="shared" si="12"/>
        <v>3127</v>
      </c>
    </row>
    <row r="760" spans="1:3" x14ac:dyDescent="0.25">
      <c r="A760" s="1" t="s">
        <v>168</v>
      </c>
      <c r="B760">
        <v>178</v>
      </c>
      <c r="C760">
        <f t="shared" si="12"/>
        <v>510</v>
      </c>
    </row>
    <row r="761" spans="1:3" x14ac:dyDescent="0.25">
      <c r="A761" s="1" t="s">
        <v>29</v>
      </c>
      <c r="B761">
        <v>5</v>
      </c>
      <c r="C761">
        <f t="shared" si="12"/>
        <v>554</v>
      </c>
    </row>
    <row r="762" spans="1:3" x14ac:dyDescent="0.25">
      <c r="A762" s="1" t="s">
        <v>29</v>
      </c>
      <c r="B762">
        <v>81</v>
      </c>
      <c r="C762">
        <f t="shared" si="12"/>
        <v>554</v>
      </c>
    </row>
    <row r="763" spans="1:3" x14ac:dyDescent="0.25">
      <c r="A763" s="1" t="s">
        <v>173</v>
      </c>
      <c r="B763">
        <v>3</v>
      </c>
      <c r="C763">
        <f t="shared" si="12"/>
        <v>695</v>
      </c>
    </row>
    <row r="764" spans="1:3" x14ac:dyDescent="0.25">
      <c r="A764" s="1" t="s">
        <v>26</v>
      </c>
      <c r="B764">
        <v>15</v>
      </c>
      <c r="C764">
        <f t="shared" si="12"/>
        <v>1399</v>
      </c>
    </row>
    <row r="765" spans="1:3" x14ac:dyDescent="0.25">
      <c r="A765" s="1" t="s">
        <v>252</v>
      </c>
      <c r="B765">
        <v>88</v>
      </c>
      <c r="C765">
        <f t="shared" si="12"/>
        <v>500</v>
      </c>
    </row>
    <row r="766" spans="1:3" x14ac:dyDescent="0.25">
      <c r="A766" s="1" t="s">
        <v>16</v>
      </c>
      <c r="B766">
        <v>113</v>
      </c>
      <c r="C766">
        <f t="shared" si="12"/>
        <v>4579</v>
      </c>
    </row>
    <row r="767" spans="1:3" x14ac:dyDescent="0.25">
      <c r="A767" s="1" t="s">
        <v>16</v>
      </c>
      <c r="B767">
        <v>1</v>
      </c>
      <c r="C767">
        <f t="shared" si="12"/>
        <v>4579</v>
      </c>
    </row>
    <row r="768" spans="1:3" x14ac:dyDescent="0.25">
      <c r="A768" s="1" t="s">
        <v>133</v>
      </c>
      <c r="B768">
        <v>128</v>
      </c>
      <c r="C768">
        <f t="shared" si="12"/>
        <v>1892</v>
      </c>
    </row>
    <row r="769" spans="1:3" x14ac:dyDescent="0.25">
      <c r="A769" s="1" t="s">
        <v>26</v>
      </c>
      <c r="B769">
        <v>4</v>
      </c>
      <c r="C769">
        <f t="shared" si="12"/>
        <v>1399</v>
      </c>
    </row>
    <row r="770" spans="1:3" x14ac:dyDescent="0.25">
      <c r="A770" s="1" t="s">
        <v>525</v>
      </c>
      <c r="B770">
        <v>88</v>
      </c>
      <c r="C770">
        <f t="shared" ref="C770:C833" si="13">SUMIF($A:$A, A770, $B:$B)</f>
        <v>692</v>
      </c>
    </row>
    <row r="771" spans="1:3" x14ac:dyDescent="0.25">
      <c r="A771" s="1" t="s">
        <v>525</v>
      </c>
      <c r="B771">
        <v>2</v>
      </c>
      <c r="C771">
        <f t="shared" si="13"/>
        <v>692</v>
      </c>
    </row>
    <row r="772" spans="1:3" x14ac:dyDescent="0.25">
      <c r="A772" s="1" t="s">
        <v>23</v>
      </c>
      <c r="B772">
        <v>8</v>
      </c>
      <c r="C772">
        <f t="shared" si="13"/>
        <v>515</v>
      </c>
    </row>
    <row r="773" spans="1:3" x14ac:dyDescent="0.25">
      <c r="A773" s="1" t="s">
        <v>26</v>
      </c>
      <c r="B773">
        <v>7</v>
      </c>
      <c r="C773">
        <f t="shared" si="13"/>
        <v>1399</v>
      </c>
    </row>
    <row r="774" spans="1:3" x14ac:dyDescent="0.25">
      <c r="A774" s="1" t="s">
        <v>525</v>
      </c>
      <c r="B774">
        <v>32</v>
      </c>
      <c r="C774">
        <f t="shared" si="13"/>
        <v>692</v>
      </c>
    </row>
    <row r="775" spans="1:3" x14ac:dyDescent="0.25">
      <c r="A775" s="1" t="s">
        <v>525</v>
      </c>
      <c r="B775">
        <v>2</v>
      </c>
      <c r="C775">
        <f t="shared" si="13"/>
        <v>692</v>
      </c>
    </row>
    <row r="776" spans="1:3" x14ac:dyDescent="0.25">
      <c r="A776" s="1" t="s">
        <v>525</v>
      </c>
      <c r="B776">
        <v>1</v>
      </c>
      <c r="C776">
        <f t="shared" si="13"/>
        <v>692</v>
      </c>
    </row>
    <row r="777" spans="1:3" x14ac:dyDescent="0.25">
      <c r="A777" s="1" t="s">
        <v>47</v>
      </c>
      <c r="B777">
        <v>123</v>
      </c>
      <c r="C777">
        <f t="shared" si="13"/>
        <v>3127</v>
      </c>
    </row>
    <row r="778" spans="1:3" x14ac:dyDescent="0.25">
      <c r="A778" s="1" t="s">
        <v>12</v>
      </c>
      <c r="B778">
        <v>1</v>
      </c>
      <c r="C778">
        <f t="shared" si="13"/>
        <v>3411</v>
      </c>
    </row>
    <row r="779" spans="1:3" x14ac:dyDescent="0.25">
      <c r="A779" s="1" t="s">
        <v>12</v>
      </c>
      <c r="B779">
        <v>79</v>
      </c>
      <c r="C779">
        <f t="shared" si="13"/>
        <v>3411</v>
      </c>
    </row>
    <row r="780" spans="1:3" x14ac:dyDescent="0.25">
      <c r="A780" s="1" t="s">
        <v>12</v>
      </c>
      <c r="B780">
        <v>19</v>
      </c>
      <c r="C780">
        <f t="shared" si="13"/>
        <v>3411</v>
      </c>
    </row>
    <row r="781" spans="1:3" x14ac:dyDescent="0.25">
      <c r="A781" s="1" t="s">
        <v>16</v>
      </c>
      <c r="B781">
        <v>1</v>
      </c>
      <c r="C781">
        <f t="shared" si="13"/>
        <v>4579</v>
      </c>
    </row>
    <row r="782" spans="1:3" x14ac:dyDescent="0.25">
      <c r="A782" s="1" t="s">
        <v>16</v>
      </c>
      <c r="B782">
        <v>11</v>
      </c>
      <c r="C782">
        <f t="shared" si="13"/>
        <v>4579</v>
      </c>
    </row>
    <row r="783" spans="1:3" x14ac:dyDescent="0.25">
      <c r="A783" s="1" t="s">
        <v>16</v>
      </c>
      <c r="B783">
        <v>5</v>
      </c>
      <c r="C783">
        <f t="shared" si="13"/>
        <v>4579</v>
      </c>
    </row>
    <row r="784" spans="1:3" x14ac:dyDescent="0.25">
      <c r="A784" s="1" t="s">
        <v>16</v>
      </c>
      <c r="B784">
        <v>2</v>
      </c>
      <c r="C784">
        <f t="shared" si="13"/>
        <v>4579</v>
      </c>
    </row>
    <row r="785" spans="1:3" x14ac:dyDescent="0.25">
      <c r="A785" s="1" t="s">
        <v>16</v>
      </c>
      <c r="B785">
        <v>29</v>
      </c>
      <c r="C785">
        <f t="shared" si="13"/>
        <v>4579</v>
      </c>
    </row>
    <row r="786" spans="1:3" x14ac:dyDescent="0.25">
      <c r="A786" s="1" t="s">
        <v>26</v>
      </c>
      <c r="B786">
        <v>5</v>
      </c>
      <c r="C786">
        <f t="shared" si="13"/>
        <v>1399</v>
      </c>
    </row>
    <row r="787" spans="1:3" x14ac:dyDescent="0.25">
      <c r="A787" s="1" t="s">
        <v>26</v>
      </c>
      <c r="B787">
        <v>5</v>
      </c>
      <c r="C787">
        <f t="shared" si="13"/>
        <v>1399</v>
      </c>
    </row>
    <row r="788" spans="1:3" x14ac:dyDescent="0.25">
      <c r="A788" s="1" t="s">
        <v>252</v>
      </c>
      <c r="B788">
        <v>2</v>
      </c>
      <c r="C788">
        <f t="shared" si="13"/>
        <v>500</v>
      </c>
    </row>
    <row r="789" spans="1:3" x14ac:dyDescent="0.25">
      <c r="A789" s="1" t="s">
        <v>166</v>
      </c>
      <c r="B789">
        <v>2</v>
      </c>
      <c r="C789">
        <f t="shared" si="13"/>
        <v>189</v>
      </c>
    </row>
    <row r="790" spans="1:3" x14ac:dyDescent="0.25">
      <c r="A790" s="1" t="s">
        <v>65</v>
      </c>
      <c r="B790">
        <v>5</v>
      </c>
      <c r="C790">
        <f t="shared" si="13"/>
        <v>421</v>
      </c>
    </row>
    <row r="791" spans="1:3" x14ac:dyDescent="0.25">
      <c r="A791" s="1" t="s">
        <v>26</v>
      </c>
      <c r="B791">
        <v>1</v>
      </c>
      <c r="C791">
        <f t="shared" si="13"/>
        <v>1399</v>
      </c>
    </row>
    <row r="792" spans="1:3" x14ac:dyDescent="0.25">
      <c r="A792" s="1" t="s">
        <v>16</v>
      </c>
      <c r="B792">
        <v>1</v>
      </c>
      <c r="C792">
        <f t="shared" si="13"/>
        <v>4579</v>
      </c>
    </row>
    <row r="793" spans="1:3" x14ac:dyDescent="0.25">
      <c r="A793" s="1" t="s">
        <v>26</v>
      </c>
      <c r="B793">
        <v>8</v>
      </c>
      <c r="C793">
        <f t="shared" si="13"/>
        <v>1399</v>
      </c>
    </row>
    <row r="794" spans="1:3" x14ac:dyDescent="0.25">
      <c r="A794" s="1" t="s">
        <v>16</v>
      </c>
      <c r="B794">
        <v>1</v>
      </c>
      <c r="C794">
        <f t="shared" si="13"/>
        <v>4579</v>
      </c>
    </row>
    <row r="795" spans="1:3" x14ac:dyDescent="0.25">
      <c r="A795" s="1" t="s">
        <v>26</v>
      </c>
      <c r="B795">
        <v>1</v>
      </c>
      <c r="C795">
        <f t="shared" si="13"/>
        <v>1399</v>
      </c>
    </row>
    <row r="796" spans="1:3" x14ac:dyDescent="0.25">
      <c r="A796" s="1" t="s">
        <v>846</v>
      </c>
      <c r="B796">
        <v>5</v>
      </c>
      <c r="C796">
        <f t="shared" si="13"/>
        <v>17</v>
      </c>
    </row>
    <row r="797" spans="1:3" x14ac:dyDescent="0.25">
      <c r="A797" s="1" t="s">
        <v>16</v>
      </c>
      <c r="B797">
        <v>1</v>
      </c>
      <c r="C797">
        <f t="shared" si="13"/>
        <v>4579</v>
      </c>
    </row>
    <row r="798" spans="1:3" x14ac:dyDescent="0.25">
      <c r="A798" s="1" t="s">
        <v>26</v>
      </c>
      <c r="B798">
        <v>7</v>
      </c>
      <c r="C798">
        <f t="shared" si="13"/>
        <v>1399</v>
      </c>
    </row>
    <row r="799" spans="1:3" x14ac:dyDescent="0.25">
      <c r="A799" s="1" t="s">
        <v>196</v>
      </c>
      <c r="B799">
        <v>2</v>
      </c>
      <c r="C799">
        <f t="shared" si="13"/>
        <v>375</v>
      </c>
    </row>
    <row r="800" spans="1:3" x14ac:dyDescent="0.25">
      <c r="A800" s="1" t="s">
        <v>23</v>
      </c>
      <c r="B800">
        <v>4</v>
      </c>
      <c r="C800">
        <f t="shared" si="13"/>
        <v>515</v>
      </c>
    </row>
    <row r="801" spans="1:3" x14ac:dyDescent="0.25">
      <c r="A801" s="1" t="s">
        <v>16</v>
      </c>
      <c r="B801">
        <v>6</v>
      </c>
      <c r="C801">
        <f t="shared" si="13"/>
        <v>4579</v>
      </c>
    </row>
    <row r="802" spans="1:3" x14ac:dyDescent="0.25">
      <c r="A802" s="1" t="s">
        <v>47</v>
      </c>
      <c r="B802">
        <v>84</v>
      </c>
      <c r="C802">
        <f t="shared" si="13"/>
        <v>3127</v>
      </c>
    </row>
    <row r="803" spans="1:3" x14ac:dyDescent="0.25">
      <c r="A803" s="1" t="s">
        <v>29</v>
      </c>
      <c r="B803">
        <v>29</v>
      </c>
      <c r="C803">
        <f t="shared" si="13"/>
        <v>554</v>
      </c>
    </row>
    <row r="804" spans="1:3" x14ac:dyDescent="0.25">
      <c r="A804" s="1" t="s">
        <v>12</v>
      </c>
      <c r="B804">
        <v>256</v>
      </c>
      <c r="C804">
        <f t="shared" si="13"/>
        <v>3411</v>
      </c>
    </row>
    <row r="805" spans="1:3" x14ac:dyDescent="0.25">
      <c r="A805" s="1" t="s">
        <v>525</v>
      </c>
      <c r="B805">
        <v>99</v>
      </c>
      <c r="C805">
        <f t="shared" si="13"/>
        <v>692</v>
      </c>
    </row>
    <row r="806" spans="1:3" x14ac:dyDescent="0.25">
      <c r="A806" s="1" t="s">
        <v>196</v>
      </c>
      <c r="B806">
        <v>16</v>
      </c>
      <c r="C806">
        <f t="shared" si="13"/>
        <v>375</v>
      </c>
    </row>
    <row r="807" spans="1:3" x14ac:dyDescent="0.25">
      <c r="A807" s="1" t="s">
        <v>203</v>
      </c>
      <c r="B807">
        <v>1</v>
      </c>
      <c r="C807">
        <f t="shared" si="13"/>
        <v>210</v>
      </c>
    </row>
    <row r="808" spans="1:3" x14ac:dyDescent="0.25">
      <c r="A808" s="1" t="s">
        <v>26</v>
      </c>
      <c r="B808">
        <v>5</v>
      </c>
      <c r="C808">
        <f t="shared" si="13"/>
        <v>1399</v>
      </c>
    </row>
    <row r="809" spans="1:3" x14ac:dyDescent="0.25">
      <c r="A809" s="1" t="s">
        <v>29</v>
      </c>
      <c r="B809">
        <v>2</v>
      </c>
      <c r="C809">
        <f t="shared" si="13"/>
        <v>554</v>
      </c>
    </row>
    <row r="810" spans="1:3" x14ac:dyDescent="0.25">
      <c r="A810" s="1" t="s">
        <v>26</v>
      </c>
      <c r="B810">
        <v>2</v>
      </c>
      <c r="C810">
        <f t="shared" si="13"/>
        <v>1399</v>
      </c>
    </row>
    <row r="811" spans="1:3" x14ac:dyDescent="0.25">
      <c r="A811" s="1" t="s">
        <v>26</v>
      </c>
      <c r="B811">
        <v>1</v>
      </c>
      <c r="C811">
        <f t="shared" si="13"/>
        <v>1399</v>
      </c>
    </row>
    <row r="812" spans="1:3" x14ac:dyDescent="0.25">
      <c r="A812" s="1" t="s">
        <v>310</v>
      </c>
      <c r="B812">
        <v>2</v>
      </c>
      <c r="C812">
        <f t="shared" si="13"/>
        <v>7</v>
      </c>
    </row>
    <row r="813" spans="1:3" x14ac:dyDescent="0.25">
      <c r="A813" s="1" t="s">
        <v>12</v>
      </c>
      <c r="B813">
        <v>5</v>
      </c>
      <c r="C813">
        <f t="shared" si="13"/>
        <v>3411</v>
      </c>
    </row>
    <row r="814" spans="1:3" x14ac:dyDescent="0.25">
      <c r="A814" s="1" t="s">
        <v>23</v>
      </c>
      <c r="B814">
        <v>42</v>
      </c>
      <c r="C814">
        <f t="shared" si="13"/>
        <v>515</v>
      </c>
    </row>
    <row r="815" spans="1:3" x14ac:dyDescent="0.25">
      <c r="A815" s="1" t="s">
        <v>26</v>
      </c>
      <c r="B815">
        <v>5</v>
      </c>
      <c r="C815">
        <f t="shared" si="13"/>
        <v>1399</v>
      </c>
    </row>
    <row r="816" spans="1:3" x14ac:dyDescent="0.25">
      <c r="A816" s="1" t="s">
        <v>47</v>
      </c>
      <c r="B816">
        <v>58</v>
      </c>
      <c r="C816">
        <f t="shared" si="13"/>
        <v>3127</v>
      </c>
    </row>
    <row r="817" spans="1:3" x14ac:dyDescent="0.25">
      <c r="A817" s="1" t="s">
        <v>38</v>
      </c>
      <c r="B817">
        <v>107</v>
      </c>
      <c r="C817">
        <f t="shared" si="13"/>
        <v>535</v>
      </c>
    </row>
    <row r="818" spans="1:3" x14ac:dyDescent="0.25">
      <c r="A818" s="1" t="s">
        <v>38</v>
      </c>
      <c r="B818">
        <v>218</v>
      </c>
      <c r="C818">
        <f t="shared" si="13"/>
        <v>535</v>
      </c>
    </row>
    <row r="819" spans="1:3" x14ac:dyDescent="0.25">
      <c r="A819" s="1" t="s">
        <v>133</v>
      </c>
      <c r="B819">
        <v>300</v>
      </c>
      <c r="C819">
        <f t="shared" si="13"/>
        <v>1892</v>
      </c>
    </row>
    <row r="820" spans="1:3" x14ac:dyDescent="0.25">
      <c r="A820" s="1" t="s">
        <v>168</v>
      </c>
      <c r="B820">
        <v>68</v>
      </c>
      <c r="C820">
        <f t="shared" si="13"/>
        <v>510</v>
      </c>
    </row>
    <row r="821" spans="1:3" x14ac:dyDescent="0.25">
      <c r="A821" s="1" t="s">
        <v>168</v>
      </c>
      <c r="B821">
        <v>165</v>
      </c>
      <c r="C821">
        <f t="shared" si="13"/>
        <v>510</v>
      </c>
    </row>
    <row r="822" spans="1:3" x14ac:dyDescent="0.25">
      <c r="A822" s="1" t="s">
        <v>168</v>
      </c>
      <c r="B822">
        <v>3</v>
      </c>
      <c r="C822">
        <f t="shared" si="13"/>
        <v>510</v>
      </c>
    </row>
    <row r="823" spans="1:3" x14ac:dyDescent="0.25">
      <c r="A823" s="1" t="s">
        <v>12</v>
      </c>
      <c r="B823">
        <v>34</v>
      </c>
      <c r="C823">
        <f t="shared" si="13"/>
        <v>3411</v>
      </c>
    </row>
    <row r="824" spans="1:3" x14ac:dyDescent="0.25">
      <c r="A824" s="1" t="s">
        <v>50</v>
      </c>
      <c r="B824">
        <v>15</v>
      </c>
      <c r="C824">
        <f t="shared" si="13"/>
        <v>934</v>
      </c>
    </row>
    <row r="825" spans="1:3" x14ac:dyDescent="0.25">
      <c r="A825" s="1" t="s">
        <v>252</v>
      </c>
      <c r="B825">
        <v>3</v>
      </c>
      <c r="C825">
        <f t="shared" si="13"/>
        <v>500</v>
      </c>
    </row>
    <row r="826" spans="1:3" x14ac:dyDescent="0.25">
      <c r="A826" s="1" t="s">
        <v>252</v>
      </c>
      <c r="B826">
        <v>1</v>
      </c>
      <c r="C826">
        <f t="shared" si="13"/>
        <v>500</v>
      </c>
    </row>
    <row r="827" spans="1:3" x14ac:dyDescent="0.25">
      <c r="A827" s="1" t="s">
        <v>168</v>
      </c>
      <c r="B827">
        <v>1</v>
      </c>
      <c r="C827">
        <f t="shared" si="13"/>
        <v>510</v>
      </c>
    </row>
    <row r="828" spans="1:3" x14ac:dyDescent="0.25">
      <c r="A828" s="1" t="s">
        <v>38</v>
      </c>
      <c r="B828">
        <v>11</v>
      </c>
      <c r="C828">
        <f t="shared" si="13"/>
        <v>535</v>
      </c>
    </row>
    <row r="829" spans="1:3" x14ac:dyDescent="0.25">
      <c r="A829" s="1" t="s">
        <v>26</v>
      </c>
      <c r="B829">
        <v>6</v>
      </c>
      <c r="C829">
        <f t="shared" si="13"/>
        <v>1399</v>
      </c>
    </row>
    <row r="830" spans="1:3" x14ac:dyDescent="0.25">
      <c r="A830" s="1" t="s">
        <v>203</v>
      </c>
      <c r="B830">
        <v>1</v>
      </c>
      <c r="C830">
        <f t="shared" si="13"/>
        <v>210</v>
      </c>
    </row>
    <row r="831" spans="1:3" x14ac:dyDescent="0.25">
      <c r="A831" s="1" t="s">
        <v>26</v>
      </c>
      <c r="B831">
        <v>5</v>
      </c>
      <c r="C831">
        <f t="shared" si="13"/>
        <v>1399</v>
      </c>
    </row>
    <row r="832" spans="1:3" x14ac:dyDescent="0.25">
      <c r="A832" s="1" t="s">
        <v>238</v>
      </c>
      <c r="B832">
        <v>11</v>
      </c>
      <c r="C832">
        <f t="shared" si="13"/>
        <v>911</v>
      </c>
    </row>
    <row r="833" spans="1:3" x14ac:dyDescent="0.25">
      <c r="A833" s="1" t="s">
        <v>16</v>
      </c>
      <c r="B833">
        <v>4</v>
      </c>
      <c r="C833">
        <f t="shared" si="13"/>
        <v>4579</v>
      </c>
    </row>
    <row r="834" spans="1:3" x14ac:dyDescent="0.25">
      <c r="A834" s="1" t="s">
        <v>26</v>
      </c>
      <c r="B834">
        <v>3</v>
      </c>
      <c r="C834">
        <f t="shared" ref="C834:C874" si="14">SUMIF($A:$A, A834, $B:$B)</f>
        <v>1399</v>
      </c>
    </row>
    <row r="835" spans="1:3" x14ac:dyDescent="0.25">
      <c r="A835" s="1" t="s">
        <v>252</v>
      </c>
      <c r="B835">
        <v>1</v>
      </c>
      <c r="C835">
        <f t="shared" si="14"/>
        <v>500</v>
      </c>
    </row>
    <row r="836" spans="1:3" x14ac:dyDescent="0.25">
      <c r="A836" s="1" t="s">
        <v>26</v>
      </c>
      <c r="B836">
        <v>12</v>
      </c>
      <c r="C836">
        <f t="shared" si="14"/>
        <v>1399</v>
      </c>
    </row>
    <row r="837" spans="1:3" x14ac:dyDescent="0.25">
      <c r="A837" s="1" t="s">
        <v>16</v>
      </c>
      <c r="B837">
        <v>162</v>
      </c>
      <c r="C837">
        <f t="shared" si="14"/>
        <v>4579</v>
      </c>
    </row>
    <row r="838" spans="1:3" x14ac:dyDescent="0.25">
      <c r="A838" s="1" t="s">
        <v>16</v>
      </c>
      <c r="B838">
        <v>154</v>
      </c>
      <c r="C838">
        <f t="shared" si="14"/>
        <v>4579</v>
      </c>
    </row>
    <row r="839" spans="1:3" x14ac:dyDescent="0.25">
      <c r="A839" s="1" t="s">
        <v>26</v>
      </c>
      <c r="B839">
        <v>5</v>
      </c>
      <c r="C839">
        <f t="shared" si="14"/>
        <v>1399</v>
      </c>
    </row>
    <row r="840" spans="1:3" x14ac:dyDescent="0.25">
      <c r="A840" s="1" t="s">
        <v>238</v>
      </c>
      <c r="B840">
        <v>217</v>
      </c>
      <c r="C840">
        <f t="shared" si="14"/>
        <v>911</v>
      </c>
    </row>
    <row r="841" spans="1:3" x14ac:dyDescent="0.25">
      <c r="A841" s="1" t="s">
        <v>133</v>
      </c>
      <c r="B841">
        <v>40</v>
      </c>
      <c r="C841">
        <f t="shared" si="14"/>
        <v>1892</v>
      </c>
    </row>
    <row r="842" spans="1:3" x14ac:dyDescent="0.25">
      <c r="A842" s="1" t="s">
        <v>29</v>
      </c>
      <c r="B842">
        <v>10</v>
      </c>
      <c r="C842">
        <f t="shared" si="14"/>
        <v>554</v>
      </c>
    </row>
    <row r="843" spans="1:3" x14ac:dyDescent="0.25">
      <c r="A843" s="1" t="s">
        <v>26</v>
      </c>
      <c r="B843">
        <v>1</v>
      </c>
      <c r="C843">
        <f t="shared" si="14"/>
        <v>1399</v>
      </c>
    </row>
    <row r="844" spans="1:3" x14ac:dyDescent="0.25">
      <c r="A844" s="1" t="s">
        <v>173</v>
      </c>
      <c r="B844">
        <v>42</v>
      </c>
      <c r="C844">
        <f t="shared" si="14"/>
        <v>695</v>
      </c>
    </row>
    <row r="845" spans="1:3" x14ac:dyDescent="0.25">
      <c r="A845" s="1" t="s">
        <v>16</v>
      </c>
      <c r="B845">
        <v>2</v>
      </c>
      <c r="C845">
        <f t="shared" si="14"/>
        <v>4579</v>
      </c>
    </row>
    <row r="846" spans="1:3" x14ac:dyDescent="0.25">
      <c r="A846" s="1" t="s">
        <v>26</v>
      </c>
      <c r="B846">
        <v>6</v>
      </c>
      <c r="C846">
        <f t="shared" si="14"/>
        <v>1399</v>
      </c>
    </row>
    <row r="847" spans="1:3" x14ac:dyDescent="0.25">
      <c r="A847" s="1" t="s">
        <v>16</v>
      </c>
      <c r="B847">
        <v>16</v>
      </c>
      <c r="C847">
        <f t="shared" si="14"/>
        <v>4579</v>
      </c>
    </row>
    <row r="848" spans="1:3" x14ac:dyDescent="0.25">
      <c r="A848" s="1" t="s">
        <v>16</v>
      </c>
      <c r="B848">
        <v>1</v>
      </c>
      <c r="C848">
        <f t="shared" si="14"/>
        <v>4579</v>
      </c>
    </row>
    <row r="849" spans="1:3" x14ac:dyDescent="0.25">
      <c r="A849" s="1" t="s">
        <v>16</v>
      </c>
      <c r="B849">
        <v>1</v>
      </c>
      <c r="C849">
        <f t="shared" si="14"/>
        <v>4579</v>
      </c>
    </row>
    <row r="850" spans="1:3" x14ac:dyDescent="0.25">
      <c r="A850" s="1" t="s">
        <v>16</v>
      </c>
      <c r="B850">
        <v>12</v>
      </c>
      <c r="C850">
        <f t="shared" si="14"/>
        <v>4579</v>
      </c>
    </row>
    <row r="851" spans="1:3" x14ac:dyDescent="0.25">
      <c r="A851" s="1" t="s">
        <v>16</v>
      </c>
      <c r="B851">
        <v>1</v>
      </c>
      <c r="C851">
        <f t="shared" si="14"/>
        <v>4579</v>
      </c>
    </row>
    <row r="852" spans="1:3" x14ac:dyDescent="0.25">
      <c r="A852" s="1" t="s">
        <v>16</v>
      </c>
      <c r="B852">
        <v>1</v>
      </c>
      <c r="C852">
        <f t="shared" si="14"/>
        <v>4579</v>
      </c>
    </row>
    <row r="853" spans="1:3" x14ac:dyDescent="0.25">
      <c r="A853" s="1" t="s">
        <v>168</v>
      </c>
      <c r="B853">
        <v>2</v>
      </c>
      <c r="C853">
        <f t="shared" si="14"/>
        <v>510</v>
      </c>
    </row>
    <row r="854" spans="1:3" x14ac:dyDescent="0.25">
      <c r="A854" s="1" t="s">
        <v>16</v>
      </c>
      <c r="B854">
        <v>8</v>
      </c>
      <c r="C854">
        <f t="shared" si="14"/>
        <v>4579</v>
      </c>
    </row>
    <row r="855" spans="1:3" x14ac:dyDescent="0.25">
      <c r="A855" s="1" t="s">
        <v>16</v>
      </c>
      <c r="B855">
        <v>1</v>
      </c>
      <c r="C855">
        <f t="shared" si="14"/>
        <v>4579</v>
      </c>
    </row>
    <row r="856" spans="1:3" x14ac:dyDescent="0.25">
      <c r="A856" s="1" t="s">
        <v>16</v>
      </c>
      <c r="B856">
        <v>2</v>
      </c>
      <c r="C856">
        <f t="shared" si="14"/>
        <v>4579</v>
      </c>
    </row>
    <row r="857" spans="1:3" x14ac:dyDescent="0.25">
      <c r="A857" s="1" t="s">
        <v>26</v>
      </c>
      <c r="B857">
        <v>5</v>
      </c>
      <c r="C857">
        <f t="shared" si="14"/>
        <v>1399</v>
      </c>
    </row>
    <row r="858" spans="1:3" x14ac:dyDescent="0.25">
      <c r="A858" s="1" t="s">
        <v>203</v>
      </c>
      <c r="B858">
        <v>1</v>
      </c>
      <c r="C858">
        <f t="shared" si="14"/>
        <v>210</v>
      </c>
    </row>
    <row r="859" spans="1:3" x14ac:dyDescent="0.25">
      <c r="A859" s="1" t="s">
        <v>16</v>
      </c>
      <c r="B859">
        <v>16</v>
      </c>
      <c r="C859">
        <f t="shared" si="14"/>
        <v>4579</v>
      </c>
    </row>
    <row r="860" spans="1:3" x14ac:dyDescent="0.25">
      <c r="A860" s="1" t="s">
        <v>16</v>
      </c>
      <c r="B860">
        <v>2</v>
      </c>
      <c r="C860">
        <f t="shared" si="14"/>
        <v>4579</v>
      </c>
    </row>
    <row r="861" spans="1:3" x14ac:dyDescent="0.25">
      <c r="A861" s="1" t="s">
        <v>29</v>
      </c>
      <c r="B861">
        <v>7</v>
      </c>
      <c r="C861">
        <f t="shared" si="14"/>
        <v>554</v>
      </c>
    </row>
    <row r="862" spans="1:3" x14ac:dyDescent="0.25">
      <c r="A862" s="1" t="s">
        <v>29</v>
      </c>
      <c r="B862">
        <v>56</v>
      </c>
      <c r="C862">
        <f t="shared" si="14"/>
        <v>554</v>
      </c>
    </row>
    <row r="863" spans="1:3" x14ac:dyDescent="0.25">
      <c r="A863" s="1" t="s">
        <v>133</v>
      </c>
      <c r="B863">
        <v>1</v>
      </c>
      <c r="C863">
        <f t="shared" si="14"/>
        <v>1892</v>
      </c>
    </row>
    <row r="864" spans="1:3" x14ac:dyDescent="0.25">
      <c r="A864" s="1" t="s">
        <v>70</v>
      </c>
      <c r="B864">
        <v>23</v>
      </c>
      <c r="C864">
        <f t="shared" si="14"/>
        <v>510</v>
      </c>
    </row>
    <row r="865" spans="1:3" x14ac:dyDescent="0.25">
      <c r="A865" s="1" t="s">
        <v>38</v>
      </c>
      <c r="B865">
        <v>6</v>
      </c>
      <c r="C865">
        <f t="shared" si="14"/>
        <v>535</v>
      </c>
    </row>
    <row r="866" spans="1:3" x14ac:dyDescent="0.25">
      <c r="A866" s="1" t="s">
        <v>173</v>
      </c>
      <c r="B866">
        <v>69</v>
      </c>
      <c r="C866">
        <f t="shared" si="14"/>
        <v>695</v>
      </c>
    </row>
    <row r="867" spans="1:3" x14ac:dyDescent="0.25">
      <c r="A867" s="1" t="s">
        <v>525</v>
      </c>
      <c r="B867">
        <v>21</v>
      </c>
      <c r="C867">
        <f t="shared" si="14"/>
        <v>692</v>
      </c>
    </row>
    <row r="868" spans="1:3" x14ac:dyDescent="0.25">
      <c r="A868" s="1" t="s">
        <v>1436</v>
      </c>
      <c r="B868">
        <v>18</v>
      </c>
      <c r="C868">
        <f t="shared" si="14"/>
        <v>18</v>
      </c>
    </row>
    <row r="869" spans="1:3" x14ac:dyDescent="0.25">
      <c r="A869" s="1" t="s">
        <v>12</v>
      </c>
      <c r="B869">
        <v>44</v>
      </c>
      <c r="C869">
        <f t="shared" si="14"/>
        <v>3411</v>
      </c>
    </row>
    <row r="870" spans="1:3" x14ac:dyDescent="0.25">
      <c r="A870" s="1" t="s">
        <v>50</v>
      </c>
      <c r="B870">
        <v>1</v>
      </c>
      <c r="C870">
        <f t="shared" si="14"/>
        <v>934</v>
      </c>
    </row>
    <row r="871" spans="1:3" x14ac:dyDescent="0.25">
      <c r="A871" s="1" t="s">
        <v>1441</v>
      </c>
      <c r="B871">
        <v>68</v>
      </c>
      <c r="C871">
        <f t="shared" si="14"/>
        <v>68</v>
      </c>
    </row>
    <row r="872" spans="1:3" x14ac:dyDescent="0.25">
      <c r="A872" s="1" t="s">
        <v>130</v>
      </c>
      <c r="B872">
        <v>37</v>
      </c>
      <c r="C872">
        <f t="shared" si="14"/>
        <v>1968</v>
      </c>
    </row>
    <row r="873" spans="1:3" x14ac:dyDescent="0.25">
      <c r="A873" s="1" t="s">
        <v>12</v>
      </c>
      <c r="B873">
        <v>7</v>
      </c>
      <c r="C873">
        <f t="shared" si="14"/>
        <v>3411</v>
      </c>
    </row>
    <row r="874" spans="1:3" x14ac:dyDescent="0.25">
      <c r="A874" s="1" t="s">
        <v>196</v>
      </c>
      <c r="B874">
        <v>11</v>
      </c>
      <c r="C874">
        <f t="shared" si="14"/>
        <v>375</v>
      </c>
    </row>
  </sheetData>
  <sortState xmlns:xlrd2="http://schemas.microsoft.com/office/spreadsheetml/2017/richdata2" ref="E2:F48">
    <sortCondition descending="1" ref="F9:F48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ABA3-AEF8-41C7-B42E-3D7E404D9A68}">
  <dimension ref="A1:K874"/>
  <sheetViews>
    <sheetView workbookViewId="0">
      <selection activeCell="F4" sqref="F4"/>
    </sheetView>
  </sheetViews>
  <sheetFormatPr defaultRowHeight="15" x14ac:dyDescent="0.25"/>
  <cols>
    <col min="1" max="1" width="27.5703125" bestFit="1" customWidth="1"/>
    <col min="2" max="2" width="12" bestFit="1" customWidth="1"/>
    <col min="5" max="5" width="27.5703125" bestFit="1" customWidth="1"/>
    <col min="8" max="8" width="27.5703125" bestFit="1" customWidth="1"/>
  </cols>
  <sheetData>
    <row r="1" spans="1:11" x14ac:dyDescent="0.25">
      <c r="A1" t="s">
        <v>1452</v>
      </c>
      <c r="B1" t="s">
        <v>1453</v>
      </c>
      <c r="H1" t="s">
        <v>1454</v>
      </c>
    </row>
    <row r="2" spans="1:11" x14ac:dyDescent="0.25">
      <c r="A2" t="s">
        <v>12</v>
      </c>
      <c r="B2">
        <v>0</v>
      </c>
      <c r="C2">
        <f>SUMIF($A:$A, A2, $B:$B)</f>
        <v>3000</v>
      </c>
      <c r="E2" t="s">
        <v>12</v>
      </c>
      <c r="F2">
        <f>SUMIF(A:A, E2, B:B)+4</f>
        <v>3004</v>
      </c>
      <c r="H2" t="str" cm="1">
        <f t="array" ref="H2:I48">_xlfn._xlws.SORT(E2:F48)</f>
        <v>Argentina</v>
      </c>
      <c r="I2">
        <v>352</v>
      </c>
      <c r="K2">
        <f>_xlfn.XLOOKUP(nation,H2:H48,I2:I48)</f>
        <v>1208</v>
      </c>
    </row>
    <row r="3" spans="1:11" x14ac:dyDescent="0.25">
      <c r="A3" t="s">
        <v>16</v>
      </c>
      <c r="B3">
        <v>2</v>
      </c>
      <c r="C3">
        <f t="shared" ref="C3:C66" si="0">SUMIF($A:$A, A3, $B:$B)</f>
        <v>4302</v>
      </c>
      <c r="E3" t="s">
        <v>16</v>
      </c>
      <c r="F3">
        <f>SUMIF(A:A, E3, B:B)+16</f>
        <v>4318</v>
      </c>
      <c r="H3" t="str">
        <v>Australia</v>
      </c>
      <c r="I3">
        <v>884</v>
      </c>
    </row>
    <row r="4" spans="1:11" x14ac:dyDescent="0.25">
      <c r="A4" t="s">
        <v>16</v>
      </c>
      <c r="B4">
        <v>3</v>
      </c>
      <c r="C4">
        <f t="shared" si="0"/>
        <v>4302</v>
      </c>
      <c r="E4" t="s">
        <v>23</v>
      </c>
      <c r="F4">
        <f t="shared" ref="F4:F48" si="1">SUMIF(A:A, E4, B:B)</f>
        <v>459</v>
      </c>
      <c r="H4" t="str">
        <v>Austria</v>
      </c>
      <c r="I4">
        <v>665</v>
      </c>
    </row>
    <row r="5" spans="1:11" x14ac:dyDescent="0.25">
      <c r="A5" t="s">
        <v>12</v>
      </c>
      <c r="B5">
        <v>30</v>
      </c>
      <c r="C5">
        <f t="shared" si="0"/>
        <v>3000</v>
      </c>
      <c r="E5" t="s">
        <v>26</v>
      </c>
      <c r="F5">
        <f t="shared" si="1"/>
        <v>1208</v>
      </c>
      <c r="H5" t="str">
        <v>Belgium</v>
      </c>
      <c r="I5">
        <v>459</v>
      </c>
    </row>
    <row r="6" spans="1:11" x14ac:dyDescent="0.25">
      <c r="A6" t="s">
        <v>23</v>
      </c>
      <c r="B6">
        <v>2</v>
      </c>
      <c r="C6">
        <f t="shared" si="0"/>
        <v>459</v>
      </c>
      <c r="E6" t="s">
        <v>29</v>
      </c>
      <c r="F6">
        <f t="shared" si="1"/>
        <v>448</v>
      </c>
      <c r="H6" t="str">
        <v>Belgium_x000D_
France</v>
      </c>
      <c r="I6">
        <v>47</v>
      </c>
    </row>
    <row r="7" spans="1:11" x14ac:dyDescent="0.25">
      <c r="A7" t="s">
        <v>26</v>
      </c>
      <c r="B7">
        <v>1</v>
      </c>
      <c r="C7">
        <f t="shared" si="0"/>
        <v>1208</v>
      </c>
      <c r="E7" t="s">
        <v>38</v>
      </c>
      <c r="F7">
        <f>SUMIF(A:A, E7, B:B)+6</f>
        <v>500</v>
      </c>
      <c r="H7" t="str">
        <v>Brazil</v>
      </c>
      <c r="I7">
        <v>1857</v>
      </c>
    </row>
    <row r="8" spans="1:11" x14ac:dyDescent="0.25">
      <c r="A8" t="s">
        <v>29</v>
      </c>
      <c r="B8">
        <v>1</v>
      </c>
      <c r="C8">
        <f t="shared" si="0"/>
        <v>448</v>
      </c>
      <c r="E8" t="s">
        <v>41</v>
      </c>
      <c r="F8">
        <f>SUMIF(A:A, E8, B:B)+3</f>
        <v>135</v>
      </c>
      <c r="H8" t="str">
        <v>Canada</v>
      </c>
      <c r="I8">
        <v>499</v>
      </c>
    </row>
    <row r="9" spans="1:11" x14ac:dyDescent="0.25">
      <c r="A9" t="s">
        <v>26</v>
      </c>
      <c r="B9">
        <v>8</v>
      </c>
      <c r="C9">
        <f t="shared" si="0"/>
        <v>1208</v>
      </c>
      <c r="E9" t="s">
        <v>47</v>
      </c>
      <c r="F9">
        <f>SUMIF(A:A, E9, B:B)+56</f>
        <v>2997</v>
      </c>
      <c r="H9" t="str">
        <v>Chile</v>
      </c>
      <c r="I9">
        <v>24</v>
      </c>
    </row>
    <row r="10" spans="1:11" x14ac:dyDescent="0.25">
      <c r="A10" t="s">
        <v>29</v>
      </c>
      <c r="B10">
        <v>4</v>
      </c>
      <c r="C10">
        <f t="shared" si="0"/>
        <v>448</v>
      </c>
      <c r="E10" t="s">
        <v>50</v>
      </c>
      <c r="F10">
        <f>SUMIF(A:A, E10, B:B)+5</f>
        <v>899</v>
      </c>
      <c r="H10" t="str">
        <v>China</v>
      </c>
      <c r="I10">
        <v>68</v>
      </c>
    </row>
    <row r="11" spans="1:11" x14ac:dyDescent="0.25">
      <c r="A11" t="s">
        <v>16</v>
      </c>
      <c r="B11">
        <v>1</v>
      </c>
      <c r="C11">
        <f t="shared" si="0"/>
        <v>4302</v>
      </c>
      <c r="E11" t="s">
        <v>65</v>
      </c>
      <c r="F11">
        <f>SUMIF(A:A, E11, B:B)+3</f>
        <v>396</v>
      </c>
      <c r="H11" t="str">
        <v>Colombia</v>
      </c>
      <c r="I11">
        <v>115</v>
      </c>
    </row>
    <row r="12" spans="1:11" x14ac:dyDescent="0.25">
      <c r="A12" t="s">
        <v>38</v>
      </c>
      <c r="B12">
        <v>46</v>
      </c>
      <c r="C12">
        <f t="shared" si="0"/>
        <v>494</v>
      </c>
      <c r="E12" t="s">
        <v>70</v>
      </c>
      <c r="F12">
        <f t="shared" si="1"/>
        <v>469</v>
      </c>
      <c r="H12" t="str">
        <v>Czech Republic</v>
      </c>
      <c r="I12">
        <v>3</v>
      </c>
    </row>
    <row r="13" spans="1:11" x14ac:dyDescent="0.25">
      <c r="A13" t="s">
        <v>41</v>
      </c>
      <c r="B13">
        <v>113</v>
      </c>
      <c r="C13">
        <f t="shared" si="0"/>
        <v>132</v>
      </c>
      <c r="E13" t="s">
        <v>85</v>
      </c>
      <c r="F13">
        <f t="shared" si="1"/>
        <v>73</v>
      </c>
      <c r="H13" t="str">
        <v>Denmark</v>
      </c>
      <c r="I13">
        <v>216</v>
      </c>
    </row>
    <row r="14" spans="1:11" x14ac:dyDescent="0.25">
      <c r="A14" t="s">
        <v>12</v>
      </c>
      <c r="B14">
        <v>194</v>
      </c>
      <c r="C14">
        <f t="shared" si="0"/>
        <v>3000</v>
      </c>
      <c r="E14" t="s">
        <v>130</v>
      </c>
      <c r="F14">
        <f>SUMIF(A:A, E14, B:B)+4</f>
        <v>1857</v>
      </c>
      <c r="H14" t="str">
        <v>East Germany</v>
      </c>
      <c r="I14">
        <v>5</v>
      </c>
    </row>
    <row r="15" spans="1:11" x14ac:dyDescent="0.25">
      <c r="A15" t="s">
        <v>47</v>
      </c>
      <c r="B15">
        <v>201</v>
      </c>
      <c r="C15">
        <f t="shared" si="0"/>
        <v>2941</v>
      </c>
      <c r="E15" t="s">
        <v>133</v>
      </c>
      <c r="F15">
        <f>SUMIF(A:A, E15, B:B)+450</f>
        <v>2319</v>
      </c>
      <c r="H15" t="str">
        <v>East Germany, West Germany</v>
      </c>
      <c r="I15">
        <v>5</v>
      </c>
    </row>
    <row r="16" spans="1:11" x14ac:dyDescent="0.25">
      <c r="A16" t="s">
        <v>50</v>
      </c>
      <c r="B16">
        <v>46</v>
      </c>
      <c r="C16">
        <f t="shared" si="0"/>
        <v>894</v>
      </c>
      <c r="E16" t="s">
        <v>136</v>
      </c>
      <c r="F16">
        <f t="shared" si="1"/>
        <v>5</v>
      </c>
      <c r="H16" t="str">
        <v>Finland</v>
      </c>
      <c r="I16">
        <v>1153</v>
      </c>
    </row>
    <row r="17" spans="1:9" x14ac:dyDescent="0.25">
      <c r="A17" t="s">
        <v>47</v>
      </c>
      <c r="B17">
        <v>109</v>
      </c>
      <c r="C17">
        <f t="shared" si="0"/>
        <v>2941</v>
      </c>
      <c r="E17" t="s">
        <v>142</v>
      </c>
      <c r="F17">
        <f t="shared" si="1"/>
        <v>20</v>
      </c>
      <c r="H17" t="str">
        <v>France</v>
      </c>
      <c r="I17">
        <v>2997</v>
      </c>
    </row>
    <row r="18" spans="1:9" x14ac:dyDescent="0.25">
      <c r="A18" t="s">
        <v>16</v>
      </c>
      <c r="B18">
        <v>16</v>
      </c>
      <c r="C18">
        <f t="shared" si="0"/>
        <v>4302</v>
      </c>
      <c r="E18" t="s">
        <v>161</v>
      </c>
      <c r="F18">
        <f t="shared" si="1"/>
        <v>216</v>
      </c>
      <c r="H18" t="str">
        <v>Germany</v>
      </c>
      <c r="I18">
        <v>2319</v>
      </c>
    </row>
    <row r="19" spans="1:9" x14ac:dyDescent="0.25">
      <c r="A19" t="s">
        <v>50</v>
      </c>
      <c r="B19">
        <v>410</v>
      </c>
      <c r="C19">
        <f t="shared" si="0"/>
        <v>894</v>
      </c>
      <c r="E19" t="s">
        <v>166</v>
      </c>
      <c r="F19">
        <f>SUMIF(A:A, E19, B:B)+11</f>
        <v>191</v>
      </c>
      <c r="H19" t="str">
        <v>Hungary</v>
      </c>
      <c r="I19">
        <v>20</v>
      </c>
    </row>
    <row r="20" spans="1:9" x14ac:dyDescent="0.25">
      <c r="A20" t="s">
        <v>12</v>
      </c>
      <c r="B20">
        <v>0</v>
      </c>
      <c r="C20">
        <f t="shared" si="0"/>
        <v>3000</v>
      </c>
      <c r="E20" t="s">
        <v>168</v>
      </c>
      <c r="F20">
        <f>SUMIF(A:A, E20, B:B)+3</f>
        <v>499</v>
      </c>
      <c r="H20" t="str">
        <v>India</v>
      </c>
      <c r="I20">
        <v>57</v>
      </c>
    </row>
    <row r="21" spans="1:9" x14ac:dyDescent="0.25">
      <c r="A21" t="s">
        <v>26</v>
      </c>
      <c r="B21">
        <v>1</v>
      </c>
      <c r="C21">
        <f t="shared" si="0"/>
        <v>1208</v>
      </c>
      <c r="E21" t="s">
        <v>173</v>
      </c>
      <c r="F21">
        <f t="shared" si="1"/>
        <v>665</v>
      </c>
      <c r="H21" t="str">
        <v>Indonesia</v>
      </c>
      <c r="I21">
        <v>12</v>
      </c>
    </row>
    <row r="22" spans="1:9" x14ac:dyDescent="0.25">
      <c r="A22" t="s">
        <v>26</v>
      </c>
      <c r="B22">
        <v>2</v>
      </c>
      <c r="C22">
        <f t="shared" si="0"/>
        <v>1208</v>
      </c>
      <c r="E22" t="s">
        <v>196</v>
      </c>
      <c r="F22">
        <f>SUMIF(A:A, E22, B:B)+2</f>
        <v>352</v>
      </c>
      <c r="H22" t="str">
        <v>Ireland</v>
      </c>
      <c r="I22">
        <v>67</v>
      </c>
    </row>
    <row r="23" spans="1:9" x14ac:dyDescent="0.25">
      <c r="A23" t="s">
        <v>65</v>
      </c>
      <c r="B23">
        <v>96</v>
      </c>
      <c r="C23">
        <f t="shared" si="0"/>
        <v>393</v>
      </c>
      <c r="E23" t="s">
        <v>203</v>
      </c>
      <c r="F23">
        <f t="shared" si="1"/>
        <v>190</v>
      </c>
      <c r="H23" t="str">
        <v>Italy</v>
      </c>
      <c r="I23">
        <v>3004</v>
      </c>
    </row>
    <row r="24" spans="1:9" x14ac:dyDescent="0.25">
      <c r="A24" t="s">
        <v>16</v>
      </c>
      <c r="B24">
        <v>25</v>
      </c>
      <c r="C24">
        <f t="shared" si="0"/>
        <v>4302</v>
      </c>
      <c r="E24" t="s">
        <v>227</v>
      </c>
      <c r="F24">
        <f t="shared" si="1"/>
        <v>1153</v>
      </c>
      <c r="H24" t="str">
        <v>Japan</v>
      </c>
      <c r="I24">
        <v>653</v>
      </c>
    </row>
    <row r="25" spans="1:9" x14ac:dyDescent="0.25">
      <c r="A25" t="s">
        <v>70</v>
      </c>
      <c r="B25">
        <v>1</v>
      </c>
      <c r="C25">
        <f t="shared" si="0"/>
        <v>469</v>
      </c>
      <c r="E25" t="s">
        <v>238</v>
      </c>
      <c r="F25">
        <f>SUMIF(A:A, E25, B:B)+3</f>
        <v>884</v>
      </c>
      <c r="H25" t="str">
        <v>Liechtenstein</v>
      </c>
      <c r="I25">
        <v>10</v>
      </c>
    </row>
    <row r="26" spans="1:9" x14ac:dyDescent="0.25">
      <c r="A26" t="s">
        <v>26</v>
      </c>
      <c r="B26">
        <v>0</v>
      </c>
      <c r="C26">
        <f t="shared" si="0"/>
        <v>1208</v>
      </c>
      <c r="E26" t="s">
        <v>252</v>
      </c>
      <c r="F26">
        <f t="shared" si="1"/>
        <v>444</v>
      </c>
      <c r="H26" t="str">
        <v>Malaysia</v>
      </c>
      <c r="I26">
        <v>14</v>
      </c>
    </row>
    <row r="27" spans="1:9" x14ac:dyDescent="0.25">
      <c r="A27" t="s">
        <v>26</v>
      </c>
      <c r="B27">
        <v>128</v>
      </c>
      <c r="C27">
        <f t="shared" si="0"/>
        <v>1208</v>
      </c>
      <c r="E27" t="s">
        <v>297</v>
      </c>
      <c r="F27">
        <f t="shared" si="1"/>
        <v>67</v>
      </c>
      <c r="H27" t="str">
        <v>Mexico</v>
      </c>
      <c r="I27">
        <v>448</v>
      </c>
    </row>
    <row r="28" spans="1:9" x14ac:dyDescent="0.25">
      <c r="A28" t="s">
        <v>26</v>
      </c>
      <c r="B28">
        <v>13</v>
      </c>
      <c r="C28">
        <f t="shared" si="0"/>
        <v>1208</v>
      </c>
      <c r="E28" t="s">
        <v>310</v>
      </c>
      <c r="F28">
        <f t="shared" si="1"/>
        <v>6</v>
      </c>
      <c r="H28" t="str">
        <v>Monaco</v>
      </c>
      <c r="I28">
        <v>191</v>
      </c>
    </row>
    <row r="29" spans="1:9" x14ac:dyDescent="0.25">
      <c r="A29" t="s">
        <v>26</v>
      </c>
      <c r="B29">
        <v>2</v>
      </c>
      <c r="C29">
        <f t="shared" si="0"/>
        <v>1208</v>
      </c>
      <c r="E29" t="s">
        <v>320</v>
      </c>
      <c r="F29">
        <f t="shared" si="1"/>
        <v>114</v>
      </c>
      <c r="H29" t="str">
        <v>Monaco_x000D_
Netherlands</v>
      </c>
      <c r="I29">
        <v>11</v>
      </c>
    </row>
    <row r="30" spans="1:9" x14ac:dyDescent="0.25">
      <c r="A30" t="s">
        <v>12</v>
      </c>
      <c r="B30">
        <v>108</v>
      </c>
      <c r="C30">
        <f t="shared" si="0"/>
        <v>3000</v>
      </c>
      <c r="E30" t="s">
        <v>330</v>
      </c>
      <c r="F30">
        <f t="shared" si="1"/>
        <v>57</v>
      </c>
      <c r="H30" t="str">
        <v>Morocco</v>
      </c>
      <c r="I30">
        <v>1</v>
      </c>
    </row>
    <row r="31" spans="1:9" x14ac:dyDescent="0.25">
      <c r="A31" t="s">
        <v>12</v>
      </c>
      <c r="B31">
        <v>9</v>
      </c>
      <c r="C31">
        <f t="shared" si="0"/>
        <v>3000</v>
      </c>
      <c r="E31" t="s">
        <v>421</v>
      </c>
      <c r="F31">
        <f t="shared" si="1"/>
        <v>11</v>
      </c>
      <c r="H31" t="str">
        <v>Netherlands</v>
      </c>
      <c r="I31">
        <v>500</v>
      </c>
    </row>
    <row r="32" spans="1:9" x14ac:dyDescent="0.25">
      <c r="A32" t="s">
        <v>12</v>
      </c>
      <c r="B32">
        <v>1</v>
      </c>
      <c r="C32">
        <f t="shared" si="0"/>
        <v>3000</v>
      </c>
      <c r="E32" t="s">
        <v>446</v>
      </c>
      <c r="F32">
        <f t="shared" si="1"/>
        <v>3</v>
      </c>
      <c r="H32" t="str">
        <v>New Zealand</v>
      </c>
      <c r="I32">
        <v>396</v>
      </c>
    </row>
    <row r="33" spans="1:9" x14ac:dyDescent="0.25">
      <c r="A33" t="s">
        <v>85</v>
      </c>
      <c r="B33">
        <v>4</v>
      </c>
      <c r="C33">
        <f t="shared" si="0"/>
        <v>73</v>
      </c>
      <c r="E33" t="s">
        <v>494</v>
      </c>
      <c r="F33">
        <f t="shared" si="1"/>
        <v>5</v>
      </c>
      <c r="H33" t="str">
        <v>Poland</v>
      </c>
      <c r="I33">
        <v>99</v>
      </c>
    </row>
    <row r="34" spans="1:9" x14ac:dyDescent="0.25">
      <c r="A34" t="s">
        <v>26</v>
      </c>
      <c r="B34">
        <v>1</v>
      </c>
      <c r="C34">
        <f t="shared" si="0"/>
        <v>1208</v>
      </c>
      <c r="E34" t="s">
        <v>525</v>
      </c>
      <c r="F34">
        <f>SUMIF(A:A, E34, B:B)+3</f>
        <v>653</v>
      </c>
      <c r="H34" t="str">
        <v>Portugal</v>
      </c>
      <c r="I34">
        <v>73</v>
      </c>
    </row>
    <row r="35" spans="1:9" x14ac:dyDescent="0.25">
      <c r="A35" t="s">
        <v>26</v>
      </c>
      <c r="B35">
        <v>1</v>
      </c>
      <c r="C35">
        <f t="shared" si="0"/>
        <v>1208</v>
      </c>
      <c r="E35" t="s">
        <v>529</v>
      </c>
      <c r="F35">
        <f t="shared" si="1"/>
        <v>47</v>
      </c>
      <c r="H35" t="str">
        <v>RAF</v>
      </c>
      <c r="I35">
        <v>21</v>
      </c>
    </row>
    <row r="36" spans="1:9" x14ac:dyDescent="0.25">
      <c r="A36" t="s">
        <v>47</v>
      </c>
      <c r="B36">
        <v>149</v>
      </c>
      <c r="C36">
        <f t="shared" si="0"/>
        <v>2941</v>
      </c>
      <c r="E36" t="s">
        <v>615</v>
      </c>
      <c r="F36">
        <f t="shared" si="1"/>
        <v>115</v>
      </c>
      <c r="H36" t="str">
        <v>Rhodesia</v>
      </c>
      <c r="I36">
        <v>14</v>
      </c>
    </row>
    <row r="37" spans="1:9" x14ac:dyDescent="0.25">
      <c r="A37" t="s">
        <v>16</v>
      </c>
      <c r="B37">
        <v>11</v>
      </c>
      <c r="C37">
        <f t="shared" si="0"/>
        <v>4302</v>
      </c>
      <c r="E37" t="s">
        <v>621</v>
      </c>
      <c r="F37">
        <f t="shared" si="1"/>
        <v>448</v>
      </c>
      <c r="H37" t="str">
        <v>Rhodesia and Nyasaland</v>
      </c>
      <c r="I37">
        <v>0</v>
      </c>
    </row>
    <row r="38" spans="1:9" x14ac:dyDescent="0.25">
      <c r="A38" t="s">
        <v>12</v>
      </c>
      <c r="B38">
        <v>32</v>
      </c>
      <c r="C38">
        <f t="shared" si="0"/>
        <v>3000</v>
      </c>
      <c r="E38" t="s">
        <v>650</v>
      </c>
      <c r="F38">
        <f t="shared" si="1"/>
        <v>12</v>
      </c>
      <c r="H38" t="str">
        <v>Russia</v>
      </c>
      <c r="I38">
        <v>188</v>
      </c>
    </row>
    <row r="39" spans="1:9" x14ac:dyDescent="0.25">
      <c r="A39" t="s">
        <v>16</v>
      </c>
      <c r="B39">
        <v>1</v>
      </c>
      <c r="C39">
        <f t="shared" si="0"/>
        <v>4302</v>
      </c>
      <c r="E39" t="s">
        <v>686</v>
      </c>
      <c r="F39">
        <f t="shared" si="1"/>
        <v>0</v>
      </c>
      <c r="H39" t="str">
        <v>South Africa</v>
      </c>
      <c r="I39">
        <v>190</v>
      </c>
    </row>
    <row r="40" spans="1:9" x14ac:dyDescent="0.25">
      <c r="A40" t="s">
        <v>16</v>
      </c>
      <c r="B40">
        <v>4</v>
      </c>
      <c r="C40">
        <f t="shared" si="0"/>
        <v>4302</v>
      </c>
      <c r="E40" t="s">
        <v>772</v>
      </c>
      <c r="F40">
        <f t="shared" si="1"/>
        <v>99</v>
      </c>
      <c r="H40" t="str">
        <v>Spain</v>
      </c>
      <c r="I40">
        <v>899</v>
      </c>
    </row>
    <row r="41" spans="1:9" x14ac:dyDescent="0.25">
      <c r="A41" t="s">
        <v>16</v>
      </c>
      <c r="B41">
        <v>3</v>
      </c>
      <c r="C41">
        <f t="shared" si="0"/>
        <v>4302</v>
      </c>
      <c r="E41" t="s">
        <v>777</v>
      </c>
      <c r="F41">
        <f t="shared" si="1"/>
        <v>188</v>
      </c>
      <c r="H41" t="str">
        <v>Sweden</v>
      </c>
      <c r="I41">
        <v>469</v>
      </c>
    </row>
    <row r="42" spans="1:9" x14ac:dyDescent="0.25">
      <c r="A42" t="s">
        <v>16</v>
      </c>
      <c r="B42">
        <v>1</v>
      </c>
      <c r="C42">
        <f t="shared" si="0"/>
        <v>4302</v>
      </c>
      <c r="E42" t="s">
        <v>780</v>
      </c>
      <c r="F42">
        <f t="shared" si="1"/>
        <v>1</v>
      </c>
      <c r="H42" t="str">
        <v>Switzerland</v>
      </c>
      <c r="I42">
        <v>444</v>
      </c>
    </row>
    <row r="43" spans="1:9" x14ac:dyDescent="0.25">
      <c r="A43" t="s">
        <v>16</v>
      </c>
      <c r="B43">
        <v>16</v>
      </c>
      <c r="C43">
        <f t="shared" si="0"/>
        <v>4302</v>
      </c>
      <c r="E43" t="s">
        <v>846</v>
      </c>
      <c r="F43">
        <f t="shared" si="1"/>
        <v>14</v>
      </c>
      <c r="H43" t="str">
        <v>Thailand</v>
      </c>
      <c r="I43">
        <v>135</v>
      </c>
    </row>
    <row r="44" spans="1:9" x14ac:dyDescent="0.25">
      <c r="A44" t="s">
        <v>26</v>
      </c>
      <c r="B44">
        <v>4</v>
      </c>
      <c r="C44">
        <f t="shared" si="0"/>
        <v>1208</v>
      </c>
      <c r="E44" t="s">
        <v>903</v>
      </c>
      <c r="F44">
        <f t="shared" si="1"/>
        <v>21</v>
      </c>
      <c r="H44" t="str">
        <v>United Kingdom</v>
      </c>
      <c r="I44">
        <v>4318</v>
      </c>
    </row>
    <row r="45" spans="1:9" x14ac:dyDescent="0.25">
      <c r="A45" t="s">
        <v>12</v>
      </c>
      <c r="B45">
        <v>50</v>
      </c>
      <c r="C45">
        <f t="shared" si="0"/>
        <v>3000</v>
      </c>
      <c r="E45" t="s">
        <v>1002</v>
      </c>
      <c r="F45">
        <f t="shared" si="1"/>
        <v>10</v>
      </c>
      <c r="H45" t="str">
        <v>United States</v>
      </c>
      <c r="I45">
        <v>1208</v>
      </c>
    </row>
    <row r="46" spans="1:9" x14ac:dyDescent="0.25">
      <c r="A46" t="s">
        <v>12</v>
      </c>
      <c r="B46">
        <v>21</v>
      </c>
      <c r="C46">
        <f t="shared" si="0"/>
        <v>3000</v>
      </c>
      <c r="E46" t="s">
        <v>1175</v>
      </c>
      <c r="F46">
        <f t="shared" si="1"/>
        <v>24</v>
      </c>
      <c r="H46" t="str">
        <v>Uruguay</v>
      </c>
      <c r="I46">
        <v>6</v>
      </c>
    </row>
    <row r="47" spans="1:9" x14ac:dyDescent="0.25">
      <c r="A47" t="s">
        <v>16</v>
      </c>
      <c r="B47">
        <v>7</v>
      </c>
      <c r="C47">
        <f t="shared" si="0"/>
        <v>4302</v>
      </c>
      <c r="E47" t="s">
        <v>1436</v>
      </c>
      <c r="F47">
        <f t="shared" si="1"/>
        <v>14</v>
      </c>
      <c r="H47" t="str">
        <v>Venezuela</v>
      </c>
      <c r="I47">
        <v>114</v>
      </c>
    </row>
    <row r="48" spans="1:9" x14ac:dyDescent="0.25">
      <c r="A48" t="s">
        <v>12</v>
      </c>
      <c r="B48">
        <v>36</v>
      </c>
      <c r="C48">
        <f t="shared" si="0"/>
        <v>3000</v>
      </c>
      <c r="E48" t="s">
        <v>1441</v>
      </c>
      <c r="F48">
        <f t="shared" si="1"/>
        <v>68</v>
      </c>
      <c r="H48" t="str">
        <v>West Germany</v>
      </c>
      <c r="I48">
        <v>448</v>
      </c>
    </row>
    <row r="49" spans="1:3" x14ac:dyDescent="0.25">
      <c r="A49" t="s">
        <v>26</v>
      </c>
      <c r="B49">
        <v>2</v>
      </c>
      <c r="C49">
        <f t="shared" si="0"/>
        <v>1208</v>
      </c>
    </row>
    <row r="50" spans="1:3" x14ac:dyDescent="0.25">
      <c r="A50" t="s">
        <v>47</v>
      </c>
      <c r="B50">
        <v>1</v>
      </c>
      <c r="C50">
        <f t="shared" si="0"/>
        <v>2941</v>
      </c>
    </row>
    <row r="51" spans="1:3" x14ac:dyDescent="0.25">
      <c r="A51" t="s">
        <v>12</v>
      </c>
      <c r="B51">
        <v>42</v>
      </c>
      <c r="C51">
        <f t="shared" si="0"/>
        <v>3000</v>
      </c>
    </row>
    <row r="52" spans="1:3" x14ac:dyDescent="0.25">
      <c r="A52" t="s">
        <v>26</v>
      </c>
      <c r="B52">
        <v>3</v>
      </c>
      <c r="C52">
        <f t="shared" si="0"/>
        <v>1208</v>
      </c>
    </row>
    <row r="53" spans="1:3" x14ac:dyDescent="0.25">
      <c r="A53" t="s">
        <v>12</v>
      </c>
      <c r="B53">
        <v>8</v>
      </c>
      <c r="C53">
        <f t="shared" si="0"/>
        <v>3000</v>
      </c>
    </row>
    <row r="54" spans="1:3" x14ac:dyDescent="0.25">
      <c r="A54" t="s">
        <v>16</v>
      </c>
      <c r="B54">
        <v>1</v>
      </c>
      <c r="C54">
        <f t="shared" si="0"/>
        <v>4302</v>
      </c>
    </row>
    <row r="55" spans="1:3" x14ac:dyDescent="0.25">
      <c r="A55" t="s">
        <v>26</v>
      </c>
      <c r="B55">
        <v>5</v>
      </c>
      <c r="C55">
        <f t="shared" si="0"/>
        <v>1208</v>
      </c>
    </row>
    <row r="56" spans="1:3" x14ac:dyDescent="0.25">
      <c r="A56" t="s">
        <v>12</v>
      </c>
      <c r="B56">
        <v>9</v>
      </c>
      <c r="C56">
        <f t="shared" si="0"/>
        <v>3000</v>
      </c>
    </row>
    <row r="57" spans="1:3" x14ac:dyDescent="0.25">
      <c r="A57" t="s">
        <v>130</v>
      </c>
      <c r="B57">
        <v>322</v>
      </c>
      <c r="C57">
        <f t="shared" si="0"/>
        <v>1853</v>
      </c>
    </row>
    <row r="58" spans="1:3" x14ac:dyDescent="0.25">
      <c r="A58" t="s">
        <v>133</v>
      </c>
      <c r="B58">
        <v>0</v>
      </c>
      <c r="C58">
        <f t="shared" si="0"/>
        <v>1869</v>
      </c>
    </row>
    <row r="59" spans="1:3" x14ac:dyDescent="0.25">
      <c r="A59" t="s">
        <v>136</v>
      </c>
      <c r="B59">
        <v>5</v>
      </c>
      <c r="C59">
        <f t="shared" si="0"/>
        <v>5</v>
      </c>
    </row>
    <row r="60" spans="1:3" x14ac:dyDescent="0.25">
      <c r="A60" t="s">
        <v>12</v>
      </c>
      <c r="B60">
        <v>1</v>
      </c>
      <c r="C60">
        <f t="shared" si="0"/>
        <v>3000</v>
      </c>
    </row>
    <row r="61" spans="1:3" x14ac:dyDescent="0.25">
      <c r="A61" t="s">
        <v>29</v>
      </c>
      <c r="B61">
        <v>1</v>
      </c>
      <c r="C61">
        <f t="shared" si="0"/>
        <v>448</v>
      </c>
    </row>
    <row r="62" spans="1:3" x14ac:dyDescent="0.25">
      <c r="A62" t="s">
        <v>142</v>
      </c>
      <c r="B62">
        <v>20</v>
      </c>
      <c r="C62">
        <f t="shared" si="0"/>
        <v>20</v>
      </c>
    </row>
    <row r="63" spans="1:3" x14ac:dyDescent="0.25">
      <c r="A63" t="s">
        <v>47</v>
      </c>
      <c r="B63">
        <v>7</v>
      </c>
      <c r="C63">
        <f t="shared" si="0"/>
        <v>2941</v>
      </c>
    </row>
    <row r="64" spans="1:3" x14ac:dyDescent="0.25">
      <c r="A64" t="s">
        <v>16</v>
      </c>
      <c r="B64">
        <v>12</v>
      </c>
      <c r="C64">
        <f t="shared" si="0"/>
        <v>4302</v>
      </c>
    </row>
    <row r="65" spans="1:3" x14ac:dyDescent="0.25">
      <c r="A65" t="s">
        <v>16</v>
      </c>
      <c r="B65">
        <v>1</v>
      </c>
      <c r="C65">
        <f t="shared" si="0"/>
        <v>4302</v>
      </c>
    </row>
    <row r="66" spans="1:3" x14ac:dyDescent="0.25">
      <c r="A66" t="s">
        <v>29</v>
      </c>
      <c r="B66">
        <v>2</v>
      </c>
      <c r="C66">
        <f t="shared" si="0"/>
        <v>448</v>
      </c>
    </row>
    <row r="67" spans="1:3" x14ac:dyDescent="0.25">
      <c r="A67" t="s">
        <v>47</v>
      </c>
      <c r="B67">
        <v>52</v>
      </c>
      <c r="C67">
        <f t="shared" ref="C67:C130" si="2">SUMIF($A:$A, A67, $B:$B)</f>
        <v>2941</v>
      </c>
    </row>
    <row r="68" spans="1:3" x14ac:dyDescent="0.25">
      <c r="A68" t="s">
        <v>16</v>
      </c>
      <c r="B68">
        <v>9</v>
      </c>
      <c r="C68">
        <f t="shared" si="2"/>
        <v>4302</v>
      </c>
    </row>
    <row r="69" spans="1:3" x14ac:dyDescent="0.25">
      <c r="A69" t="s">
        <v>29</v>
      </c>
      <c r="B69">
        <v>20</v>
      </c>
      <c r="C69">
        <f t="shared" si="2"/>
        <v>448</v>
      </c>
    </row>
    <row r="70" spans="1:3" x14ac:dyDescent="0.25">
      <c r="A70" t="s">
        <v>47</v>
      </c>
      <c r="B70">
        <v>7</v>
      </c>
      <c r="C70">
        <f t="shared" si="2"/>
        <v>2941</v>
      </c>
    </row>
    <row r="71" spans="1:3" x14ac:dyDescent="0.25">
      <c r="A71" t="s">
        <v>161</v>
      </c>
      <c r="B71">
        <v>2</v>
      </c>
      <c r="C71">
        <f t="shared" si="2"/>
        <v>216</v>
      </c>
    </row>
    <row r="72" spans="1:3" x14ac:dyDescent="0.25">
      <c r="A72" t="s">
        <v>47</v>
      </c>
      <c r="B72">
        <v>86</v>
      </c>
      <c r="C72">
        <f t="shared" si="2"/>
        <v>2941</v>
      </c>
    </row>
    <row r="73" spans="1:3" x14ac:dyDescent="0.25">
      <c r="A73" t="s">
        <v>166</v>
      </c>
      <c r="B73">
        <v>9</v>
      </c>
      <c r="C73">
        <f t="shared" si="2"/>
        <v>180</v>
      </c>
    </row>
    <row r="74" spans="1:3" x14ac:dyDescent="0.25">
      <c r="A74" t="s">
        <v>168</v>
      </c>
      <c r="B74">
        <v>9</v>
      </c>
      <c r="C74">
        <f t="shared" si="2"/>
        <v>496</v>
      </c>
    </row>
    <row r="75" spans="1:3" x14ac:dyDescent="0.25">
      <c r="A75" t="s">
        <v>23</v>
      </c>
      <c r="B75">
        <v>2</v>
      </c>
      <c r="C75">
        <f t="shared" si="2"/>
        <v>459</v>
      </c>
    </row>
    <row r="76" spans="1:3" x14ac:dyDescent="0.25">
      <c r="A76" t="s">
        <v>173</v>
      </c>
      <c r="B76">
        <v>210</v>
      </c>
      <c r="C76">
        <f t="shared" si="2"/>
        <v>665</v>
      </c>
    </row>
    <row r="77" spans="1:3" x14ac:dyDescent="0.25">
      <c r="A77" t="s">
        <v>47</v>
      </c>
      <c r="B77">
        <v>45</v>
      </c>
      <c r="C77">
        <f t="shared" si="2"/>
        <v>2941</v>
      </c>
    </row>
    <row r="78" spans="1:3" x14ac:dyDescent="0.25">
      <c r="A78" t="s">
        <v>130</v>
      </c>
      <c r="B78">
        <v>28</v>
      </c>
      <c r="C78">
        <f t="shared" si="2"/>
        <v>1853</v>
      </c>
    </row>
    <row r="79" spans="1:3" x14ac:dyDescent="0.25">
      <c r="A79" t="s">
        <v>12</v>
      </c>
      <c r="B79">
        <v>0</v>
      </c>
      <c r="C79">
        <f t="shared" si="2"/>
        <v>3000</v>
      </c>
    </row>
    <row r="80" spans="1:3" x14ac:dyDescent="0.25">
      <c r="A80" t="s">
        <v>26</v>
      </c>
      <c r="B80">
        <v>11</v>
      </c>
      <c r="C80">
        <f t="shared" si="2"/>
        <v>1208</v>
      </c>
    </row>
    <row r="81" spans="1:3" x14ac:dyDescent="0.25">
      <c r="A81" t="s">
        <v>16</v>
      </c>
      <c r="B81">
        <v>28</v>
      </c>
      <c r="C81">
        <f t="shared" si="2"/>
        <v>4302</v>
      </c>
    </row>
    <row r="82" spans="1:3" x14ac:dyDescent="0.25">
      <c r="A82" t="s">
        <v>41</v>
      </c>
      <c r="B82">
        <v>19</v>
      </c>
      <c r="C82">
        <f t="shared" si="2"/>
        <v>132</v>
      </c>
    </row>
    <row r="83" spans="1:3" x14ac:dyDescent="0.25">
      <c r="A83" t="s">
        <v>47</v>
      </c>
      <c r="B83">
        <v>34</v>
      </c>
      <c r="C83">
        <f t="shared" si="2"/>
        <v>2941</v>
      </c>
    </row>
    <row r="84" spans="1:3" x14ac:dyDescent="0.25">
      <c r="A84" t="s">
        <v>23</v>
      </c>
      <c r="B84">
        <v>17</v>
      </c>
      <c r="C84">
        <f t="shared" si="2"/>
        <v>459</v>
      </c>
    </row>
    <row r="85" spans="1:3" x14ac:dyDescent="0.25">
      <c r="A85" t="s">
        <v>130</v>
      </c>
      <c r="B85">
        <v>4</v>
      </c>
      <c r="C85">
        <f t="shared" si="2"/>
        <v>1853</v>
      </c>
    </row>
    <row r="86" spans="1:3" x14ac:dyDescent="0.25">
      <c r="A86" t="s">
        <v>173</v>
      </c>
      <c r="B86">
        <v>13</v>
      </c>
      <c r="C86">
        <f t="shared" si="2"/>
        <v>665</v>
      </c>
    </row>
    <row r="87" spans="1:3" x14ac:dyDescent="0.25">
      <c r="A87" t="s">
        <v>12</v>
      </c>
      <c r="B87">
        <v>1</v>
      </c>
      <c r="C87">
        <f t="shared" si="2"/>
        <v>3000</v>
      </c>
    </row>
    <row r="88" spans="1:3" x14ac:dyDescent="0.25">
      <c r="A88" t="s">
        <v>196</v>
      </c>
      <c r="B88">
        <v>2</v>
      </c>
      <c r="C88">
        <f t="shared" si="2"/>
        <v>350</v>
      </c>
    </row>
    <row r="89" spans="1:3" x14ac:dyDescent="0.25">
      <c r="A89" t="s">
        <v>26</v>
      </c>
      <c r="B89">
        <v>1</v>
      </c>
      <c r="C89">
        <f t="shared" si="2"/>
        <v>1208</v>
      </c>
    </row>
    <row r="90" spans="1:3" x14ac:dyDescent="0.25">
      <c r="A90" t="s">
        <v>26</v>
      </c>
      <c r="B90">
        <v>1</v>
      </c>
      <c r="C90">
        <f t="shared" si="2"/>
        <v>1208</v>
      </c>
    </row>
    <row r="91" spans="1:3" x14ac:dyDescent="0.25">
      <c r="A91" t="s">
        <v>38</v>
      </c>
      <c r="B91">
        <v>1</v>
      </c>
      <c r="C91">
        <f t="shared" si="2"/>
        <v>494</v>
      </c>
    </row>
    <row r="92" spans="1:3" x14ac:dyDescent="0.25">
      <c r="A92" t="s">
        <v>203</v>
      </c>
      <c r="B92">
        <v>0</v>
      </c>
      <c r="C92">
        <f t="shared" si="2"/>
        <v>190</v>
      </c>
    </row>
    <row r="93" spans="1:3" x14ac:dyDescent="0.25">
      <c r="A93" t="s">
        <v>203</v>
      </c>
      <c r="B93">
        <v>1</v>
      </c>
      <c r="C93">
        <f t="shared" si="2"/>
        <v>190</v>
      </c>
    </row>
    <row r="94" spans="1:3" x14ac:dyDescent="0.25">
      <c r="A94" t="s">
        <v>16</v>
      </c>
      <c r="B94">
        <v>61</v>
      </c>
      <c r="C94">
        <f t="shared" si="2"/>
        <v>4302</v>
      </c>
    </row>
    <row r="95" spans="1:3" x14ac:dyDescent="0.25">
      <c r="A95" t="s">
        <v>130</v>
      </c>
      <c r="B95">
        <v>23</v>
      </c>
      <c r="C95">
        <f t="shared" si="2"/>
        <v>1853</v>
      </c>
    </row>
    <row r="96" spans="1:3" x14ac:dyDescent="0.25">
      <c r="A96" t="s">
        <v>12</v>
      </c>
      <c r="B96">
        <v>0</v>
      </c>
      <c r="C96">
        <f t="shared" si="2"/>
        <v>3000</v>
      </c>
    </row>
    <row r="97" spans="1:3" x14ac:dyDescent="0.25">
      <c r="A97" t="s">
        <v>26</v>
      </c>
      <c r="B97">
        <v>9</v>
      </c>
      <c r="C97">
        <f t="shared" si="2"/>
        <v>1208</v>
      </c>
    </row>
    <row r="98" spans="1:3" x14ac:dyDescent="0.25">
      <c r="A98" t="s">
        <v>12</v>
      </c>
      <c r="B98">
        <v>15</v>
      </c>
      <c r="C98">
        <f t="shared" si="2"/>
        <v>3000</v>
      </c>
    </row>
    <row r="99" spans="1:3" x14ac:dyDescent="0.25">
      <c r="A99" t="s">
        <v>70</v>
      </c>
      <c r="B99">
        <v>104</v>
      </c>
      <c r="C99">
        <f t="shared" si="2"/>
        <v>469</v>
      </c>
    </row>
    <row r="100" spans="1:3" x14ac:dyDescent="0.25">
      <c r="A100" t="s">
        <v>196</v>
      </c>
      <c r="B100">
        <v>1</v>
      </c>
      <c r="C100">
        <f t="shared" si="2"/>
        <v>350</v>
      </c>
    </row>
    <row r="101" spans="1:3" x14ac:dyDescent="0.25">
      <c r="A101" t="s">
        <v>196</v>
      </c>
      <c r="B101">
        <v>0</v>
      </c>
      <c r="C101">
        <f t="shared" si="2"/>
        <v>350</v>
      </c>
    </row>
    <row r="102" spans="1:3" x14ac:dyDescent="0.25">
      <c r="A102" t="s">
        <v>70</v>
      </c>
      <c r="B102">
        <v>10</v>
      </c>
      <c r="C102">
        <f t="shared" si="2"/>
        <v>469</v>
      </c>
    </row>
    <row r="103" spans="1:3" x14ac:dyDescent="0.25">
      <c r="A103" t="s">
        <v>130</v>
      </c>
      <c r="B103">
        <v>9</v>
      </c>
      <c r="C103">
        <f t="shared" si="2"/>
        <v>1853</v>
      </c>
    </row>
    <row r="104" spans="1:3" x14ac:dyDescent="0.25">
      <c r="A104" t="s">
        <v>203</v>
      </c>
      <c r="B104">
        <v>1</v>
      </c>
      <c r="C104">
        <f t="shared" si="2"/>
        <v>190</v>
      </c>
    </row>
    <row r="105" spans="1:3" x14ac:dyDescent="0.25">
      <c r="A105" t="s">
        <v>227</v>
      </c>
      <c r="B105">
        <v>246</v>
      </c>
      <c r="C105">
        <f t="shared" si="2"/>
        <v>1153</v>
      </c>
    </row>
    <row r="106" spans="1:3" x14ac:dyDescent="0.25">
      <c r="A106" t="s">
        <v>47</v>
      </c>
      <c r="B106">
        <v>11</v>
      </c>
      <c r="C106">
        <f t="shared" si="2"/>
        <v>2941</v>
      </c>
    </row>
    <row r="107" spans="1:3" x14ac:dyDescent="0.25">
      <c r="A107" t="s">
        <v>47</v>
      </c>
      <c r="B107">
        <v>27</v>
      </c>
      <c r="C107">
        <f t="shared" si="2"/>
        <v>2941</v>
      </c>
    </row>
    <row r="108" spans="1:3" x14ac:dyDescent="0.25">
      <c r="A108" t="s">
        <v>23</v>
      </c>
      <c r="B108">
        <v>163</v>
      </c>
      <c r="C108">
        <f t="shared" si="2"/>
        <v>459</v>
      </c>
    </row>
    <row r="109" spans="1:3" x14ac:dyDescent="0.25">
      <c r="A109" t="s">
        <v>26</v>
      </c>
      <c r="B109">
        <v>6</v>
      </c>
      <c r="C109">
        <f t="shared" si="2"/>
        <v>1208</v>
      </c>
    </row>
    <row r="110" spans="1:3" x14ac:dyDescent="0.25">
      <c r="A110" t="s">
        <v>238</v>
      </c>
      <c r="B110">
        <v>24</v>
      </c>
      <c r="C110">
        <f t="shared" si="2"/>
        <v>881</v>
      </c>
    </row>
    <row r="111" spans="1:3" x14ac:dyDescent="0.25">
      <c r="A111" t="s">
        <v>238</v>
      </c>
      <c r="B111">
        <v>0</v>
      </c>
      <c r="C111">
        <f t="shared" si="2"/>
        <v>881</v>
      </c>
    </row>
    <row r="112" spans="1:3" x14ac:dyDescent="0.25">
      <c r="A112" t="s">
        <v>238</v>
      </c>
      <c r="B112">
        <v>126</v>
      </c>
      <c r="C112">
        <f t="shared" si="2"/>
        <v>881</v>
      </c>
    </row>
    <row r="113" spans="1:3" x14ac:dyDescent="0.25">
      <c r="A113" t="s">
        <v>168</v>
      </c>
      <c r="B113">
        <v>3</v>
      </c>
      <c r="C113">
        <f t="shared" si="2"/>
        <v>496</v>
      </c>
    </row>
    <row r="114" spans="1:3" x14ac:dyDescent="0.25">
      <c r="A114" t="s">
        <v>12</v>
      </c>
      <c r="B114">
        <v>0</v>
      </c>
      <c r="C114">
        <f t="shared" si="2"/>
        <v>3000</v>
      </c>
    </row>
    <row r="115" spans="1:3" x14ac:dyDescent="0.25">
      <c r="A115" t="s">
        <v>12</v>
      </c>
      <c r="B115">
        <v>74</v>
      </c>
      <c r="C115">
        <f t="shared" si="2"/>
        <v>3000</v>
      </c>
    </row>
    <row r="116" spans="1:3" x14ac:dyDescent="0.25">
      <c r="A116" t="s">
        <v>252</v>
      </c>
      <c r="B116">
        <v>3</v>
      </c>
      <c r="C116">
        <f t="shared" si="2"/>
        <v>444</v>
      </c>
    </row>
    <row r="117" spans="1:3" x14ac:dyDescent="0.25">
      <c r="A117" t="s">
        <v>12</v>
      </c>
      <c r="B117">
        <v>0</v>
      </c>
      <c r="C117">
        <f t="shared" si="2"/>
        <v>3000</v>
      </c>
    </row>
    <row r="118" spans="1:3" x14ac:dyDescent="0.25">
      <c r="A118" t="s">
        <v>16</v>
      </c>
      <c r="B118">
        <v>5</v>
      </c>
      <c r="C118">
        <f t="shared" si="2"/>
        <v>4302</v>
      </c>
    </row>
    <row r="119" spans="1:3" x14ac:dyDescent="0.25">
      <c r="A119" t="s">
        <v>26</v>
      </c>
      <c r="B119">
        <v>2</v>
      </c>
      <c r="C119">
        <f t="shared" si="2"/>
        <v>1208</v>
      </c>
    </row>
    <row r="120" spans="1:3" x14ac:dyDescent="0.25">
      <c r="A120" t="s">
        <v>16</v>
      </c>
      <c r="B120">
        <v>1</v>
      </c>
      <c r="C120">
        <f t="shared" si="2"/>
        <v>4302</v>
      </c>
    </row>
    <row r="121" spans="1:3" x14ac:dyDescent="0.25">
      <c r="A121" t="s">
        <v>16</v>
      </c>
      <c r="B121">
        <v>10</v>
      </c>
      <c r="C121">
        <f t="shared" si="2"/>
        <v>4302</v>
      </c>
    </row>
    <row r="122" spans="1:3" x14ac:dyDescent="0.25">
      <c r="A122" t="s">
        <v>16</v>
      </c>
      <c r="B122">
        <v>4</v>
      </c>
      <c r="C122">
        <f t="shared" si="2"/>
        <v>4302</v>
      </c>
    </row>
    <row r="123" spans="1:3" x14ac:dyDescent="0.25">
      <c r="A123" t="s">
        <v>168</v>
      </c>
      <c r="B123">
        <v>1</v>
      </c>
      <c r="C123">
        <f t="shared" si="2"/>
        <v>496</v>
      </c>
    </row>
    <row r="124" spans="1:3" x14ac:dyDescent="0.25">
      <c r="A124" t="s">
        <v>16</v>
      </c>
      <c r="B124">
        <v>38</v>
      </c>
      <c r="C124">
        <f t="shared" si="2"/>
        <v>4302</v>
      </c>
    </row>
    <row r="125" spans="1:3" x14ac:dyDescent="0.25">
      <c r="A125" t="s">
        <v>16</v>
      </c>
      <c r="B125">
        <v>8</v>
      </c>
      <c r="C125">
        <f t="shared" si="2"/>
        <v>4302</v>
      </c>
    </row>
    <row r="126" spans="1:3" x14ac:dyDescent="0.25">
      <c r="A126" t="s">
        <v>26</v>
      </c>
      <c r="B126">
        <v>2</v>
      </c>
      <c r="C126">
        <f t="shared" si="2"/>
        <v>1208</v>
      </c>
    </row>
    <row r="127" spans="1:3" x14ac:dyDescent="0.25">
      <c r="A127" t="s">
        <v>238</v>
      </c>
      <c r="B127">
        <v>1</v>
      </c>
      <c r="C127">
        <f t="shared" si="2"/>
        <v>881</v>
      </c>
    </row>
    <row r="128" spans="1:3" x14ac:dyDescent="0.25">
      <c r="A128" t="s">
        <v>29</v>
      </c>
      <c r="B128">
        <v>1</v>
      </c>
      <c r="C128">
        <f t="shared" si="2"/>
        <v>448</v>
      </c>
    </row>
    <row r="129" spans="1:3" x14ac:dyDescent="0.25">
      <c r="A129" t="s">
        <v>16</v>
      </c>
      <c r="B129">
        <v>158</v>
      </c>
      <c r="C129">
        <f t="shared" si="2"/>
        <v>4302</v>
      </c>
    </row>
    <row r="130" spans="1:3" x14ac:dyDescent="0.25">
      <c r="A130" t="s">
        <v>12</v>
      </c>
      <c r="B130">
        <v>18</v>
      </c>
      <c r="C130">
        <f t="shared" si="2"/>
        <v>3000</v>
      </c>
    </row>
    <row r="131" spans="1:3" x14ac:dyDescent="0.25">
      <c r="A131" t="s">
        <v>26</v>
      </c>
      <c r="B131">
        <v>9</v>
      </c>
      <c r="C131">
        <f t="shared" ref="C131:C194" si="3">SUMIF($A:$A, A131, $B:$B)</f>
        <v>1208</v>
      </c>
    </row>
    <row r="132" spans="1:3" x14ac:dyDescent="0.25">
      <c r="A132" t="s">
        <v>196</v>
      </c>
      <c r="B132">
        <v>5</v>
      </c>
      <c r="C132">
        <f t="shared" si="3"/>
        <v>350</v>
      </c>
    </row>
    <row r="133" spans="1:3" x14ac:dyDescent="0.25">
      <c r="A133" t="s">
        <v>26</v>
      </c>
      <c r="B133">
        <v>11</v>
      </c>
      <c r="C133">
        <f t="shared" si="3"/>
        <v>1208</v>
      </c>
    </row>
    <row r="134" spans="1:3" x14ac:dyDescent="0.25">
      <c r="A134" t="s">
        <v>16</v>
      </c>
      <c r="B134">
        <v>5</v>
      </c>
      <c r="C134">
        <f t="shared" si="3"/>
        <v>4302</v>
      </c>
    </row>
    <row r="135" spans="1:3" x14ac:dyDescent="0.25">
      <c r="A135" t="s">
        <v>252</v>
      </c>
      <c r="B135">
        <v>55</v>
      </c>
      <c r="C135">
        <f t="shared" si="3"/>
        <v>444</v>
      </c>
    </row>
    <row r="136" spans="1:3" x14ac:dyDescent="0.25">
      <c r="A136" t="s">
        <v>130</v>
      </c>
      <c r="B136">
        <v>1</v>
      </c>
      <c r="C136">
        <f t="shared" si="3"/>
        <v>1853</v>
      </c>
    </row>
    <row r="137" spans="1:3" x14ac:dyDescent="0.25">
      <c r="A137" t="s">
        <v>16</v>
      </c>
      <c r="B137">
        <v>16</v>
      </c>
      <c r="C137">
        <f t="shared" si="3"/>
        <v>4302</v>
      </c>
    </row>
    <row r="138" spans="1:3" x14ac:dyDescent="0.25">
      <c r="A138" t="s">
        <v>130</v>
      </c>
      <c r="B138">
        <v>14</v>
      </c>
      <c r="C138">
        <f t="shared" si="3"/>
        <v>1853</v>
      </c>
    </row>
    <row r="139" spans="1:3" x14ac:dyDescent="0.25">
      <c r="A139" t="s">
        <v>12</v>
      </c>
      <c r="B139">
        <v>2</v>
      </c>
      <c r="C139">
        <f t="shared" si="3"/>
        <v>3000</v>
      </c>
    </row>
    <row r="140" spans="1:3" x14ac:dyDescent="0.25">
      <c r="A140" t="s">
        <v>16</v>
      </c>
      <c r="B140">
        <v>306</v>
      </c>
      <c r="C140">
        <f t="shared" si="3"/>
        <v>4302</v>
      </c>
    </row>
    <row r="141" spans="1:3" x14ac:dyDescent="0.25">
      <c r="A141" t="s">
        <v>297</v>
      </c>
      <c r="B141">
        <v>2</v>
      </c>
      <c r="C141">
        <f t="shared" si="3"/>
        <v>67</v>
      </c>
    </row>
    <row r="142" spans="1:3" x14ac:dyDescent="0.25">
      <c r="A142" t="s">
        <v>12</v>
      </c>
      <c r="B142">
        <v>3</v>
      </c>
      <c r="C142">
        <f t="shared" si="3"/>
        <v>3000</v>
      </c>
    </row>
    <row r="143" spans="1:3" x14ac:dyDescent="0.25">
      <c r="A143" t="s">
        <v>26</v>
      </c>
      <c r="B143">
        <v>0</v>
      </c>
      <c r="C143">
        <f t="shared" si="3"/>
        <v>1208</v>
      </c>
    </row>
    <row r="144" spans="1:3" x14ac:dyDescent="0.25">
      <c r="A144" t="s">
        <v>12</v>
      </c>
      <c r="B144">
        <v>56</v>
      </c>
      <c r="C144">
        <f t="shared" si="3"/>
        <v>3000</v>
      </c>
    </row>
    <row r="145" spans="1:3" x14ac:dyDescent="0.25">
      <c r="A145" t="s">
        <v>16</v>
      </c>
      <c r="B145">
        <v>2</v>
      </c>
      <c r="C145">
        <f t="shared" si="3"/>
        <v>4302</v>
      </c>
    </row>
    <row r="146" spans="1:3" x14ac:dyDescent="0.25">
      <c r="A146" t="s">
        <v>50</v>
      </c>
      <c r="B146">
        <v>17</v>
      </c>
      <c r="C146">
        <f t="shared" si="3"/>
        <v>894</v>
      </c>
    </row>
    <row r="147" spans="1:3" x14ac:dyDescent="0.25">
      <c r="A147" t="s">
        <v>168</v>
      </c>
      <c r="B147">
        <v>1</v>
      </c>
      <c r="C147">
        <f t="shared" si="3"/>
        <v>496</v>
      </c>
    </row>
    <row r="148" spans="1:3" x14ac:dyDescent="0.25">
      <c r="A148" t="s">
        <v>310</v>
      </c>
      <c r="B148">
        <v>3</v>
      </c>
      <c r="C148">
        <f t="shared" si="3"/>
        <v>6</v>
      </c>
    </row>
    <row r="149" spans="1:3" x14ac:dyDescent="0.25">
      <c r="A149" t="s">
        <v>26</v>
      </c>
      <c r="B149">
        <v>1</v>
      </c>
      <c r="C149">
        <f t="shared" si="3"/>
        <v>1208</v>
      </c>
    </row>
    <row r="150" spans="1:3" x14ac:dyDescent="0.25">
      <c r="A150" t="s">
        <v>12</v>
      </c>
      <c r="B150">
        <v>93</v>
      </c>
      <c r="C150">
        <f t="shared" si="3"/>
        <v>3000</v>
      </c>
    </row>
    <row r="151" spans="1:3" x14ac:dyDescent="0.25">
      <c r="A151" t="s">
        <v>12</v>
      </c>
      <c r="B151">
        <v>3</v>
      </c>
      <c r="C151">
        <f t="shared" si="3"/>
        <v>3000</v>
      </c>
    </row>
    <row r="152" spans="1:3" x14ac:dyDescent="0.25">
      <c r="A152" t="s">
        <v>26</v>
      </c>
      <c r="B152">
        <v>8</v>
      </c>
      <c r="C152">
        <f t="shared" si="3"/>
        <v>1208</v>
      </c>
    </row>
    <row r="153" spans="1:3" x14ac:dyDescent="0.25">
      <c r="A153" t="s">
        <v>12</v>
      </c>
      <c r="B153">
        <v>14</v>
      </c>
      <c r="C153">
        <f t="shared" si="3"/>
        <v>3000</v>
      </c>
    </row>
    <row r="154" spans="1:3" x14ac:dyDescent="0.25">
      <c r="A154" t="s">
        <v>320</v>
      </c>
      <c r="B154">
        <v>18</v>
      </c>
      <c r="C154">
        <f t="shared" si="3"/>
        <v>114</v>
      </c>
    </row>
    <row r="155" spans="1:3" x14ac:dyDescent="0.25">
      <c r="A155" t="s">
        <v>12</v>
      </c>
      <c r="B155">
        <v>208</v>
      </c>
      <c r="C155">
        <f t="shared" si="3"/>
        <v>3000</v>
      </c>
    </row>
    <row r="156" spans="1:3" x14ac:dyDescent="0.25">
      <c r="A156" t="s">
        <v>47</v>
      </c>
      <c r="B156">
        <v>46</v>
      </c>
      <c r="C156">
        <f t="shared" si="3"/>
        <v>2941</v>
      </c>
    </row>
    <row r="157" spans="1:3" x14ac:dyDescent="0.25">
      <c r="A157" t="s">
        <v>47</v>
      </c>
      <c r="B157">
        <v>3</v>
      </c>
      <c r="C157">
        <f t="shared" si="3"/>
        <v>2941</v>
      </c>
    </row>
    <row r="158" spans="1:3" x14ac:dyDescent="0.25">
      <c r="A158" t="s">
        <v>26</v>
      </c>
      <c r="B158">
        <v>1</v>
      </c>
      <c r="C158">
        <f t="shared" si="3"/>
        <v>1208</v>
      </c>
    </row>
    <row r="159" spans="1:3" x14ac:dyDescent="0.25">
      <c r="A159" t="s">
        <v>330</v>
      </c>
      <c r="B159">
        <v>11</v>
      </c>
      <c r="C159">
        <f t="shared" si="3"/>
        <v>57</v>
      </c>
    </row>
    <row r="160" spans="1:3" x14ac:dyDescent="0.25">
      <c r="A160" t="s">
        <v>23</v>
      </c>
      <c r="B160">
        <v>0</v>
      </c>
      <c r="C160">
        <f t="shared" si="3"/>
        <v>459</v>
      </c>
    </row>
    <row r="161" spans="1:3" x14ac:dyDescent="0.25">
      <c r="A161" t="s">
        <v>16</v>
      </c>
      <c r="B161">
        <v>0</v>
      </c>
      <c r="C161">
        <f t="shared" si="3"/>
        <v>4302</v>
      </c>
    </row>
    <row r="162" spans="1:3" x14ac:dyDescent="0.25">
      <c r="A162" t="s">
        <v>203</v>
      </c>
      <c r="B162">
        <v>11</v>
      </c>
      <c r="C162">
        <f t="shared" si="3"/>
        <v>190</v>
      </c>
    </row>
    <row r="163" spans="1:3" x14ac:dyDescent="0.25">
      <c r="A163" t="s">
        <v>85</v>
      </c>
      <c r="B163">
        <v>0</v>
      </c>
      <c r="C163">
        <f t="shared" si="3"/>
        <v>73</v>
      </c>
    </row>
    <row r="164" spans="1:3" x14ac:dyDescent="0.25">
      <c r="A164" t="s">
        <v>26</v>
      </c>
      <c r="B164">
        <v>3</v>
      </c>
      <c r="C164">
        <f t="shared" si="3"/>
        <v>1208</v>
      </c>
    </row>
    <row r="165" spans="1:3" x14ac:dyDescent="0.25">
      <c r="A165" t="s">
        <v>26</v>
      </c>
      <c r="B165">
        <v>132</v>
      </c>
      <c r="C165">
        <f t="shared" si="3"/>
        <v>1208</v>
      </c>
    </row>
    <row r="166" spans="1:3" x14ac:dyDescent="0.25">
      <c r="A166" t="s">
        <v>252</v>
      </c>
      <c r="B166">
        <v>3</v>
      </c>
      <c r="C166">
        <f t="shared" si="3"/>
        <v>444</v>
      </c>
    </row>
    <row r="167" spans="1:3" x14ac:dyDescent="0.25">
      <c r="A167" t="s">
        <v>16</v>
      </c>
      <c r="B167">
        <v>35</v>
      </c>
      <c r="C167">
        <f t="shared" si="3"/>
        <v>4302</v>
      </c>
    </row>
    <row r="168" spans="1:3" x14ac:dyDescent="0.25">
      <c r="A168" t="s">
        <v>320</v>
      </c>
      <c r="B168">
        <v>1</v>
      </c>
      <c r="C168">
        <f t="shared" si="3"/>
        <v>114</v>
      </c>
    </row>
    <row r="169" spans="1:3" x14ac:dyDescent="0.25">
      <c r="A169" t="s">
        <v>166</v>
      </c>
      <c r="B169">
        <v>15</v>
      </c>
      <c r="C169">
        <f t="shared" si="3"/>
        <v>180</v>
      </c>
    </row>
    <row r="170" spans="1:3" x14ac:dyDescent="0.25">
      <c r="A170" t="s">
        <v>26</v>
      </c>
      <c r="B170">
        <v>1</v>
      </c>
      <c r="C170">
        <f t="shared" si="3"/>
        <v>1208</v>
      </c>
    </row>
    <row r="171" spans="1:3" x14ac:dyDescent="0.25">
      <c r="A171" t="s">
        <v>26</v>
      </c>
      <c r="B171">
        <v>5</v>
      </c>
      <c r="C171">
        <f t="shared" si="3"/>
        <v>1208</v>
      </c>
    </row>
    <row r="172" spans="1:3" x14ac:dyDescent="0.25">
      <c r="A172" t="s">
        <v>23</v>
      </c>
      <c r="B172">
        <v>23</v>
      </c>
      <c r="C172">
        <f t="shared" si="3"/>
        <v>459</v>
      </c>
    </row>
    <row r="173" spans="1:3" x14ac:dyDescent="0.25">
      <c r="A173" t="s">
        <v>203</v>
      </c>
      <c r="B173">
        <v>0</v>
      </c>
      <c r="C173">
        <f t="shared" si="3"/>
        <v>190</v>
      </c>
    </row>
    <row r="174" spans="1:3" x14ac:dyDescent="0.25">
      <c r="A174" t="s">
        <v>16</v>
      </c>
      <c r="B174">
        <v>72</v>
      </c>
      <c r="C174">
        <f t="shared" si="3"/>
        <v>4302</v>
      </c>
    </row>
    <row r="175" spans="1:3" x14ac:dyDescent="0.25">
      <c r="A175" t="s">
        <v>26</v>
      </c>
      <c r="B175">
        <v>0</v>
      </c>
      <c r="C175">
        <f t="shared" si="3"/>
        <v>1208</v>
      </c>
    </row>
    <row r="176" spans="1:3" x14ac:dyDescent="0.25">
      <c r="A176" t="s">
        <v>196</v>
      </c>
      <c r="B176">
        <v>12</v>
      </c>
      <c r="C176">
        <f t="shared" si="3"/>
        <v>350</v>
      </c>
    </row>
    <row r="177" spans="1:3" x14ac:dyDescent="0.25">
      <c r="A177" t="s">
        <v>16</v>
      </c>
      <c r="B177">
        <v>32</v>
      </c>
      <c r="C177">
        <f t="shared" si="3"/>
        <v>4302</v>
      </c>
    </row>
    <row r="178" spans="1:3" x14ac:dyDescent="0.25">
      <c r="A178" t="s">
        <v>47</v>
      </c>
      <c r="B178">
        <v>4</v>
      </c>
      <c r="C178">
        <f t="shared" si="3"/>
        <v>2941</v>
      </c>
    </row>
    <row r="179" spans="1:3" x14ac:dyDescent="0.25">
      <c r="A179" t="s">
        <v>12</v>
      </c>
      <c r="B179">
        <v>0</v>
      </c>
      <c r="C179">
        <f t="shared" si="3"/>
        <v>3000</v>
      </c>
    </row>
    <row r="180" spans="1:3" x14ac:dyDescent="0.25">
      <c r="A180" t="s">
        <v>47</v>
      </c>
      <c r="B180">
        <v>59</v>
      </c>
      <c r="C180">
        <f t="shared" si="3"/>
        <v>2941</v>
      </c>
    </row>
    <row r="181" spans="1:3" x14ac:dyDescent="0.25">
      <c r="A181" t="s">
        <v>12</v>
      </c>
      <c r="B181">
        <v>2</v>
      </c>
      <c r="C181">
        <f t="shared" si="3"/>
        <v>3000</v>
      </c>
    </row>
    <row r="182" spans="1:3" x14ac:dyDescent="0.25">
      <c r="A182" t="s">
        <v>26</v>
      </c>
      <c r="B182">
        <v>3</v>
      </c>
      <c r="C182">
        <f t="shared" si="3"/>
        <v>1208</v>
      </c>
    </row>
    <row r="183" spans="1:3" x14ac:dyDescent="0.25">
      <c r="A183" t="s">
        <v>26</v>
      </c>
      <c r="B183">
        <v>1</v>
      </c>
      <c r="C183">
        <f t="shared" si="3"/>
        <v>1208</v>
      </c>
    </row>
    <row r="184" spans="1:3" x14ac:dyDescent="0.25">
      <c r="A184" t="s">
        <v>168</v>
      </c>
      <c r="B184">
        <v>1</v>
      </c>
      <c r="C184">
        <f t="shared" si="3"/>
        <v>496</v>
      </c>
    </row>
    <row r="185" spans="1:3" x14ac:dyDescent="0.25">
      <c r="A185" t="s">
        <v>16</v>
      </c>
      <c r="B185">
        <v>246</v>
      </c>
      <c r="C185">
        <f t="shared" si="3"/>
        <v>4302</v>
      </c>
    </row>
    <row r="186" spans="1:3" x14ac:dyDescent="0.25">
      <c r="A186" t="s">
        <v>16</v>
      </c>
      <c r="B186">
        <v>27</v>
      </c>
      <c r="C186">
        <f t="shared" si="3"/>
        <v>4302</v>
      </c>
    </row>
    <row r="187" spans="1:3" x14ac:dyDescent="0.25">
      <c r="A187" t="s">
        <v>16</v>
      </c>
      <c r="B187">
        <v>1</v>
      </c>
      <c r="C187">
        <f t="shared" si="3"/>
        <v>4302</v>
      </c>
    </row>
    <row r="188" spans="1:3" x14ac:dyDescent="0.25">
      <c r="A188" t="s">
        <v>16</v>
      </c>
      <c r="B188">
        <v>2</v>
      </c>
      <c r="C188">
        <f t="shared" si="3"/>
        <v>4302</v>
      </c>
    </row>
    <row r="189" spans="1:3" x14ac:dyDescent="0.25">
      <c r="A189" t="s">
        <v>26</v>
      </c>
      <c r="B189">
        <v>3</v>
      </c>
      <c r="C189">
        <f t="shared" si="3"/>
        <v>1208</v>
      </c>
    </row>
    <row r="190" spans="1:3" x14ac:dyDescent="0.25">
      <c r="A190" t="s">
        <v>196</v>
      </c>
      <c r="B190">
        <v>0</v>
      </c>
      <c r="C190">
        <f t="shared" si="3"/>
        <v>350</v>
      </c>
    </row>
    <row r="191" spans="1:3" x14ac:dyDescent="0.25">
      <c r="A191" t="s">
        <v>50</v>
      </c>
      <c r="B191">
        <v>1</v>
      </c>
      <c r="C191">
        <f t="shared" si="3"/>
        <v>894</v>
      </c>
    </row>
    <row r="192" spans="1:3" x14ac:dyDescent="0.25">
      <c r="A192" t="s">
        <v>26</v>
      </c>
      <c r="B192">
        <v>1</v>
      </c>
      <c r="C192">
        <f t="shared" si="3"/>
        <v>1208</v>
      </c>
    </row>
    <row r="193" spans="1:3" x14ac:dyDescent="0.25">
      <c r="A193" t="s">
        <v>16</v>
      </c>
      <c r="B193">
        <v>2</v>
      </c>
      <c r="C193">
        <f t="shared" si="3"/>
        <v>4302</v>
      </c>
    </row>
    <row r="194" spans="1:3" x14ac:dyDescent="0.25">
      <c r="A194" t="s">
        <v>26</v>
      </c>
      <c r="B194">
        <v>4</v>
      </c>
      <c r="C194">
        <f t="shared" si="3"/>
        <v>1208</v>
      </c>
    </row>
    <row r="195" spans="1:3" x14ac:dyDescent="0.25">
      <c r="A195" t="s">
        <v>16</v>
      </c>
      <c r="B195">
        <v>2</v>
      </c>
      <c r="C195">
        <f t="shared" ref="C195:C258" si="4">SUMIF($A:$A, A195, $B:$B)</f>
        <v>4302</v>
      </c>
    </row>
    <row r="196" spans="1:3" x14ac:dyDescent="0.25">
      <c r="A196" t="s">
        <v>23</v>
      </c>
      <c r="B196">
        <v>20</v>
      </c>
      <c r="C196">
        <f t="shared" si="4"/>
        <v>459</v>
      </c>
    </row>
    <row r="197" spans="1:3" x14ac:dyDescent="0.25">
      <c r="A197" t="s">
        <v>26</v>
      </c>
      <c r="B197">
        <v>3</v>
      </c>
      <c r="C197">
        <f t="shared" si="4"/>
        <v>1208</v>
      </c>
    </row>
    <row r="198" spans="1:3" x14ac:dyDescent="0.25">
      <c r="A198" t="s">
        <v>47</v>
      </c>
      <c r="B198">
        <v>24</v>
      </c>
      <c r="C198">
        <f t="shared" si="4"/>
        <v>2941</v>
      </c>
    </row>
    <row r="199" spans="1:3" x14ac:dyDescent="0.25">
      <c r="A199" t="s">
        <v>297</v>
      </c>
      <c r="B199">
        <v>49</v>
      </c>
      <c r="C199">
        <f t="shared" si="4"/>
        <v>67</v>
      </c>
    </row>
    <row r="200" spans="1:3" x14ac:dyDescent="0.25">
      <c r="A200" t="s">
        <v>29</v>
      </c>
      <c r="B200">
        <v>36</v>
      </c>
      <c r="C200">
        <f t="shared" si="4"/>
        <v>448</v>
      </c>
    </row>
    <row r="201" spans="1:3" x14ac:dyDescent="0.25">
      <c r="A201" t="s">
        <v>196</v>
      </c>
      <c r="B201">
        <v>2</v>
      </c>
      <c r="C201">
        <f t="shared" si="4"/>
        <v>350</v>
      </c>
    </row>
    <row r="202" spans="1:3" x14ac:dyDescent="0.25">
      <c r="A202" t="s">
        <v>16</v>
      </c>
      <c r="B202">
        <v>24</v>
      </c>
      <c r="C202">
        <f t="shared" si="4"/>
        <v>4302</v>
      </c>
    </row>
    <row r="203" spans="1:3" x14ac:dyDescent="0.25">
      <c r="A203" t="s">
        <v>26</v>
      </c>
      <c r="B203">
        <v>5</v>
      </c>
      <c r="C203">
        <f t="shared" si="4"/>
        <v>1208</v>
      </c>
    </row>
    <row r="204" spans="1:3" x14ac:dyDescent="0.25">
      <c r="A204" t="s">
        <v>16</v>
      </c>
      <c r="B204">
        <v>2</v>
      </c>
      <c r="C204">
        <f t="shared" si="4"/>
        <v>4302</v>
      </c>
    </row>
    <row r="205" spans="1:3" x14ac:dyDescent="0.25">
      <c r="A205" t="s">
        <v>26</v>
      </c>
      <c r="B205">
        <v>6</v>
      </c>
      <c r="C205">
        <f t="shared" si="4"/>
        <v>1208</v>
      </c>
    </row>
    <row r="206" spans="1:3" x14ac:dyDescent="0.25">
      <c r="A206" t="s">
        <v>252</v>
      </c>
      <c r="B206">
        <v>3</v>
      </c>
      <c r="C206">
        <f t="shared" si="4"/>
        <v>444</v>
      </c>
    </row>
    <row r="207" spans="1:3" x14ac:dyDescent="0.25">
      <c r="A207" t="s">
        <v>47</v>
      </c>
      <c r="B207">
        <v>95</v>
      </c>
      <c r="C207">
        <f t="shared" si="4"/>
        <v>2941</v>
      </c>
    </row>
    <row r="208" spans="1:3" x14ac:dyDescent="0.25">
      <c r="A208" t="s">
        <v>130</v>
      </c>
      <c r="B208">
        <v>98</v>
      </c>
      <c r="C208">
        <f t="shared" si="4"/>
        <v>1853</v>
      </c>
    </row>
    <row r="209" spans="1:3" x14ac:dyDescent="0.25">
      <c r="A209" t="s">
        <v>26</v>
      </c>
      <c r="B209">
        <v>4</v>
      </c>
      <c r="C209">
        <f t="shared" si="4"/>
        <v>1208</v>
      </c>
    </row>
    <row r="210" spans="1:3" x14ac:dyDescent="0.25">
      <c r="A210" t="s">
        <v>26</v>
      </c>
      <c r="B210">
        <v>0</v>
      </c>
      <c r="C210">
        <f t="shared" si="4"/>
        <v>1208</v>
      </c>
    </row>
    <row r="211" spans="1:3" x14ac:dyDescent="0.25">
      <c r="A211" t="s">
        <v>47</v>
      </c>
      <c r="B211">
        <v>1</v>
      </c>
      <c r="C211">
        <f t="shared" si="4"/>
        <v>2941</v>
      </c>
    </row>
    <row r="212" spans="1:3" x14ac:dyDescent="0.25">
      <c r="A212" t="s">
        <v>16</v>
      </c>
      <c r="B212">
        <v>13</v>
      </c>
      <c r="C212">
        <f t="shared" si="4"/>
        <v>4302</v>
      </c>
    </row>
    <row r="213" spans="1:3" x14ac:dyDescent="0.25">
      <c r="A213" t="s">
        <v>26</v>
      </c>
      <c r="B213">
        <v>14</v>
      </c>
      <c r="C213">
        <f t="shared" si="4"/>
        <v>1208</v>
      </c>
    </row>
    <row r="214" spans="1:3" x14ac:dyDescent="0.25">
      <c r="A214" t="s">
        <v>238</v>
      </c>
      <c r="B214">
        <v>7</v>
      </c>
      <c r="C214">
        <f t="shared" si="4"/>
        <v>881</v>
      </c>
    </row>
    <row r="215" spans="1:3" x14ac:dyDescent="0.25">
      <c r="A215" t="s">
        <v>421</v>
      </c>
      <c r="B215">
        <v>11</v>
      </c>
      <c r="C215">
        <f t="shared" si="4"/>
        <v>11</v>
      </c>
    </row>
    <row r="216" spans="1:3" x14ac:dyDescent="0.25">
      <c r="A216" t="s">
        <v>16</v>
      </c>
      <c r="B216">
        <v>2</v>
      </c>
      <c r="C216">
        <f t="shared" si="4"/>
        <v>4302</v>
      </c>
    </row>
    <row r="217" spans="1:3" x14ac:dyDescent="0.25">
      <c r="A217" t="s">
        <v>26</v>
      </c>
      <c r="B217">
        <v>1</v>
      </c>
      <c r="C217">
        <f t="shared" si="4"/>
        <v>1208</v>
      </c>
    </row>
    <row r="218" spans="1:3" x14ac:dyDescent="0.25">
      <c r="A218" t="s">
        <v>203</v>
      </c>
      <c r="B218">
        <v>1</v>
      </c>
      <c r="C218">
        <f t="shared" si="4"/>
        <v>190</v>
      </c>
    </row>
    <row r="219" spans="1:3" x14ac:dyDescent="0.25">
      <c r="A219" t="s">
        <v>12</v>
      </c>
      <c r="B219">
        <v>1</v>
      </c>
      <c r="C219">
        <f t="shared" si="4"/>
        <v>3000</v>
      </c>
    </row>
    <row r="220" spans="1:3" x14ac:dyDescent="0.25">
      <c r="A220" t="s">
        <v>23</v>
      </c>
      <c r="B220">
        <v>0</v>
      </c>
      <c r="C220">
        <f t="shared" si="4"/>
        <v>459</v>
      </c>
    </row>
    <row r="221" spans="1:3" x14ac:dyDescent="0.25">
      <c r="A221" t="s">
        <v>16</v>
      </c>
      <c r="B221">
        <v>15</v>
      </c>
      <c r="C221">
        <f t="shared" si="4"/>
        <v>4302</v>
      </c>
    </row>
    <row r="222" spans="1:3" x14ac:dyDescent="0.25">
      <c r="A222" t="s">
        <v>26</v>
      </c>
      <c r="B222">
        <v>1</v>
      </c>
      <c r="C222">
        <f t="shared" si="4"/>
        <v>1208</v>
      </c>
    </row>
    <row r="223" spans="1:3" x14ac:dyDescent="0.25">
      <c r="A223" t="s">
        <v>12</v>
      </c>
      <c r="B223">
        <v>0</v>
      </c>
      <c r="C223">
        <f t="shared" si="4"/>
        <v>3000</v>
      </c>
    </row>
    <row r="224" spans="1:3" x14ac:dyDescent="0.25">
      <c r="A224" t="s">
        <v>168</v>
      </c>
      <c r="B224">
        <v>11</v>
      </c>
      <c r="C224">
        <f t="shared" si="4"/>
        <v>496</v>
      </c>
    </row>
    <row r="225" spans="1:3" x14ac:dyDescent="0.25">
      <c r="A225" t="s">
        <v>16</v>
      </c>
      <c r="B225">
        <v>0</v>
      </c>
      <c r="C225">
        <f t="shared" si="4"/>
        <v>4302</v>
      </c>
    </row>
    <row r="226" spans="1:3" x14ac:dyDescent="0.25">
      <c r="A226" t="s">
        <v>26</v>
      </c>
      <c r="B226">
        <v>1</v>
      </c>
      <c r="C226">
        <f t="shared" si="4"/>
        <v>1208</v>
      </c>
    </row>
    <row r="227" spans="1:3" x14ac:dyDescent="0.25">
      <c r="A227" t="s">
        <v>16</v>
      </c>
      <c r="B227">
        <v>11</v>
      </c>
      <c r="C227">
        <f t="shared" si="4"/>
        <v>4302</v>
      </c>
    </row>
    <row r="228" spans="1:3" x14ac:dyDescent="0.25">
      <c r="A228" t="s">
        <v>16</v>
      </c>
      <c r="B228">
        <v>13</v>
      </c>
      <c r="C228">
        <f t="shared" si="4"/>
        <v>4302</v>
      </c>
    </row>
    <row r="229" spans="1:3" x14ac:dyDescent="0.25">
      <c r="A229" t="s">
        <v>26</v>
      </c>
      <c r="B229">
        <v>5</v>
      </c>
      <c r="C229">
        <f t="shared" si="4"/>
        <v>1208</v>
      </c>
    </row>
    <row r="230" spans="1:3" x14ac:dyDescent="0.25">
      <c r="A230" t="s">
        <v>16</v>
      </c>
      <c r="B230">
        <v>1</v>
      </c>
      <c r="C230">
        <f t="shared" si="4"/>
        <v>4302</v>
      </c>
    </row>
    <row r="231" spans="1:3" x14ac:dyDescent="0.25">
      <c r="A231" t="s">
        <v>446</v>
      </c>
      <c r="B231">
        <v>3</v>
      </c>
      <c r="C231">
        <f t="shared" si="4"/>
        <v>3</v>
      </c>
    </row>
    <row r="232" spans="1:3" x14ac:dyDescent="0.25">
      <c r="A232" t="s">
        <v>238</v>
      </c>
      <c r="B232">
        <v>1</v>
      </c>
      <c r="C232">
        <f t="shared" si="4"/>
        <v>881</v>
      </c>
    </row>
    <row r="233" spans="1:3" x14ac:dyDescent="0.25">
      <c r="A233" t="s">
        <v>70</v>
      </c>
      <c r="B233">
        <v>97</v>
      </c>
      <c r="C233">
        <f t="shared" si="4"/>
        <v>469</v>
      </c>
    </row>
    <row r="234" spans="1:3" x14ac:dyDescent="0.25">
      <c r="A234" t="s">
        <v>173</v>
      </c>
      <c r="B234">
        <v>19</v>
      </c>
      <c r="C234">
        <f t="shared" si="4"/>
        <v>665</v>
      </c>
    </row>
    <row r="235" spans="1:3" x14ac:dyDescent="0.25">
      <c r="A235" t="s">
        <v>196</v>
      </c>
      <c r="B235">
        <v>1</v>
      </c>
      <c r="C235">
        <f t="shared" si="4"/>
        <v>350</v>
      </c>
    </row>
    <row r="236" spans="1:3" x14ac:dyDescent="0.25">
      <c r="A236" t="s">
        <v>47</v>
      </c>
      <c r="B236">
        <v>12</v>
      </c>
      <c r="C236">
        <f t="shared" si="4"/>
        <v>2941</v>
      </c>
    </row>
    <row r="237" spans="1:3" x14ac:dyDescent="0.25">
      <c r="A237" t="s">
        <v>16</v>
      </c>
      <c r="B237">
        <v>10</v>
      </c>
      <c r="C237">
        <f t="shared" si="4"/>
        <v>4302</v>
      </c>
    </row>
    <row r="238" spans="1:3" x14ac:dyDescent="0.25">
      <c r="A238" t="s">
        <v>12</v>
      </c>
      <c r="B238">
        <v>12</v>
      </c>
      <c r="C238">
        <f t="shared" si="4"/>
        <v>3000</v>
      </c>
    </row>
    <row r="239" spans="1:3" x14ac:dyDescent="0.25">
      <c r="A239" t="s">
        <v>12</v>
      </c>
      <c r="B239">
        <v>64</v>
      </c>
      <c r="C239">
        <f t="shared" si="4"/>
        <v>3000</v>
      </c>
    </row>
    <row r="240" spans="1:3" x14ac:dyDescent="0.25">
      <c r="A240" t="s">
        <v>47</v>
      </c>
      <c r="B240">
        <v>11</v>
      </c>
      <c r="C240">
        <f t="shared" si="4"/>
        <v>2941</v>
      </c>
    </row>
    <row r="241" spans="1:3" x14ac:dyDescent="0.25">
      <c r="A241" t="s">
        <v>12</v>
      </c>
      <c r="B241">
        <v>0</v>
      </c>
      <c r="C241">
        <f t="shared" si="4"/>
        <v>3000</v>
      </c>
    </row>
    <row r="242" spans="1:3" x14ac:dyDescent="0.25">
      <c r="A242" t="s">
        <v>12</v>
      </c>
      <c r="B242">
        <v>7</v>
      </c>
      <c r="C242">
        <f t="shared" si="4"/>
        <v>3000</v>
      </c>
    </row>
    <row r="243" spans="1:3" x14ac:dyDescent="0.25">
      <c r="A243" t="s">
        <v>16</v>
      </c>
      <c r="B243">
        <v>12</v>
      </c>
      <c r="C243">
        <f t="shared" si="4"/>
        <v>4302</v>
      </c>
    </row>
    <row r="244" spans="1:3" x14ac:dyDescent="0.25">
      <c r="A244" t="s">
        <v>196</v>
      </c>
      <c r="B244">
        <v>51</v>
      </c>
      <c r="C244">
        <f t="shared" si="4"/>
        <v>350</v>
      </c>
    </row>
    <row r="245" spans="1:3" x14ac:dyDescent="0.25">
      <c r="A245" t="s">
        <v>12</v>
      </c>
      <c r="B245">
        <v>33</v>
      </c>
      <c r="C245">
        <f t="shared" si="4"/>
        <v>3000</v>
      </c>
    </row>
    <row r="246" spans="1:3" x14ac:dyDescent="0.25">
      <c r="A246" t="s">
        <v>26</v>
      </c>
      <c r="B246">
        <v>5</v>
      </c>
      <c r="C246">
        <f t="shared" si="4"/>
        <v>1208</v>
      </c>
    </row>
    <row r="247" spans="1:3" x14ac:dyDescent="0.25">
      <c r="A247" t="s">
        <v>203</v>
      </c>
      <c r="B247">
        <v>0</v>
      </c>
      <c r="C247">
        <f t="shared" si="4"/>
        <v>190</v>
      </c>
    </row>
    <row r="248" spans="1:3" x14ac:dyDescent="0.25">
      <c r="A248" t="s">
        <v>12</v>
      </c>
      <c r="B248">
        <v>3</v>
      </c>
      <c r="C248">
        <f t="shared" si="4"/>
        <v>3000</v>
      </c>
    </row>
    <row r="249" spans="1:3" x14ac:dyDescent="0.25">
      <c r="A249" t="s">
        <v>297</v>
      </c>
      <c r="B249">
        <v>14</v>
      </c>
      <c r="C249">
        <f t="shared" si="4"/>
        <v>67</v>
      </c>
    </row>
    <row r="250" spans="1:3" x14ac:dyDescent="0.25">
      <c r="A250" t="s">
        <v>29</v>
      </c>
      <c r="B250">
        <v>0</v>
      </c>
      <c r="C250">
        <f t="shared" si="4"/>
        <v>448</v>
      </c>
    </row>
    <row r="251" spans="1:3" x14ac:dyDescent="0.25">
      <c r="A251" t="s">
        <v>252</v>
      </c>
      <c r="B251">
        <v>7</v>
      </c>
      <c r="C251">
        <f t="shared" si="4"/>
        <v>444</v>
      </c>
    </row>
    <row r="252" spans="1:3" x14ac:dyDescent="0.25">
      <c r="A252" t="s">
        <v>26</v>
      </c>
      <c r="B252">
        <v>1</v>
      </c>
      <c r="C252">
        <f t="shared" si="4"/>
        <v>1208</v>
      </c>
    </row>
    <row r="253" spans="1:3" x14ac:dyDescent="0.25">
      <c r="A253" t="s">
        <v>12</v>
      </c>
      <c r="B253">
        <v>229</v>
      </c>
      <c r="C253">
        <f t="shared" si="4"/>
        <v>3000</v>
      </c>
    </row>
    <row r="254" spans="1:3" x14ac:dyDescent="0.25">
      <c r="A254" t="s">
        <v>26</v>
      </c>
      <c r="B254">
        <v>2</v>
      </c>
      <c r="C254">
        <f t="shared" si="4"/>
        <v>1208</v>
      </c>
    </row>
    <row r="255" spans="1:3" x14ac:dyDescent="0.25">
      <c r="A255" t="s">
        <v>130</v>
      </c>
      <c r="B255">
        <v>40</v>
      </c>
      <c r="C255">
        <f t="shared" si="4"/>
        <v>1853</v>
      </c>
    </row>
    <row r="256" spans="1:3" x14ac:dyDescent="0.25">
      <c r="A256" t="s">
        <v>130</v>
      </c>
      <c r="B256">
        <v>144</v>
      </c>
      <c r="C256">
        <f t="shared" si="4"/>
        <v>1853</v>
      </c>
    </row>
    <row r="257" spans="1:3" x14ac:dyDescent="0.25">
      <c r="A257" t="s">
        <v>130</v>
      </c>
      <c r="B257">
        <v>2</v>
      </c>
      <c r="C257">
        <f t="shared" si="4"/>
        <v>1853</v>
      </c>
    </row>
    <row r="258" spans="1:3" x14ac:dyDescent="0.25">
      <c r="A258" t="s">
        <v>130</v>
      </c>
      <c r="B258">
        <v>35</v>
      </c>
      <c r="C258">
        <f t="shared" si="4"/>
        <v>1853</v>
      </c>
    </row>
    <row r="259" spans="1:3" x14ac:dyDescent="0.25">
      <c r="A259" t="s">
        <v>494</v>
      </c>
      <c r="B259">
        <v>1</v>
      </c>
      <c r="C259">
        <f t="shared" ref="C259:C322" si="5">SUMIF($A:$A, A259, $B:$B)</f>
        <v>5</v>
      </c>
    </row>
    <row r="260" spans="1:3" x14ac:dyDescent="0.25">
      <c r="A260" t="s">
        <v>26</v>
      </c>
      <c r="B260">
        <v>6</v>
      </c>
      <c r="C260">
        <f t="shared" si="5"/>
        <v>1208</v>
      </c>
    </row>
    <row r="261" spans="1:3" x14ac:dyDescent="0.25">
      <c r="A261" t="s">
        <v>38</v>
      </c>
      <c r="B261">
        <v>1</v>
      </c>
      <c r="C261">
        <f t="shared" si="5"/>
        <v>494</v>
      </c>
    </row>
    <row r="262" spans="1:3" x14ac:dyDescent="0.25">
      <c r="A262" t="s">
        <v>16</v>
      </c>
      <c r="B262">
        <v>14</v>
      </c>
      <c r="C262">
        <f t="shared" si="5"/>
        <v>4302</v>
      </c>
    </row>
    <row r="263" spans="1:3" x14ac:dyDescent="0.25">
      <c r="A263" t="s">
        <v>26</v>
      </c>
      <c r="B263">
        <v>1</v>
      </c>
      <c r="C263">
        <f t="shared" si="5"/>
        <v>1208</v>
      </c>
    </row>
    <row r="264" spans="1:3" x14ac:dyDescent="0.25">
      <c r="A264" t="s">
        <v>252</v>
      </c>
      <c r="B264">
        <v>7</v>
      </c>
      <c r="C264">
        <f t="shared" si="5"/>
        <v>444</v>
      </c>
    </row>
    <row r="265" spans="1:3" x14ac:dyDescent="0.25">
      <c r="A265" t="s">
        <v>26</v>
      </c>
      <c r="B265">
        <v>12</v>
      </c>
      <c r="C265">
        <f t="shared" si="5"/>
        <v>1208</v>
      </c>
    </row>
    <row r="266" spans="1:3" x14ac:dyDescent="0.25">
      <c r="A266" t="s">
        <v>26</v>
      </c>
      <c r="B266">
        <v>2</v>
      </c>
      <c r="C266">
        <f t="shared" si="5"/>
        <v>1208</v>
      </c>
    </row>
    <row r="267" spans="1:3" x14ac:dyDescent="0.25">
      <c r="A267" t="s">
        <v>196</v>
      </c>
      <c r="B267">
        <v>4</v>
      </c>
      <c r="C267">
        <f t="shared" si="5"/>
        <v>350</v>
      </c>
    </row>
    <row r="268" spans="1:3" x14ac:dyDescent="0.25">
      <c r="A268" t="s">
        <v>310</v>
      </c>
      <c r="B268">
        <v>0</v>
      </c>
      <c r="C268">
        <f t="shared" si="5"/>
        <v>6</v>
      </c>
    </row>
    <row r="269" spans="1:3" x14ac:dyDescent="0.25">
      <c r="A269" t="s">
        <v>26</v>
      </c>
      <c r="B269">
        <v>1</v>
      </c>
      <c r="C269">
        <f t="shared" si="5"/>
        <v>1208</v>
      </c>
    </row>
    <row r="270" spans="1:3" x14ac:dyDescent="0.25">
      <c r="A270" t="s">
        <v>26</v>
      </c>
      <c r="B270">
        <v>2</v>
      </c>
      <c r="C270">
        <f t="shared" si="5"/>
        <v>1208</v>
      </c>
    </row>
    <row r="271" spans="1:3" x14ac:dyDescent="0.25">
      <c r="A271" t="s">
        <v>252</v>
      </c>
      <c r="B271">
        <v>2</v>
      </c>
      <c r="C271">
        <f t="shared" si="5"/>
        <v>444</v>
      </c>
    </row>
    <row r="272" spans="1:3" x14ac:dyDescent="0.25">
      <c r="A272" t="s">
        <v>16</v>
      </c>
      <c r="B272">
        <v>1</v>
      </c>
      <c r="C272">
        <f t="shared" si="5"/>
        <v>4302</v>
      </c>
    </row>
    <row r="273" spans="1:3" x14ac:dyDescent="0.25">
      <c r="A273" t="s">
        <v>26</v>
      </c>
      <c r="B273">
        <v>3</v>
      </c>
      <c r="C273">
        <f t="shared" si="5"/>
        <v>1208</v>
      </c>
    </row>
    <row r="274" spans="1:3" x14ac:dyDescent="0.25">
      <c r="A274" t="s">
        <v>12</v>
      </c>
      <c r="B274">
        <v>0</v>
      </c>
      <c r="C274">
        <f t="shared" si="5"/>
        <v>3000</v>
      </c>
    </row>
    <row r="275" spans="1:3" x14ac:dyDescent="0.25">
      <c r="A275" t="s">
        <v>26</v>
      </c>
      <c r="B275">
        <v>8</v>
      </c>
      <c r="C275">
        <f t="shared" si="5"/>
        <v>1208</v>
      </c>
    </row>
    <row r="276" spans="1:3" x14ac:dyDescent="0.25">
      <c r="A276" t="s">
        <v>133</v>
      </c>
      <c r="B276">
        <v>156</v>
      </c>
      <c r="C276">
        <f t="shared" si="5"/>
        <v>1869</v>
      </c>
    </row>
    <row r="277" spans="1:3" x14ac:dyDescent="0.25">
      <c r="A277" t="s">
        <v>23</v>
      </c>
      <c r="B277">
        <v>11</v>
      </c>
      <c r="C277">
        <f t="shared" si="5"/>
        <v>459</v>
      </c>
    </row>
    <row r="278" spans="1:3" x14ac:dyDescent="0.25">
      <c r="A278" t="s">
        <v>173</v>
      </c>
      <c r="B278">
        <v>11</v>
      </c>
      <c r="C278">
        <f t="shared" si="5"/>
        <v>665</v>
      </c>
    </row>
    <row r="279" spans="1:3" x14ac:dyDescent="0.25">
      <c r="A279" t="s">
        <v>16</v>
      </c>
      <c r="B279">
        <v>1</v>
      </c>
      <c r="C279">
        <f t="shared" si="5"/>
        <v>4302</v>
      </c>
    </row>
    <row r="280" spans="1:3" x14ac:dyDescent="0.25">
      <c r="A280" t="s">
        <v>525</v>
      </c>
      <c r="B280">
        <v>0</v>
      </c>
      <c r="C280">
        <f t="shared" si="5"/>
        <v>650</v>
      </c>
    </row>
    <row r="281" spans="1:3" x14ac:dyDescent="0.25">
      <c r="A281" t="s">
        <v>12</v>
      </c>
      <c r="B281">
        <v>3</v>
      </c>
      <c r="C281">
        <f t="shared" si="5"/>
        <v>3000</v>
      </c>
    </row>
    <row r="282" spans="1:3" x14ac:dyDescent="0.25">
      <c r="A282" t="s">
        <v>529</v>
      </c>
      <c r="B282">
        <v>47</v>
      </c>
      <c r="C282">
        <f t="shared" si="5"/>
        <v>47</v>
      </c>
    </row>
    <row r="283" spans="1:3" x14ac:dyDescent="0.25">
      <c r="A283" t="s">
        <v>47</v>
      </c>
      <c r="B283">
        <v>2</v>
      </c>
      <c r="C283">
        <f t="shared" si="5"/>
        <v>2941</v>
      </c>
    </row>
    <row r="284" spans="1:3" x14ac:dyDescent="0.25">
      <c r="A284" t="s">
        <v>16</v>
      </c>
      <c r="B284">
        <v>0</v>
      </c>
      <c r="C284">
        <f t="shared" si="5"/>
        <v>4302</v>
      </c>
    </row>
    <row r="285" spans="1:3" x14ac:dyDescent="0.25">
      <c r="A285" t="s">
        <v>12</v>
      </c>
      <c r="B285">
        <v>17</v>
      </c>
      <c r="C285">
        <f t="shared" si="5"/>
        <v>3000</v>
      </c>
    </row>
    <row r="286" spans="1:3" x14ac:dyDescent="0.25">
      <c r="A286" t="s">
        <v>196</v>
      </c>
      <c r="B286">
        <v>1</v>
      </c>
      <c r="C286">
        <f t="shared" si="5"/>
        <v>350</v>
      </c>
    </row>
    <row r="287" spans="1:3" x14ac:dyDescent="0.25">
      <c r="A287" t="s">
        <v>26</v>
      </c>
      <c r="B287">
        <v>1</v>
      </c>
      <c r="C287">
        <f t="shared" si="5"/>
        <v>1208</v>
      </c>
    </row>
    <row r="288" spans="1:3" x14ac:dyDescent="0.25">
      <c r="A288" t="s">
        <v>65</v>
      </c>
      <c r="B288">
        <v>35</v>
      </c>
      <c r="C288">
        <f t="shared" si="5"/>
        <v>393</v>
      </c>
    </row>
    <row r="289" spans="1:3" x14ac:dyDescent="0.25">
      <c r="A289" t="s">
        <v>38</v>
      </c>
      <c r="B289">
        <v>19</v>
      </c>
      <c r="C289">
        <f t="shared" si="5"/>
        <v>494</v>
      </c>
    </row>
    <row r="290" spans="1:3" x14ac:dyDescent="0.25">
      <c r="A290" t="s">
        <v>238</v>
      </c>
      <c r="B290">
        <v>8</v>
      </c>
      <c r="C290">
        <f t="shared" si="5"/>
        <v>881</v>
      </c>
    </row>
    <row r="291" spans="1:3" x14ac:dyDescent="0.25">
      <c r="A291" t="s">
        <v>26</v>
      </c>
      <c r="B291">
        <v>2</v>
      </c>
      <c r="C291">
        <f t="shared" si="5"/>
        <v>1208</v>
      </c>
    </row>
    <row r="292" spans="1:3" x14ac:dyDescent="0.25">
      <c r="A292" t="s">
        <v>173</v>
      </c>
      <c r="B292">
        <v>8</v>
      </c>
      <c r="C292">
        <f t="shared" si="5"/>
        <v>665</v>
      </c>
    </row>
    <row r="293" spans="1:3" x14ac:dyDescent="0.25">
      <c r="A293" t="s">
        <v>47</v>
      </c>
      <c r="B293">
        <v>162</v>
      </c>
      <c r="C293">
        <f t="shared" si="5"/>
        <v>2941</v>
      </c>
    </row>
    <row r="294" spans="1:3" x14ac:dyDescent="0.25">
      <c r="A294" t="s">
        <v>238</v>
      </c>
      <c r="B294">
        <v>3</v>
      </c>
      <c r="C294">
        <f t="shared" si="5"/>
        <v>881</v>
      </c>
    </row>
    <row r="295" spans="1:3" x14ac:dyDescent="0.25">
      <c r="A295" t="s">
        <v>12</v>
      </c>
      <c r="B295">
        <v>2</v>
      </c>
      <c r="C295">
        <f t="shared" si="5"/>
        <v>3000</v>
      </c>
    </row>
    <row r="296" spans="1:3" x14ac:dyDescent="0.25">
      <c r="A296" t="s">
        <v>23</v>
      </c>
      <c r="B296">
        <v>14</v>
      </c>
      <c r="C296">
        <f t="shared" si="5"/>
        <v>459</v>
      </c>
    </row>
    <row r="297" spans="1:3" x14ac:dyDescent="0.25">
      <c r="A297" t="s">
        <v>50</v>
      </c>
      <c r="B297">
        <v>36</v>
      </c>
      <c r="C297">
        <f t="shared" si="5"/>
        <v>894</v>
      </c>
    </row>
    <row r="298" spans="1:3" x14ac:dyDescent="0.25">
      <c r="A298" t="s">
        <v>26</v>
      </c>
      <c r="B298">
        <v>1</v>
      </c>
      <c r="C298">
        <f t="shared" si="5"/>
        <v>1208</v>
      </c>
    </row>
    <row r="299" spans="1:3" x14ac:dyDescent="0.25">
      <c r="A299" t="s">
        <v>16</v>
      </c>
      <c r="B299">
        <v>8</v>
      </c>
      <c r="C299">
        <f t="shared" si="5"/>
        <v>4302</v>
      </c>
    </row>
    <row r="300" spans="1:3" x14ac:dyDescent="0.25">
      <c r="A300" t="s">
        <v>12</v>
      </c>
      <c r="B300">
        <v>6</v>
      </c>
      <c r="C300">
        <f t="shared" si="5"/>
        <v>3000</v>
      </c>
    </row>
    <row r="301" spans="1:3" x14ac:dyDescent="0.25">
      <c r="A301" t="s">
        <v>16</v>
      </c>
      <c r="B301">
        <v>30</v>
      </c>
      <c r="C301">
        <f t="shared" si="5"/>
        <v>4302</v>
      </c>
    </row>
    <row r="302" spans="1:3" x14ac:dyDescent="0.25">
      <c r="A302" t="s">
        <v>12</v>
      </c>
      <c r="B302">
        <v>74</v>
      </c>
      <c r="C302">
        <f t="shared" si="5"/>
        <v>3000</v>
      </c>
    </row>
    <row r="303" spans="1:3" x14ac:dyDescent="0.25">
      <c r="A303" t="s">
        <v>12</v>
      </c>
      <c r="B303">
        <v>69</v>
      </c>
      <c r="C303">
        <f t="shared" si="5"/>
        <v>3000</v>
      </c>
    </row>
    <row r="304" spans="1:3" x14ac:dyDescent="0.25">
      <c r="A304" t="s">
        <v>16</v>
      </c>
      <c r="B304">
        <v>2</v>
      </c>
      <c r="C304">
        <f t="shared" si="5"/>
        <v>4302</v>
      </c>
    </row>
    <row r="305" spans="1:3" x14ac:dyDescent="0.25">
      <c r="A305" t="s">
        <v>12</v>
      </c>
      <c r="B305">
        <v>0</v>
      </c>
      <c r="C305">
        <f t="shared" si="5"/>
        <v>3000</v>
      </c>
    </row>
    <row r="306" spans="1:3" x14ac:dyDescent="0.25">
      <c r="A306" t="s">
        <v>26</v>
      </c>
      <c r="B306">
        <v>52</v>
      </c>
      <c r="C306">
        <f t="shared" si="5"/>
        <v>1208</v>
      </c>
    </row>
    <row r="307" spans="1:3" x14ac:dyDescent="0.25">
      <c r="A307" t="s">
        <v>12</v>
      </c>
      <c r="B307">
        <v>62</v>
      </c>
      <c r="C307">
        <f t="shared" si="5"/>
        <v>3000</v>
      </c>
    </row>
    <row r="308" spans="1:3" x14ac:dyDescent="0.25">
      <c r="A308" t="s">
        <v>47</v>
      </c>
      <c r="B308">
        <v>13</v>
      </c>
      <c r="C308">
        <f t="shared" si="5"/>
        <v>2941</v>
      </c>
    </row>
    <row r="309" spans="1:3" x14ac:dyDescent="0.25">
      <c r="A309" t="s">
        <v>12</v>
      </c>
      <c r="B309">
        <v>4</v>
      </c>
      <c r="C309">
        <f t="shared" si="5"/>
        <v>3000</v>
      </c>
    </row>
    <row r="310" spans="1:3" x14ac:dyDescent="0.25">
      <c r="A310" t="s">
        <v>133</v>
      </c>
      <c r="B310">
        <v>91</v>
      </c>
      <c r="C310">
        <f t="shared" si="5"/>
        <v>1869</v>
      </c>
    </row>
    <row r="311" spans="1:3" x14ac:dyDescent="0.25">
      <c r="A311" t="s">
        <v>29</v>
      </c>
      <c r="B311">
        <v>0</v>
      </c>
      <c r="C311">
        <f t="shared" si="5"/>
        <v>448</v>
      </c>
    </row>
    <row r="312" spans="1:3" x14ac:dyDescent="0.25">
      <c r="A312" t="s">
        <v>50</v>
      </c>
      <c r="B312">
        <v>13</v>
      </c>
      <c r="C312">
        <f t="shared" si="5"/>
        <v>894</v>
      </c>
    </row>
    <row r="313" spans="1:3" x14ac:dyDescent="0.25">
      <c r="A313" t="s">
        <v>38</v>
      </c>
      <c r="B313">
        <v>28</v>
      </c>
      <c r="C313">
        <f t="shared" si="5"/>
        <v>494</v>
      </c>
    </row>
    <row r="314" spans="1:3" x14ac:dyDescent="0.25">
      <c r="A314" t="s">
        <v>23</v>
      </c>
      <c r="B314">
        <v>1</v>
      </c>
      <c r="C314">
        <f t="shared" si="5"/>
        <v>459</v>
      </c>
    </row>
    <row r="315" spans="1:3" x14ac:dyDescent="0.25">
      <c r="A315" t="s">
        <v>26</v>
      </c>
      <c r="B315">
        <v>3</v>
      </c>
      <c r="C315">
        <f t="shared" si="5"/>
        <v>1208</v>
      </c>
    </row>
    <row r="316" spans="1:3" x14ac:dyDescent="0.25">
      <c r="A316" t="s">
        <v>196</v>
      </c>
      <c r="B316">
        <v>26</v>
      </c>
      <c r="C316">
        <f t="shared" si="5"/>
        <v>350</v>
      </c>
    </row>
    <row r="317" spans="1:3" x14ac:dyDescent="0.25">
      <c r="A317" t="s">
        <v>310</v>
      </c>
      <c r="B317">
        <v>1</v>
      </c>
      <c r="C317">
        <f t="shared" si="5"/>
        <v>6</v>
      </c>
    </row>
    <row r="318" spans="1:3" x14ac:dyDescent="0.25">
      <c r="A318" t="s">
        <v>47</v>
      </c>
      <c r="B318">
        <v>1</v>
      </c>
      <c r="C318">
        <f t="shared" si="5"/>
        <v>2941</v>
      </c>
    </row>
    <row r="319" spans="1:3" x14ac:dyDescent="0.25">
      <c r="A319" t="s">
        <v>16</v>
      </c>
      <c r="B319">
        <v>14</v>
      </c>
      <c r="C319">
        <f t="shared" si="5"/>
        <v>4302</v>
      </c>
    </row>
    <row r="320" spans="1:3" x14ac:dyDescent="0.25">
      <c r="A320" t="s">
        <v>47</v>
      </c>
      <c r="B320">
        <v>9</v>
      </c>
      <c r="C320">
        <f t="shared" si="5"/>
        <v>2941</v>
      </c>
    </row>
    <row r="321" spans="1:3" x14ac:dyDescent="0.25">
      <c r="A321" t="s">
        <v>252</v>
      </c>
      <c r="B321">
        <v>22</v>
      </c>
      <c r="C321">
        <f t="shared" si="5"/>
        <v>444</v>
      </c>
    </row>
    <row r="322" spans="1:3" x14ac:dyDescent="0.25">
      <c r="A322" t="s">
        <v>130</v>
      </c>
      <c r="B322">
        <v>18</v>
      </c>
      <c r="C322">
        <f t="shared" si="5"/>
        <v>1853</v>
      </c>
    </row>
    <row r="323" spans="1:3" x14ac:dyDescent="0.25">
      <c r="A323" t="s">
        <v>26</v>
      </c>
      <c r="B323">
        <v>2</v>
      </c>
      <c r="C323">
        <f t="shared" ref="C323:C386" si="6">SUMIF($A:$A, A323, $B:$B)</f>
        <v>1208</v>
      </c>
    </row>
    <row r="324" spans="1:3" x14ac:dyDescent="0.25">
      <c r="A324" t="s">
        <v>16</v>
      </c>
      <c r="B324">
        <v>3</v>
      </c>
      <c r="C324">
        <f t="shared" si="6"/>
        <v>4302</v>
      </c>
    </row>
    <row r="325" spans="1:3" x14ac:dyDescent="0.25">
      <c r="A325" t="s">
        <v>26</v>
      </c>
      <c r="B325">
        <v>38</v>
      </c>
      <c r="C325">
        <f t="shared" si="6"/>
        <v>1208</v>
      </c>
    </row>
    <row r="326" spans="1:3" x14ac:dyDescent="0.25">
      <c r="A326" t="s">
        <v>26</v>
      </c>
      <c r="B326">
        <v>3</v>
      </c>
      <c r="C326">
        <f t="shared" si="6"/>
        <v>1208</v>
      </c>
    </row>
    <row r="327" spans="1:3" x14ac:dyDescent="0.25">
      <c r="A327" t="s">
        <v>47</v>
      </c>
      <c r="B327">
        <v>1</v>
      </c>
      <c r="C327">
        <f t="shared" si="6"/>
        <v>2941</v>
      </c>
    </row>
    <row r="328" spans="1:3" x14ac:dyDescent="0.25">
      <c r="A328" t="s">
        <v>26</v>
      </c>
      <c r="B328">
        <v>2</v>
      </c>
      <c r="C328">
        <f t="shared" si="6"/>
        <v>1208</v>
      </c>
    </row>
    <row r="329" spans="1:3" x14ac:dyDescent="0.25">
      <c r="A329" t="s">
        <v>47</v>
      </c>
      <c r="B329">
        <v>179</v>
      </c>
      <c r="C329">
        <f t="shared" si="6"/>
        <v>2941</v>
      </c>
    </row>
    <row r="330" spans="1:3" x14ac:dyDescent="0.25">
      <c r="A330" t="s">
        <v>47</v>
      </c>
      <c r="B330">
        <v>41</v>
      </c>
      <c r="C330">
        <f t="shared" si="6"/>
        <v>2941</v>
      </c>
    </row>
    <row r="331" spans="1:3" x14ac:dyDescent="0.25">
      <c r="A331" t="s">
        <v>16</v>
      </c>
      <c r="B331">
        <v>0</v>
      </c>
      <c r="C331">
        <f t="shared" si="6"/>
        <v>4302</v>
      </c>
    </row>
    <row r="332" spans="1:3" x14ac:dyDescent="0.25">
      <c r="A332" t="s">
        <v>47</v>
      </c>
      <c r="B332">
        <v>1</v>
      </c>
      <c r="C332">
        <f t="shared" si="6"/>
        <v>2941</v>
      </c>
    </row>
    <row r="333" spans="1:3" x14ac:dyDescent="0.25">
      <c r="A333" t="s">
        <v>196</v>
      </c>
      <c r="B333">
        <v>1</v>
      </c>
      <c r="C333">
        <f t="shared" si="6"/>
        <v>350</v>
      </c>
    </row>
    <row r="334" spans="1:3" x14ac:dyDescent="0.25">
      <c r="A334" t="s">
        <v>615</v>
      </c>
      <c r="B334">
        <v>21</v>
      </c>
      <c r="C334">
        <f t="shared" si="6"/>
        <v>115</v>
      </c>
    </row>
    <row r="335" spans="1:3" x14ac:dyDescent="0.25">
      <c r="A335" t="s">
        <v>130</v>
      </c>
      <c r="B335">
        <v>74</v>
      </c>
      <c r="C335">
        <f t="shared" si="6"/>
        <v>1853</v>
      </c>
    </row>
    <row r="336" spans="1:3" x14ac:dyDescent="0.25">
      <c r="A336" t="s">
        <v>26</v>
      </c>
      <c r="B336">
        <v>86</v>
      </c>
      <c r="C336">
        <f t="shared" si="6"/>
        <v>1208</v>
      </c>
    </row>
    <row r="337" spans="1:3" x14ac:dyDescent="0.25">
      <c r="A337" t="s">
        <v>621</v>
      </c>
      <c r="B337">
        <v>59</v>
      </c>
      <c r="C337">
        <f t="shared" si="6"/>
        <v>448</v>
      </c>
    </row>
    <row r="338" spans="1:3" x14ac:dyDescent="0.25">
      <c r="A338" t="s">
        <v>29</v>
      </c>
      <c r="B338">
        <v>2</v>
      </c>
      <c r="C338">
        <f t="shared" si="6"/>
        <v>448</v>
      </c>
    </row>
    <row r="339" spans="1:3" x14ac:dyDescent="0.25">
      <c r="A339" t="s">
        <v>47</v>
      </c>
      <c r="B339">
        <v>8</v>
      </c>
      <c r="C339">
        <f t="shared" si="6"/>
        <v>2941</v>
      </c>
    </row>
    <row r="340" spans="1:3" x14ac:dyDescent="0.25">
      <c r="A340" t="s">
        <v>16</v>
      </c>
      <c r="B340">
        <v>50</v>
      </c>
      <c r="C340">
        <f t="shared" si="6"/>
        <v>4302</v>
      </c>
    </row>
    <row r="341" spans="1:3" x14ac:dyDescent="0.25">
      <c r="A341" t="s">
        <v>227</v>
      </c>
      <c r="B341">
        <v>161</v>
      </c>
      <c r="C341">
        <f t="shared" si="6"/>
        <v>1153</v>
      </c>
    </row>
    <row r="342" spans="1:3" x14ac:dyDescent="0.25">
      <c r="A342" t="s">
        <v>16</v>
      </c>
      <c r="B342">
        <v>8</v>
      </c>
      <c r="C342">
        <f t="shared" si="6"/>
        <v>4302</v>
      </c>
    </row>
    <row r="343" spans="1:3" x14ac:dyDescent="0.25">
      <c r="A343" t="s">
        <v>26</v>
      </c>
      <c r="B343">
        <v>11</v>
      </c>
      <c r="C343">
        <f t="shared" si="6"/>
        <v>1208</v>
      </c>
    </row>
    <row r="344" spans="1:3" x14ac:dyDescent="0.25">
      <c r="A344" t="s">
        <v>16</v>
      </c>
      <c r="B344">
        <v>5</v>
      </c>
      <c r="C344">
        <f t="shared" si="6"/>
        <v>4302</v>
      </c>
    </row>
    <row r="345" spans="1:3" x14ac:dyDescent="0.25">
      <c r="A345" t="s">
        <v>16</v>
      </c>
      <c r="B345">
        <v>365</v>
      </c>
      <c r="C345">
        <f t="shared" si="6"/>
        <v>4302</v>
      </c>
    </row>
    <row r="346" spans="1:3" x14ac:dyDescent="0.25">
      <c r="A346" t="s">
        <v>16</v>
      </c>
      <c r="B346">
        <v>2</v>
      </c>
      <c r="C346">
        <f t="shared" si="6"/>
        <v>4302</v>
      </c>
    </row>
    <row r="347" spans="1:3" x14ac:dyDescent="0.25">
      <c r="A347" t="s">
        <v>26</v>
      </c>
      <c r="B347">
        <v>8</v>
      </c>
      <c r="C347">
        <f t="shared" si="6"/>
        <v>1208</v>
      </c>
    </row>
    <row r="348" spans="1:3" x14ac:dyDescent="0.25">
      <c r="A348" t="s">
        <v>26</v>
      </c>
      <c r="B348">
        <v>2</v>
      </c>
      <c r="C348">
        <f t="shared" si="6"/>
        <v>1208</v>
      </c>
    </row>
    <row r="349" spans="1:3" x14ac:dyDescent="0.25">
      <c r="A349" t="s">
        <v>203</v>
      </c>
      <c r="B349">
        <v>1</v>
      </c>
      <c r="C349">
        <f t="shared" si="6"/>
        <v>190</v>
      </c>
    </row>
    <row r="350" spans="1:3" x14ac:dyDescent="0.25">
      <c r="A350" t="s">
        <v>16</v>
      </c>
      <c r="B350">
        <v>3</v>
      </c>
      <c r="C350">
        <f t="shared" si="6"/>
        <v>4302</v>
      </c>
    </row>
    <row r="351" spans="1:3" x14ac:dyDescent="0.25">
      <c r="A351" t="s">
        <v>16</v>
      </c>
      <c r="B351">
        <v>0</v>
      </c>
      <c r="C351">
        <f t="shared" si="6"/>
        <v>4302</v>
      </c>
    </row>
    <row r="352" spans="1:3" x14ac:dyDescent="0.25">
      <c r="A352" t="s">
        <v>65</v>
      </c>
      <c r="B352">
        <v>25</v>
      </c>
      <c r="C352">
        <f t="shared" si="6"/>
        <v>393</v>
      </c>
    </row>
    <row r="353" spans="1:3" x14ac:dyDescent="0.25">
      <c r="A353" t="s">
        <v>26</v>
      </c>
      <c r="B353">
        <v>8</v>
      </c>
      <c r="C353">
        <f t="shared" si="6"/>
        <v>1208</v>
      </c>
    </row>
    <row r="354" spans="1:3" x14ac:dyDescent="0.25">
      <c r="A354" t="s">
        <v>650</v>
      </c>
      <c r="B354">
        <v>12</v>
      </c>
      <c r="C354">
        <f t="shared" si="6"/>
        <v>12</v>
      </c>
    </row>
    <row r="355" spans="1:3" x14ac:dyDescent="0.25">
      <c r="A355" t="s">
        <v>525</v>
      </c>
      <c r="B355">
        <v>1</v>
      </c>
      <c r="C355">
        <f t="shared" si="6"/>
        <v>650</v>
      </c>
    </row>
    <row r="356" spans="1:3" x14ac:dyDescent="0.25">
      <c r="A356" t="s">
        <v>525</v>
      </c>
      <c r="B356">
        <v>0</v>
      </c>
      <c r="C356">
        <f t="shared" si="6"/>
        <v>650</v>
      </c>
    </row>
    <row r="357" spans="1:3" x14ac:dyDescent="0.25">
      <c r="A357" t="s">
        <v>238</v>
      </c>
      <c r="B357">
        <v>3</v>
      </c>
      <c r="C357">
        <f t="shared" si="6"/>
        <v>881</v>
      </c>
    </row>
    <row r="358" spans="1:3" x14ac:dyDescent="0.25">
      <c r="A358" t="s">
        <v>16</v>
      </c>
      <c r="B358">
        <v>45</v>
      </c>
      <c r="C358">
        <f t="shared" si="6"/>
        <v>4302</v>
      </c>
    </row>
    <row r="359" spans="1:3" x14ac:dyDescent="0.25">
      <c r="A359" t="s">
        <v>38</v>
      </c>
      <c r="B359">
        <v>3</v>
      </c>
      <c r="C359">
        <f t="shared" si="6"/>
        <v>494</v>
      </c>
    </row>
    <row r="360" spans="1:3" x14ac:dyDescent="0.25">
      <c r="A360" t="s">
        <v>29</v>
      </c>
      <c r="B360">
        <v>2</v>
      </c>
      <c r="C360">
        <f t="shared" si="6"/>
        <v>448</v>
      </c>
    </row>
    <row r="361" spans="1:3" x14ac:dyDescent="0.25">
      <c r="A361" t="s">
        <v>133</v>
      </c>
      <c r="B361">
        <v>183</v>
      </c>
      <c r="C361">
        <f t="shared" si="6"/>
        <v>1869</v>
      </c>
    </row>
    <row r="362" spans="1:3" x14ac:dyDescent="0.25">
      <c r="A362" t="s">
        <v>29</v>
      </c>
      <c r="B362">
        <v>3</v>
      </c>
      <c r="C362">
        <f t="shared" si="6"/>
        <v>448</v>
      </c>
    </row>
    <row r="363" spans="1:3" x14ac:dyDescent="0.25">
      <c r="A363" t="s">
        <v>26</v>
      </c>
      <c r="B363">
        <v>2</v>
      </c>
      <c r="C363">
        <f t="shared" si="6"/>
        <v>1208</v>
      </c>
    </row>
    <row r="364" spans="1:3" x14ac:dyDescent="0.25">
      <c r="A364" t="s">
        <v>16</v>
      </c>
      <c r="B364">
        <v>19</v>
      </c>
      <c r="C364">
        <f t="shared" si="6"/>
        <v>4302</v>
      </c>
    </row>
    <row r="365" spans="1:3" x14ac:dyDescent="0.25">
      <c r="A365" t="s">
        <v>16</v>
      </c>
      <c r="B365">
        <v>160</v>
      </c>
      <c r="C365">
        <f t="shared" si="6"/>
        <v>4302</v>
      </c>
    </row>
    <row r="366" spans="1:3" x14ac:dyDescent="0.25">
      <c r="A366" t="s">
        <v>26</v>
      </c>
      <c r="B366">
        <v>5</v>
      </c>
      <c r="C366">
        <f t="shared" si="6"/>
        <v>1208</v>
      </c>
    </row>
    <row r="367" spans="1:3" x14ac:dyDescent="0.25">
      <c r="A367" t="s">
        <v>29</v>
      </c>
      <c r="B367">
        <v>17</v>
      </c>
      <c r="C367">
        <f t="shared" si="6"/>
        <v>448</v>
      </c>
    </row>
    <row r="368" spans="1:3" x14ac:dyDescent="0.25">
      <c r="A368" t="s">
        <v>47</v>
      </c>
      <c r="B368">
        <v>19</v>
      </c>
      <c r="C368">
        <f t="shared" si="6"/>
        <v>2941</v>
      </c>
    </row>
    <row r="369" spans="1:3" x14ac:dyDescent="0.25">
      <c r="A369" t="s">
        <v>29</v>
      </c>
      <c r="B369">
        <v>1</v>
      </c>
      <c r="C369">
        <f t="shared" si="6"/>
        <v>448</v>
      </c>
    </row>
    <row r="370" spans="1:3" x14ac:dyDescent="0.25">
      <c r="A370" t="s">
        <v>16</v>
      </c>
      <c r="B370">
        <v>115</v>
      </c>
      <c r="C370">
        <f t="shared" si="6"/>
        <v>4302</v>
      </c>
    </row>
    <row r="371" spans="1:3" x14ac:dyDescent="0.25">
      <c r="A371" t="s">
        <v>16</v>
      </c>
      <c r="B371">
        <v>176</v>
      </c>
      <c r="C371">
        <f t="shared" si="6"/>
        <v>4302</v>
      </c>
    </row>
    <row r="372" spans="1:3" x14ac:dyDescent="0.25">
      <c r="A372" t="s">
        <v>26</v>
      </c>
      <c r="B372">
        <v>49</v>
      </c>
      <c r="C372">
        <f t="shared" si="6"/>
        <v>1208</v>
      </c>
    </row>
    <row r="373" spans="1:3" x14ac:dyDescent="0.25">
      <c r="A373" t="s">
        <v>252</v>
      </c>
      <c r="B373">
        <v>5</v>
      </c>
      <c r="C373">
        <f t="shared" si="6"/>
        <v>444</v>
      </c>
    </row>
    <row r="374" spans="1:3" x14ac:dyDescent="0.25">
      <c r="A374" t="s">
        <v>16</v>
      </c>
      <c r="B374">
        <v>7</v>
      </c>
      <c r="C374">
        <f t="shared" si="6"/>
        <v>4302</v>
      </c>
    </row>
    <row r="375" spans="1:3" x14ac:dyDescent="0.25">
      <c r="A375" t="s">
        <v>686</v>
      </c>
      <c r="B375">
        <v>0</v>
      </c>
      <c r="C375">
        <f t="shared" si="6"/>
        <v>0</v>
      </c>
    </row>
    <row r="376" spans="1:3" x14ac:dyDescent="0.25">
      <c r="A376" t="s">
        <v>130</v>
      </c>
      <c r="B376">
        <v>3</v>
      </c>
      <c r="C376">
        <f t="shared" si="6"/>
        <v>1853</v>
      </c>
    </row>
    <row r="377" spans="1:3" x14ac:dyDescent="0.25">
      <c r="A377" t="s">
        <v>26</v>
      </c>
      <c r="B377">
        <v>2</v>
      </c>
      <c r="C377">
        <f t="shared" si="6"/>
        <v>1208</v>
      </c>
    </row>
    <row r="378" spans="1:3" x14ac:dyDescent="0.25">
      <c r="A378" t="s">
        <v>26</v>
      </c>
      <c r="B378">
        <v>2</v>
      </c>
      <c r="C378">
        <f t="shared" si="6"/>
        <v>1208</v>
      </c>
    </row>
    <row r="379" spans="1:3" x14ac:dyDescent="0.25">
      <c r="A379" t="s">
        <v>26</v>
      </c>
      <c r="B379">
        <v>3</v>
      </c>
      <c r="C379">
        <f t="shared" si="6"/>
        <v>1208</v>
      </c>
    </row>
    <row r="380" spans="1:3" x14ac:dyDescent="0.25">
      <c r="A380" t="s">
        <v>525</v>
      </c>
      <c r="B380">
        <v>2</v>
      </c>
      <c r="C380">
        <f t="shared" si="6"/>
        <v>650</v>
      </c>
    </row>
    <row r="381" spans="1:3" x14ac:dyDescent="0.25">
      <c r="A381" t="s">
        <v>26</v>
      </c>
      <c r="B381">
        <v>4</v>
      </c>
      <c r="C381">
        <f t="shared" si="6"/>
        <v>1208</v>
      </c>
    </row>
    <row r="382" spans="1:3" x14ac:dyDescent="0.25">
      <c r="A382" t="s">
        <v>133</v>
      </c>
      <c r="B382">
        <v>236</v>
      </c>
      <c r="C382">
        <f t="shared" si="6"/>
        <v>1869</v>
      </c>
    </row>
    <row r="383" spans="1:3" x14ac:dyDescent="0.25">
      <c r="A383" t="s">
        <v>65</v>
      </c>
      <c r="B383">
        <v>112</v>
      </c>
      <c r="C383">
        <f t="shared" si="6"/>
        <v>393</v>
      </c>
    </row>
    <row r="384" spans="1:3" x14ac:dyDescent="0.25">
      <c r="A384" t="s">
        <v>16</v>
      </c>
      <c r="B384">
        <v>92</v>
      </c>
      <c r="C384">
        <f t="shared" si="6"/>
        <v>4302</v>
      </c>
    </row>
    <row r="385" spans="1:3" x14ac:dyDescent="0.25">
      <c r="A385" t="s">
        <v>26</v>
      </c>
      <c r="B385">
        <v>1</v>
      </c>
      <c r="C385">
        <f t="shared" si="6"/>
        <v>1208</v>
      </c>
    </row>
    <row r="386" spans="1:3" x14ac:dyDescent="0.25">
      <c r="A386" t="s">
        <v>26</v>
      </c>
      <c r="B386">
        <v>1</v>
      </c>
      <c r="C386">
        <f t="shared" si="6"/>
        <v>1208</v>
      </c>
    </row>
    <row r="387" spans="1:3" x14ac:dyDescent="0.25">
      <c r="A387" t="s">
        <v>23</v>
      </c>
      <c r="B387">
        <v>114</v>
      </c>
      <c r="C387">
        <f t="shared" ref="C387:C450" si="7">SUMIF($A:$A, A387, $B:$B)</f>
        <v>459</v>
      </c>
    </row>
    <row r="388" spans="1:3" x14ac:dyDescent="0.25">
      <c r="A388" t="s">
        <v>525</v>
      </c>
      <c r="B388">
        <v>4</v>
      </c>
      <c r="C388">
        <f t="shared" si="7"/>
        <v>650</v>
      </c>
    </row>
    <row r="389" spans="1:3" x14ac:dyDescent="0.25">
      <c r="A389" t="s">
        <v>196</v>
      </c>
      <c r="B389">
        <v>1</v>
      </c>
      <c r="C389">
        <f t="shared" si="7"/>
        <v>350</v>
      </c>
    </row>
    <row r="390" spans="1:3" x14ac:dyDescent="0.25">
      <c r="A390" t="s">
        <v>525</v>
      </c>
      <c r="B390">
        <v>18</v>
      </c>
      <c r="C390">
        <f t="shared" si="7"/>
        <v>650</v>
      </c>
    </row>
    <row r="391" spans="1:3" x14ac:dyDescent="0.25">
      <c r="A391" t="s">
        <v>16</v>
      </c>
      <c r="B391">
        <v>50</v>
      </c>
      <c r="C391">
        <f t="shared" si="7"/>
        <v>4302</v>
      </c>
    </row>
    <row r="392" spans="1:3" x14ac:dyDescent="0.25">
      <c r="A392" t="s">
        <v>16</v>
      </c>
      <c r="B392">
        <v>145</v>
      </c>
      <c r="C392">
        <f t="shared" si="7"/>
        <v>4302</v>
      </c>
    </row>
    <row r="393" spans="1:3" x14ac:dyDescent="0.25">
      <c r="A393" t="s">
        <v>16</v>
      </c>
      <c r="B393">
        <v>10</v>
      </c>
      <c r="C393">
        <f t="shared" si="7"/>
        <v>4302</v>
      </c>
    </row>
    <row r="394" spans="1:3" x14ac:dyDescent="0.25">
      <c r="A394" t="s">
        <v>47</v>
      </c>
      <c r="B394">
        <v>49</v>
      </c>
      <c r="C394">
        <f t="shared" si="7"/>
        <v>2941</v>
      </c>
    </row>
    <row r="395" spans="1:3" x14ac:dyDescent="0.25">
      <c r="A395" t="s">
        <v>26</v>
      </c>
      <c r="B395">
        <v>2</v>
      </c>
      <c r="C395">
        <f t="shared" si="7"/>
        <v>1208</v>
      </c>
    </row>
    <row r="396" spans="1:3" x14ac:dyDescent="0.25">
      <c r="A396" t="s">
        <v>26</v>
      </c>
      <c r="B396">
        <v>2</v>
      </c>
      <c r="C396">
        <f t="shared" si="7"/>
        <v>1208</v>
      </c>
    </row>
    <row r="397" spans="1:3" x14ac:dyDescent="0.25">
      <c r="A397" t="s">
        <v>16</v>
      </c>
      <c r="B397">
        <v>1</v>
      </c>
      <c r="C397">
        <f t="shared" si="7"/>
        <v>4302</v>
      </c>
    </row>
    <row r="398" spans="1:3" x14ac:dyDescent="0.25">
      <c r="A398" t="s">
        <v>47</v>
      </c>
      <c r="B398">
        <v>135</v>
      </c>
      <c r="C398">
        <f t="shared" si="7"/>
        <v>2941</v>
      </c>
    </row>
    <row r="399" spans="1:3" x14ac:dyDescent="0.25">
      <c r="A399" t="s">
        <v>47</v>
      </c>
      <c r="B399">
        <v>1</v>
      </c>
      <c r="C399">
        <f t="shared" si="7"/>
        <v>2941</v>
      </c>
    </row>
    <row r="400" spans="1:3" x14ac:dyDescent="0.25">
      <c r="A400" t="s">
        <v>70</v>
      </c>
      <c r="B400">
        <v>79</v>
      </c>
      <c r="C400">
        <f t="shared" si="7"/>
        <v>469</v>
      </c>
    </row>
    <row r="401" spans="1:3" x14ac:dyDescent="0.25">
      <c r="A401" t="s">
        <v>26</v>
      </c>
      <c r="B401">
        <v>9</v>
      </c>
      <c r="C401">
        <f t="shared" si="7"/>
        <v>1208</v>
      </c>
    </row>
    <row r="402" spans="1:3" x14ac:dyDescent="0.25">
      <c r="A402" t="s">
        <v>16</v>
      </c>
      <c r="B402">
        <v>1</v>
      </c>
      <c r="C402">
        <f t="shared" si="7"/>
        <v>4302</v>
      </c>
    </row>
    <row r="403" spans="1:3" x14ac:dyDescent="0.25">
      <c r="A403" t="s">
        <v>203</v>
      </c>
      <c r="B403">
        <v>1</v>
      </c>
      <c r="C403">
        <f t="shared" si="7"/>
        <v>190</v>
      </c>
    </row>
    <row r="404" spans="1:3" x14ac:dyDescent="0.25">
      <c r="A404" t="s">
        <v>238</v>
      </c>
      <c r="B404">
        <v>116</v>
      </c>
      <c r="C404">
        <f t="shared" si="7"/>
        <v>881</v>
      </c>
    </row>
    <row r="405" spans="1:3" x14ac:dyDescent="0.25">
      <c r="A405" t="s">
        <v>26</v>
      </c>
      <c r="B405">
        <v>0</v>
      </c>
      <c r="C405">
        <f t="shared" si="7"/>
        <v>1208</v>
      </c>
    </row>
    <row r="406" spans="1:3" x14ac:dyDescent="0.25">
      <c r="A406" t="s">
        <v>50</v>
      </c>
      <c r="B406">
        <v>0</v>
      </c>
      <c r="C406">
        <f t="shared" si="7"/>
        <v>894</v>
      </c>
    </row>
    <row r="407" spans="1:3" x14ac:dyDescent="0.25">
      <c r="A407" t="s">
        <v>29</v>
      </c>
      <c r="B407">
        <v>1</v>
      </c>
      <c r="C407">
        <f t="shared" si="7"/>
        <v>448</v>
      </c>
    </row>
    <row r="408" spans="1:3" x14ac:dyDescent="0.25">
      <c r="A408" t="s">
        <v>330</v>
      </c>
      <c r="B408">
        <v>46</v>
      </c>
      <c r="C408">
        <f t="shared" si="7"/>
        <v>57</v>
      </c>
    </row>
    <row r="409" spans="1:3" x14ac:dyDescent="0.25">
      <c r="A409" t="s">
        <v>525</v>
      </c>
      <c r="B409">
        <v>95</v>
      </c>
      <c r="C409">
        <f t="shared" si="7"/>
        <v>650</v>
      </c>
    </row>
    <row r="410" spans="1:3" x14ac:dyDescent="0.25">
      <c r="A410" t="s">
        <v>238</v>
      </c>
      <c r="B410">
        <v>0</v>
      </c>
      <c r="C410">
        <f t="shared" si="7"/>
        <v>881</v>
      </c>
    </row>
    <row r="411" spans="1:3" x14ac:dyDescent="0.25">
      <c r="A411" t="s">
        <v>16</v>
      </c>
      <c r="B411">
        <v>25</v>
      </c>
      <c r="C411">
        <f t="shared" si="7"/>
        <v>4302</v>
      </c>
    </row>
    <row r="412" spans="1:3" x14ac:dyDescent="0.25">
      <c r="A412" t="s">
        <v>203</v>
      </c>
      <c r="B412">
        <v>3</v>
      </c>
      <c r="C412">
        <f t="shared" si="7"/>
        <v>190</v>
      </c>
    </row>
    <row r="413" spans="1:3" x14ac:dyDescent="0.25">
      <c r="A413" t="s">
        <v>26</v>
      </c>
      <c r="B413">
        <v>5</v>
      </c>
      <c r="C413">
        <f t="shared" si="7"/>
        <v>1208</v>
      </c>
    </row>
    <row r="414" spans="1:3" x14ac:dyDescent="0.25">
      <c r="A414" t="s">
        <v>297</v>
      </c>
      <c r="B414">
        <v>2</v>
      </c>
      <c r="C414">
        <f t="shared" si="7"/>
        <v>67</v>
      </c>
    </row>
    <row r="415" spans="1:3" x14ac:dyDescent="0.25">
      <c r="A415" t="s">
        <v>297</v>
      </c>
      <c r="B415">
        <v>0</v>
      </c>
      <c r="C415">
        <f t="shared" si="7"/>
        <v>67</v>
      </c>
    </row>
    <row r="416" spans="1:3" x14ac:dyDescent="0.25">
      <c r="A416" t="s">
        <v>252</v>
      </c>
      <c r="B416">
        <v>3</v>
      </c>
      <c r="C416">
        <f t="shared" si="7"/>
        <v>444</v>
      </c>
    </row>
    <row r="417" spans="1:3" x14ac:dyDescent="0.25">
      <c r="A417" t="s">
        <v>26</v>
      </c>
      <c r="B417">
        <v>0</v>
      </c>
      <c r="C417">
        <f t="shared" si="7"/>
        <v>1208</v>
      </c>
    </row>
    <row r="418" spans="1:3" x14ac:dyDescent="0.25">
      <c r="A418" t="s">
        <v>161</v>
      </c>
      <c r="B418">
        <v>5</v>
      </c>
      <c r="C418">
        <f t="shared" si="7"/>
        <v>216</v>
      </c>
    </row>
    <row r="419" spans="1:3" x14ac:dyDescent="0.25">
      <c r="A419" t="s">
        <v>227</v>
      </c>
      <c r="B419">
        <v>1</v>
      </c>
      <c r="C419">
        <f t="shared" si="7"/>
        <v>1153</v>
      </c>
    </row>
    <row r="420" spans="1:3" x14ac:dyDescent="0.25">
      <c r="A420" t="s">
        <v>26</v>
      </c>
      <c r="B420">
        <v>1</v>
      </c>
      <c r="C420">
        <f t="shared" si="7"/>
        <v>1208</v>
      </c>
    </row>
    <row r="421" spans="1:3" x14ac:dyDescent="0.25">
      <c r="A421" t="s">
        <v>29</v>
      </c>
      <c r="B421">
        <v>1</v>
      </c>
      <c r="C421">
        <f t="shared" si="7"/>
        <v>448</v>
      </c>
    </row>
    <row r="422" spans="1:3" x14ac:dyDescent="0.25">
      <c r="A422" t="s">
        <v>203</v>
      </c>
      <c r="B422">
        <v>4</v>
      </c>
      <c r="C422">
        <f t="shared" si="7"/>
        <v>190</v>
      </c>
    </row>
    <row r="423" spans="1:3" x14ac:dyDescent="0.25">
      <c r="A423" t="s">
        <v>173</v>
      </c>
      <c r="B423">
        <v>49</v>
      </c>
      <c r="C423">
        <f t="shared" si="7"/>
        <v>665</v>
      </c>
    </row>
    <row r="424" spans="1:3" x14ac:dyDescent="0.25">
      <c r="A424" t="s">
        <v>29</v>
      </c>
      <c r="B424">
        <v>11</v>
      </c>
      <c r="C424">
        <f t="shared" si="7"/>
        <v>448</v>
      </c>
    </row>
    <row r="425" spans="1:3" x14ac:dyDescent="0.25">
      <c r="A425" t="s">
        <v>494</v>
      </c>
      <c r="B425">
        <v>2</v>
      </c>
      <c r="C425">
        <f t="shared" si="7"/>
        <v>5</v>
      </c>
    </row>
    <row r="426" spans="1:3" x14ac:dyDescent="0.25">
      <c r="A426" t="s">
        <v>525</v>
      </c>
      <c r="B426">
        <v>75</v>
      </c>
      <c r="C426">
        <f t="shared" si="7"/>
        <v>650</v>
      </c>
    </row>
    <row r="427" spans="1:3" x14ac:dyDescent="0.25">
      <c r="A427" t="s">
        <v>173</v>
      </c>
      <c r="B427">
        <v>2</v>
      </c>
      <c r="C427">
        <f t="shared" si="7"/>
        <v>665</v>
      </c>
    </row>
    <row r="428" spans="1:3" x14ac:dyDescent="0.25">
      <c r="A428" t="s">
        <v>227</v>
      </c>
      <c r="B428">
        <v>111</v>
      </c>
      <c r="C428">
        <f t="shared" si="7"/>
        <v>1153</v>
      </c>
    </row>
    <row r="429" spans="1:3" x14ac:dyDescent="0.25">
      <c r="A429" t="s">
        <v>227</v>
      </c>
      <c r="B429">
        <v>0</v>
      </c>
      <c r="C429">
        <f t="shared" si="7"/>
        <v>1153</v>
      </c>
    </row>
    <row r="430" spans="1:3" x14ac:dyDescent="0.25">
      <c r="A430" t="s">
        <v>29</v>
      </c>
      <c r="B430">
        <v>0</v>
      </c>
      <c r="C430">
        <f t="shared" si="7"/>
        <v>448</v>
      </c>
    </row>
    <row r="431" spans="1:3" x14ac:dyDescent="0.25">
      <c r="A431" t="s">
        <v>494</v>
      </c>
      <c r="B431">
        <v>2</v>
      </c>
      <c r="C431">
        <f t="shared" si="7"/>
        <v>5</v>
      </c>
    </row>
    <row r="432" spans="1:3" x14ac:dyDescent="0.25">
      <c r="A432" t="s">
        <v>772</v>
      </c>
      <c r="B432">
        <v>99</v>
      </c>
      <c r="C432">
        <f t="shared" si="7"/>
        <v>99</v>
      </c>
    </row>
    <row r="433" spans="1:3" x14ac:dyDescent="0.25">
      <c r="A433" t="s">
        <v>29</v>
      </c>
      <c r="B433">
        <v>0</v>
      </c>
      <c r="C433">
        <f t="shared" si="7"/>
        <v>448</v>
      </c>
    </row>
    <row r="434" spans="1:3" x14ac:dyDescent="0.25">
      <c r="A434" t="s">
        <v>525</v>
      </c>
      <c r="B434">
        <v>0</v>
      </c>
      <c r="C434">
        <f t="shared" si="7"/>
        <v>650</v>
      </c>
    </row>
    <row r="435" spans="1:3" x14ac:dyDescent="0.25">
      <c r="A435" t="s">
        <v>777</v>
      </c>
      <c r="B435">
        <v>110</v>
      </c>
      <c r="C435">
        <f t="shared" si="7"/>
        <v>188</v>
      </c>
    </row>
    <row r="436" spans="1:3" x14ac:dyDescent="0.25">
      <c r="A436" t="s">
        <v>780</v>
      </c>
      <c r="B436">
        <v>1</v>
      </c>
      <c r="C436">
        <f t="shared" si="7"/>
        <v>1</v>
      </c>
    </row>
    <row r="437" spans="1:3" x14ac:dyDescent="0.25">
      <c r="A437" t="s">
        <v>47</v>
      </c>
      <c r="B437">
        <v>176</v>
      </c>
      <c r="C437">
        <f t="shared" si="7"/>
        <v>2941</v>
      </c>
    </row>
    <row r="438" spans="1:3" x14ac:dyDescent="0.25">
      <c r="A438" t="s">
        <v>47</v>
      </c>
      <c r="B438">
        <v>2</v>
      </c>
      <c r="C438">
        <f t="shared" si="7"/>
        <v>2941</v>
      </c>
    </row>
    <row r="439" spans="1:3" x14ac:dyDescent="0.25">
      <c r="A439" t="s">
        <v>38</v>
      </c>
      <c r="B439">
        <v>23</v>
      </c>
      <c r="C439">
        <f t="shared" si="7"/>
        <v>494</v>
      </c>
    </row>
    <row r="440" spans="1:3" x14ac:dyDescent="0.25">
      <c r="A440" t="s">
        <v>85</v>
      </c>
      <c r="B440">
        <v>32</v>
      </c>
      <c r="C440">
        <f t="shared" si="7"/>
        <v>73</v>
      </c>
    </row>
    <row r="441" spans="1:3" x14ac:dyDescent="0.25">
      <c r="A441" t="s">
        <v>130</v>
      </c>
      <c r="B441">
        <v>6</v>
      </c>
      <c r="C441">
        <f t="shared" si="7"/>
        <v>1853</v>
      </c>
    </row>
    <row r="442" spans="1:3" x14ac:dyDescent="0.25">
      <c r="A442" t="s">
        <v>29</v>
      </c>
      <c r="B442">
        <v>2</v>
      </c>
      <c r="C442">
        <f t="shared" si="7"/>
        <v>448</v>
      </c>
    </row>
    <row r="443" spans="1:3" x14ac:dyDescent="0.25">
      <c r="A443" t="s">
        <v>12</v>
      </c>
      <c r="B443">
        <v>0</v>
      </c>
      <c r="C443">
        <f t="shared" si="7"/>
        <v>3000</v>
      </c>
    </row>
    <row r="444" spans="1:3" x14ac:dyDescent="0.25">
      <c r="A444" t="s">
        <v>12</v>
      </c>
      <c r="B444">
        <v>49</v>
      </c>
      <c r="C444">
        <f t="shared" si="7"/>
        <v>3000</v>
      </c>
    </row>
    <row r="445" spans="1:3" x14ac:dyDescent="0.25">
      <c r="A445" t="s">
        <v>196</v>
      </c>
      <c r="B445">
        <v>8</v>
      </c>
      <c r="C445">
        <f t="shared" si="7"/>
        <v>350</v>
      </c>
    </row>
    <row r="446" spans="1:3" x14ac:dyDescent="0.25">
      <c r="A446" t="s">
        <v>47</v>
      </c>
      <c r="B446">
        <v>1</v>
      </c>
      <c r="C446">
        <f t="shared" si="7"/>
        <v>2941</v>
      </c>
    </row>
    <row r="447" spans="1:3" x14ac:dyDescent="0.25">
      <c r="A447" t="s">
        <v>26</v>
      </c>
      <c r="B447">
        <v>2</v>
      </c>
      <c r="C447">
        <f t="shared" si="7"/>
        <v>1208</v>
      </c>
    </row>
    <row r="448" spans="1:3" x14ac:dyDescent="0.25">
      <c r="A448" t="s">
        <v>168</v>
      </c>
      <c r="B448">
        <v>61</v>
      </c>
      <c r="C448">
        <f t="shared" si="7"/>
        <v>496</v>
      </c>
    </row>
    <row r="449" spans="1:3" x14ac:dyDescent="0.25">
      <c r="A449" t="s">
        <v>173</v>
      </c>
      <c r="B449">
        <v>171</v>
      </c>
      <c r="C449">
        <f t="shared" si="7"/>
        <v>665</v>
      </c>
    </row>
    <row r="450" spans="1:3" x14ac:dyDescent="0.25">
      <c r="A450" t="s">
        <v>23</v>
      </c>
      <c r="B450">
        <v>2</v>
      </c>
      <c r="C450">
        <f t="shared" si="7"/>
        <v>459</v>
      </c>
    </row>
    <row r="451" spans="1:3" x14ac:dyDescent="0.25">
      <c r="A451" t="s">
        <v>12</v>
      </c>
      <c r="B451">
        <v>7</v>
      </c>
      <c r="C451">
        <f t="shared" ref="C451:C514" si="8">SUMIF($A:$A, A451, $B:$B)</f>
        <v>3000</v>
      </c>
    </row>
    <row r="452" spans="1:3" x14ac:dyDescent="0.25">
      <c r="A452" t="s">
        <v>16</v>
      </c>
      <c r="B452">
        <v>2</v>
      </c>
      <c r="C452">
        <f t="shared" si="8"/>
        <v>4302</v>
      </c>
    </row>
    <row r="453" spans="1:3" x14ac:dyDescent="0.25">
      <c r="A453" t="s">
        <v>65</v>
      </c>
      <c r="B453">
        <v>20</v>
      </c>
      <c r="C453">
        <f t="shared" si="8"/>
        <v>393</v>
      </c>
    </row>
    <row r="454" spans="1:3" x14ac:dyDescent="0.25">
      <c r="A454" t="s">
        <v>166</v>
      </c>
      <c r="B454">
        <v>156</v>
      </c>
      <c r="C454">
        <f t="shared" si="8"/>
        <v>180</v>
      </c>
    </row>
    <row r="455" spans="1:3" x14ac:dyDescent="0.25">
      <c r="A455" t="s">
        <v>47</v>
      </c>
      <c r="B455">
        <v>7</v>
      </c>
      <c r="C455">
        <f t="shared" si="8"/>
        <v>2941</v>
      </c>
    </row>
    <row r="456" spans="1:3" x14ac:dyDescent="0.25">
      <c r="A456" t="s">
        <v>203</v>
      </c>
      <c r="B456">
        <v>1</v>
      </c>
      <c r="C456">
        <f t="shared" si="8"/>
        <v>190</v>
      </c>
    </row>
    <row r="457" spans="1:3" x14ac:dyDescent="0.25">
      <c r="A457" t="s">
        <v>16</v>
      </c>
      <c r="B457">
        <v>5</v>
      </c>
      <c r="C457">
        <f t="shared" si="8"/>
        <v>4302</v>
      </c>
    </row>
    <row r="458" spans="1:3" x14ac:dyDescent="0.25">
      <c r="A458" t="s">
        <v>38</v>
      </c>
      <c r="B458">
        <v>8</v>
      </c>
      <c r="C458">
        <f t="shared" si="8"/>
        <v>494</v>
      </c>
    </row>
    <row r="459" spans="1:3" x14ac:dyDescent="0.25">
      <c r="A459" t="s">
        <v>23</v>
      </c>
      <c r="B459">
        <v>2</v>
      </c>
      <c r="C459">
        <f t="shared" si="8"/>
        <v>459</v>
      </c>
    </row>
    <row r="460" spans="1:3" x14ac:dyDescent="0.25">
      <c r="A460" t="s">
        <v>227</v>
      </c>
      <c r="B460">
        <v>62</v>
      </c>
      <c r="C460">
        <f t="shared" si="8"/>
        <v>1153</v>
      </c>
    </row>
    <row r="461" spans="1:3" x14ac:dyDescent="0.25">
      <c r="A461" t="s">
        <v>12</v>
      </c>
      <c r="B461">
        <v>1</v>
      </c>
      <c r="C461">
        <f t="shared" si="8"/>
        <v>3000</v>
      </c>
    </row>
    <row r="462" spans="1:3" x14ac:dyDescent="0.25">
      <c r="A462" t="s">
        <v>16</v>
      </c>
      <c r="B462">
        <v>2</v>
      </c>
      <c r="C462">
        <f t="shared" si="8"/>
        <v>4302</v>
      </c>
    </row>
    <row r="463" spans="1:3" x14ac:dyDescent="0.25">
      <c r="A463" t="s">
        <v>47</v>
      </c>
      <c r="B463">
        <v>6</v>
      </c>
      <c r="C463">
        <f t="shared" si="8"/>
        <v>2941</v>
      </c>
    </row>
    <row r="464" spans="1:3" x14ac:dyDescent="0.25">
      <c r="A464" t="s">
        <v>26</v>
      </c>
      <c r="B464">
        <v>1</v>
      </c>
      <c r="C464">
        <f t="shared" si="8"/>
        <v>1208</v>
      </c>
    </row>
    <row r="465" spans="1:3" x14ac:dyDescent="0.25">
      <c r="A465" t="s">
        <v>16</v>
      </c>
      <c r="B465">
        <v>9</v>
      </c>
      <c r="C465">
        <f t="shared" si="8"/>
        <v>4302</v>
      </c>
    </row>
    <row r="466" spans="1:3" x14ac:dyDescent="0.25">
      <c r="A466" t="s">
        <v>16</v>
      </c>
      <c r="B466">
        <v>14</v>
      </c>
      <c r="C466">
        <f t="shared" si="8"/>
        <v>4302</v>
      </c>
    </row>
    <row r="467" spans="1:3" x14ac:dyDescent="0.25">
      <c r="A467" t="s">
        <v>47</v>
      </c>
      <c r="B467">
        <v>12</v>
      </c>
      <c r="C467">
        <f t="shared" si="8"/>
        <v>2941</v>
      </c>
    </row>
    <row r="468" spans="1:3" x14ac:dyDescent="0.25">
      <c r="A468" t="s">
        <v>26</v>
      </c>
      <c r="B468">
        <v>7</v>
      </c>
      <c r="C468">
        <f t="shared" si="8"/>
        <v>1208</v>
      </c>
    </row>
    <row r="469" spans="1:3" x14ac:dyDescent="0.25">
      <c r="A469" t="s">
        <v>12</v>
      </c>
      <c r="B469">
        <v>1</v>
      </c>
      <c r="C469">
        <f t="shared" si="8"/>
        <v>3000</v>
      </c>
    </row>
    <row r="470" spans="1:3" x14ac:dyDescent="0.25">
      <c r="A470" t="s">
        <v>12</v>
      </c>
      <c r="B470">
        <v>80</v>
      </c>
      <c r="C470">
        <f t="shared" si="8"/>
        <v>3000</v>
      </c>
    </row>
    <row r="471" spans="1:3" x14ac:dyDescent="0.25">
      <c r="A471" t="s">
        <v>38</v>
      </c>
      <c r="B471">
        <v>1</v>
      </c>
      <c r="C471">
        <f t="shared" si="8"/>
        <v>494</v>
      </c>
    </row>
    <row r="472" spans="1:3" x14ac:dyDescent="0.25">
      <c r="A472" t="s">
        <v>12</v>
      </c>
      <c r="B472">
        <v>12</v>
      </c>
      <c r="C472">
        <f t="shared" si="8"/>
        <v>3000</v>
      </c>
    </row>
    <row r="473" spans="1:3" x14ac:dyDescent="0.25">
      <c r="A473" t="s">
        <v>615</v>
      </c>
      <c r="B473">
        <v>0</v>
      </c>
      <c r="C473">
        <f t="shared" si="8"/>
        <v>115</v>
      </c>
    </row>
    <row r="474" spans="1:3" x14ac:dyDescent="0.25">
      <c r="A474" t="s">
        <v>29</v>
      </c>
      <c r="B474">
        <v>1</v>
      </c>
      <c r="C474">
        <f t="shared" si="8"/>
        <v>448</v>
      </c>
    </row>
    <row r="475" spans="1:3" x14ac:dyDescent="0.25">
      <c r="A475" t="s">
        <v>133</v>
      </c>
      <c r="B475">
        <v>1</v>
      </c>
      <c r="C475">
        <f t="shared" si="8"/>
        <v>1869</v>
      </c>
    </row>
    <row r="476" spans="1:3" x14ac:dyDescent="0.25">
      <c r="A476" t="s">
        <v>47</v>
      </c>
      <c r="B476">
        <v>2</v>
      </c>
      <c r="C476">
        <f t="shared" si="8"/>
        <v>2941</v>
      </c>
    </row>
    <row r="477" spans="1:3" x14ac:dyDescent="0.25">
      <c r="A477" t="s">
        <v>846</v>
      </c>
      <c r="B477">
        <v>9</v>
      </c>
      <c r="C477">
        <f t="shared" si="8"/>
        <v>14</v>
      </c>
    </row>
    <row r="478" spans="1:3" x14ac:dyDescent="0.25">
      <c r="A478" t="s">
        <v>26</v>
      </c>
      <c r="B478">
        <v>7</v>
      </c>
      <c r="C478">
        <f t="shared" si="8"/>
        <v>1208</v>
      </c>
    </row>
    <row r="479" spans="1:3" x14ac:dyDescent="0.25">
      <c r="A479" t="s">
        <v>47</v>
      </c>
      <c r="B479">
        <v>1</v>
      </c>
      <c r="C479">
        <f t="shared" si="8"/>
        <v>2941</v>
      </c>
    </row>
    <row r="480" spans="1:3" x14ac:dyDescent="0.25">
      <c r="A480" t="s">
        <v>47</v>
      </c>
      <c r="B480">
        <v>1</v>
      </c>
      <c r="C480">
        <f t="shared" si="8"/>
        <v>2941</v>
      </c>
    </row>
    <row r="481" spans="1:3" x14ac:dyDescent="0.25">
      <c r="A481" t="s">
        <v>47</v>
      </c>
      <c r="B481">
        <v>0</v>
      </c>
      <c r="C481">
        <f t="shared" si="8"/>
        <v>2941</v>
      </c>
    </row>
    <row r="482" spans="1:3" x14ac:dyDescent="0.25">
      <c r="A482" t="s">
        <v>70</v>
      </c>
      <c r="B482">
        <v>0</v>
      </c>
      <c r="C482">
        <f t="shared" si="8"/>
        <v>469</v>
      </c>
    </row>
    <row r="483" spans="1:3" x14ac:dyDescent="0.25">
      <c r="A483" t="s">
        <v>26</v>
      </c>
      <c r="B483">
        <v>34</v>
      </c>
      <c r="C483">
        <f t="shared" si="8"/>
        <v>1208</v>
      </c>
    </row>
    <row r="484" spans="1:3" x14ac:dyDescent="0.25">
      <c r="A484" t="s">
        <v>16</v>
      </c>
      <c r="B484">
        <v>1</v>
      </c>
      <c r="C484">
        <f t="shared" si="8"/>
        <v>4302</v>
      </c>
    </row>
    <row r="485" spans="1:3" x14ac:dyDescent="0.25">
      <c r="A485" t="s">
        <v>26</v>
      </c>
      <c r="B485">
        <v>1</v>
      </c>
      <c r="C485">
        <f t="shared" si="8"/>
        <v>1208</v>
      </c>
    </row>
    <row r="486" spans="1:3" x14ac:dyDescent="0.25">
      <c r="A486" t="s">
        <v>26</v>
      </c>
      <c r="B486">
        <v>1</v>
      </c>
      <c r="C486">
        <f t="shared" si="8"/>
        <v>1208</v>
      </c>
    </row>
    <row r="487" spans="1:3" x14ac:dyDescent="0.25">
      <c r="A487" t="s">
        <v>16</v>
      </c>
      <c r="B487">
        <v>13</v>
      </c>
      <c r="C487">
        <f t="shared" si="8"/>
        <v>4302</v>
      </c>
    </row>
    <row r="488" spans="1:3" x14ac:dyDescent="0.25">
      <c r="A488" t="s">
        <v>16</v>
      </c>
      <c r="B488">
        <v>1</v>
      </c>
      <c r="C488">
        <f t="shared" si="8"/>
        <v>4302</v>
      </c>
    </row>
    <row r="489" spans="1:3" x14ac:dyDescent="0.25">
      <c r="A489" t="s">
        <v>203</v>
      </c>
      <c r="B489">
        <v>25</v>
      </c>
      <c r="C489">
        <f t="shared" si="8"/>
        <v>190</v>
      </c>
    </row>
    <row r="490" spans="1:3" x14ac:dyDescent="0.25">
      <c r="A490" t="s">
        <v>26</v>
      </c>
      <c r="B490">
        <v>3</v>
      </c>
      <c r="C490">
        <f t="shared" si="8"/>
        <v>1208</v>
      </c>
    </row>
    <row r="491" spans="1:3" x14ac:dyDescent="0.25">
      <c r="A491" t="s">
        <v>12</v>
      </c>
      <c r="B491">
        <v>10</v>
      </c>
      <c r="C491">
        <f t="shared" si="8"/>
        <v>3000</v>
      </c>
    </row>
    <row r="492" spans="1:3" x14ac:dyDescent="0.25">
      <c r="A492" t="s">
        <v>161</v>
      </c>
      <c r="B492">
        <v>24</v>
      </c>
      <c r="C492">
        <f t="shared" si="8"/>
        <v>216</v>
      </c>
    </row>
    <row r="493" spans="1:3" x14ac:dyDescent="0.25">
      <c r="A493" t="s">
        <v>161</v>
      </c>
      <c r="B493">
        <v>185</v>
      </c>
      <c r="C493">
        <f t="shared" si="8"/>
        <v>216</v>
      </c>
    </row>
    <row r="494" spans="1:3" x14ac:dyDescent="0.25">
      <c r="A494" t="s">
        <v>47</v>
      </c>
      <c r="B494">
        <v>3</v>
      </c>
      <c r="C494">
        <f t="shared" si="8"/>
        <v>2941</v>
      </c>
    </row>
    <row r="495" spans="1:3" x14ac:dyDescent="0.25">
      <c r="A495" t="s">
        <v>23</v>
      </c>
      <c r="B495">
        <v>12</v>
      </c>
      <c r="C495">
        <f t="shared" si="8"/>
        <v>459</v>
      </c>
    </row>
    <row r="496" spans="1:3" x14ac:dyDescent="0.25">
      <c r="A496" t="s">
        <v>320</v>
      </c>
      <c r="B496">
        <v>95</v>
      </c>
      <c r="C496">
        <f t="shared" si="8"/>
        <v>114</v>
      </c>
    </row>
    <row r="497" spans="1:3" x14ac:dyDescent="0.25">
      <c r="A497" t="s">
        <v>16</v>
      </c>
      <c r="B497">
        <v>187</v>
      </c>
      <c r="C497">
        <f t="shared" si="8"/>
        <v>4302</v>
      </c>
    </row>
    <row r="498" spans="1:3" x14ac:dyDescent="0.25">
      <c r="A498" t="s">
        <v>12</v>
      </c>
      <c r="B498">
        <v>7</v>
      </c>
      <c r="C498">
        <f t="shared" si="8"/>
        <v>3000</v>
      </c>
    </row>
    <row r="499" spans="1:3" x14ac:dyDescent="0.25">
      <c r="A499" t="s">
        <v>26</v>
      </c>
      <c r="B499">
        <v>0</v>
      </c>
      <c r="C499">
        <f t="shared" si="8"/>
        <v>1208</v>
      </c>
    </row>
    <row r="500" spans="1:3" x14ac:dyDescent="0.25">
      <c r="A500" t="s">
        <v>47</v>
      </c>
      <c r="B500">
        <v>28</v>
      </c>
      <c r="C500">
        <f t="shared" si="8"/>
        <v>2941</v>
      </c>
    </row>
    <row r="501" spans="1:3" x14ac:dyDescent="0.25">
      <c r="A501" t="s">
        <v>196</v>
      </c>
      <c r="B501">
        <v>11</v>
      </c>
      <c r="C501">
        <f t="shared" si="8"/>
        <v>350</v>
      </c>
    </row>
    <row r="502" spans="1:3" x14ac:dyDescent="0.25">
      <c r="A502" t="s">
        <v>173</v>
      </c>
      <c r="B502">
        <v>10</v>
      </c>
      <c r="C502">
        <f t="shared" si="8"/>
        <v>665</v>
      </c>
    </row>
    <row r="503" spans="1:3" x14ac:dyDescent="0.25">
      <c r="A503" t="s">
        <v>130</v>
      </c>
      <c r="B503">
        <v>24</v>
      </c>
      <c r="C503">
        <f t="shared" si="8"/>
        <v>1853</v>
      </c>
    </row>
    <row r="504" spans="1:3" x14ac:dyDescent="0.25">
      <c r="A504" t="s">
        <v>16</v>
      </c>
      <c r="B504">
        <v>2</v>
      </c>
      <c r="C504">
        <f t="shared" si="8"/>
        <v>4302</v>
      </c>
    </row>
    <row r="505" spans="1:3" x14ac:dyDescent="0.25">
      <c r="A505" t="s">
        <v>16</v>
      </c>
      <c r="B505">
        <v>4</v>
      </c>
      <c r="C505">
        <f t="shared" si="8"/>
        <v>4302</v>
      </c>
    </row>
    <row r="506" spans="1:3" x14ac:dyDescent="0.25">
      <c r="A506" t="s">
        <v>47</v>
      </c>
      <c r="B506">
        <v>2</v>
      </c>
      <c r="C506">
        <f t="shared" si="8"/>
        <v>2941</v>
      </c>
    </row>
    <row r="507" spans="1:3" x14ac:dyDescent="0.25">
      <c r="A507" t="s">
        <v>12</v>
      </c>
      <c r="B507">
        <v>118</v>
      </c>
      <c r="C507">
        <f t="shared" si="8"/>
        <v>3000</v>
      </c>
    </row>
    <row r="508" spans="1:3" x14ac:dyDescent="0.25">
      <c r="A508" t="s">
        <v>29</v>
      </c>
      <c r="B508">
        <v>105</v>
      </c>
      <c r="C508">
        <f t="shared" si="8"/>
        <v>448</v>
      </c>
    </row>
    <row r="509" spans="1:3" x14ac:dyDescent="0.25">
      <c r="A509" t="s">
        <v>130</v>
      </c>
      <c r="B509">
        <v>269</v>
      </c>
      <c r="C509">
        <f t="shared" si="8"/>
        <v>1853</v>
      </c>
    </row>
    <row r="510" spans="1:3" x14ac:dyDescent="0.25">
      <c r="A510" t="s">
        <v>130</v>
      </c>
      <c r="B510">
        <v>28</v>
      </c>
      <c r="C510">
        <f t="shared" si="8"/>
        <v>1853</v>
      </c>
    </row>
    <row r="511" spans="1:3" x14ac:dyDescent="0.25">
      <c r="A511" t="s">
        <v>252</v>
      </c>
      <c r="B511">
        <v>2</v>
      </c>
      <c r="C511">
        <f t="shared" si="8"/>
        <v>444</v>
      </c>
    </row>
    <row r="512" spans="1:3" x14ac:dyDescent="0.25">
      <c r="A512" t="s">
        <v>26</v>
      </c>
      <c r="B512">
        <v>1</v>
      </c>
      <c r="C512">
        <f t="shared" si="8"/>
        <v>1208</v>
      </c>
    </row>
    <row r="513" spans="1:3" x14ac:dyDescent="0.25">
      <c r="A513" t="s">
        <v>903</v>
      </c>
      <c r="B513">
        <v>21</v>
      </c>
      <c r="C513">
        <f t="shared" si="8"/>
        <v>21</v>
      </c>
    </row>
    <row r="514" spans="1:3" x14ac:dyDescent="0.25">
      <c r="A514" t="s">
        <v>47</v>
      </c>
      <c r="B514">
        <v>1</v>
      </c>
      <c r="C514">
        <f t="shared" si="8"/>
        <v>2941</v>
      </c>
    </row>
    <row r="515" spans="1:3" x14ac:dyDescent="0.25">
      <c r="A515" t="s">
        <v>196</v>
      </c>
      <c r="B515">
        <v>21</v>
      </c>
      <c r="C515">
        <f t="shared" ref="C515:C578" si="9">SUMIF($A:$A, A515, $B:$B)</f>
        <v>350</v>
      </c>
    </row>
    <row r="516" spans="1:3" x14ac:dyDescent="0.25">
      <c r="A516" t="s">
        <v>16</v>
      </c>
      <c r="B516">
        <v>7</v>
      </c>
      <c r="C516">
        <f t="shared" si="9"/>
        <v>4302</v>
      </c>
    </row>
    <row r="517" spans="1:3" x14ac:dyDescent="0.25">
      <c r="A517" t="s">
        <v>16</v>
      </c>
      <c r="B517">
        <v>0</v>
      </c>
      <c r="C517">
        <f t="shared" si="9"/>
        <v>4302</v>
      </c>
    </row>
    <row r="518" spans="1:3" x14ac:dyDescent="0.25">
      <c r="A518" t="s">
        <v>26</v>
      </c>
      <c r="B518">
        <v>1</v>
      </c>
      <c r="C518">
        <f t="shared" si="9"/>
        <v>1208</v>
      </c>
    </row>
    <row r="519" spans="1:3" x14ac:dyDescent="0.25">
      <c r="A519" t="s">
        <v>26</v>
      </c>
      <c r="B519">
        <v>3</v>
      </c>
      <c r="C519">
        <f t="shared" si="9"/>
        <v>1208</v>
      </c>
    </row>
    <row r="520" spans="1:3" x14ac:dyDescent="0.25">
      <c r="A520" t="s">
        <v>26</v>
      </c>
      <c r="B520">
        <v>6</v>
      </c>
      <c r="C520">
        <f t="shared" si="9"/>
        <v>1208</v>
      </c>
    </row>
    <row r="521" spans="1:3" x14ac:dyDescent="0.25">
      <c r="A521" t="s">
        <v>238</v>
      </c>
      <c r="B521">
        <v>0</v>
      </c>
      <c r="C521">
        <f t="shared" si="9"/>
        <v>881</v>
      </c>
    </row>
    <row r="522" spans="1:3" x14ac:dyDescent="0.25">
      <c r="A522" t="s">
        <v>65</v>
      </c>
      <c r="B522">
        <v>100</v>
      </c>
      <c r="C522">
        <f t="shared" si="9"/>
        <v>393</v>
      </c>
    </row>
    <row r="523" spans="1:3" x14ac:dyDescent="0.25">
      <c r="A523" t="s">
        <v>16</v>
      </c>
      <c r="B523">
        <v>16</v>
      </c>
      <c r="C523">
        <f t="shared" si="9"/>
        <v>4302</v>
      </c>
    </row>
    <row r="524" spans="1:3" x14ac:dyDescent="0.25">
      <c r="A524" t="s">
        <v>65</v>
      </c>
      <c r="B524">
        <v>1</v>
      </c>
      <c r="C524">
        <f t="shared" si="9"/>
        <v>393</v>
      </c>
    </row>
    <row r="525" spans="1:3" x14ac:dyDescent="0.25">
      <c r="A525" t="s">
        <v>26</v>
      </c>
      <c r="B525">
        <v>2</v>
      </c>
      <c r="C525">
        <f t="shared" si="9"/>
        <v>1208</v>
      </c>
    </row>
    <row r="526" spans="1:3" x14ac:dyDescent="0.25">
      <c r="A526" t="s">
        <v>196</v>
      </c>
      <c r="B526">
        <v>10</v>
      </c>
      <c r="C526">
        <f t="shared" si="9"/>
        <v>350</v>
      </c>
    </row>
    <row r="527" spans="1:3" x14ac:dyDescent="0.25">
      <c r="A527" t="s">
        <v>50</v>
      </c>
      <c r="B527">
        <v>13</v>
      </c>
      <c r="C527">
        <f t="shared" si="9"/>
        <v>894</v>
      </c>
    </row>
    <row r="528" spans="1:3" x14ac:dyDescent="0.25">
      <c r="A528" t="s">
        <v>29</v>
      </c>
      <c r="B528">
        <v>0</v>
      </c>
      <c r="C528">
        <f t="shared" si="9"/>
        <v>448</v>
      </c>
    </row>
    <row r="529" spans="1:3" x14ac:dyDescent="0.25">
      <c r="A529" t="s">
        <v>12</v>
      </c>
      <c r="B529">
        <v>57</v>
      </c>
      <c r="C529">
        <f t="shared" si="9"/>
        <v>3000</v>
      </c>
    </row>
    <row r="530" spans="1:3" x14ac:dyDescent="0.25">
      <c r="A530" t="s">
        <v>196</v>
      </c>
      <c r="B530">
        <v>17</v>
      </c>
      <c r="C530">
        <f t="shared" si="9"/>
        <v>350</v>
      </c>
    </row>
    <row r="531" spans="1:3" x14ac:dyDescent="0.25">
      <c r="A531" t="s">
        <v>47</v>
      </c>
      <c r="B531">
        <v>13</v>
      </c>
      <c r="C531">
        <f t="shared" si="9"/>
        <v>2941</v>
      </c>
    </row>
    <row r="532" spans="1:3" x14ac:dyDescent="0.25">
      <c r="A532" t="s">
        <v>16</v>
      </c>
      <c r="B532">
        <v>12</v>
      </c>
      <c r="C532">
        <f t="shared" si="9"/>
        <v>4302</v>
      </c>
    </row>
    <row r="533" spans="1:3" x14ac:dyDescent="0.25">
      <c r="A533" t="s">
        <v>23</v>
      </c>
      <c r="B533">
        <v>1</v>
      </c>
      <c r="C533">
        <f t="shared" si="9"/>
        <v>459</v>
      </c>
    </row>
    <row r="534" spans="1:3" x14ac:dyDescent="0.25">
      <c r="A534" t="s">
        <v>26</v>
      </c>
      <c r="B534">
        <v>2</v>
      </c>
      <c r="C534">
        <f t="shared" si="9"/>
        <v>1208</v>
      </c>
    </row>
    <row r="535" spans="1:3" x14ac:dyDescent="0.25">
      <c r="A535" t="s">
        <v>29</v>
      </c>
      <c r="B535">
        <v>5</v>
      </c>
      <c r="C535">
        <f t="shared" si="9"/>
        <v>448</v>
      </c>
    </row>
    <row r="536" spans="1:3" x14ac:dyDescent="0.25">
      <c r="A536" t="s">
        <v>12</v>
      </c>
      <c r="B536">
        <v>70</v>
      </c>
      <c r="C536">
        <f t="shared" si="9"/>
        <v>3000</v>
      </c>
    </row>
    <row r="537" spans="1:3" x14ac:dyDescent="0.25">
      <c r="A537" t="s">
        <v>26</v>
      </c>
      <c r="B537">
        <v>0</v>
      </c>
      <c r="C537">
        <f t="shared" si="9"/>
        <v>1208</v>
      </c>
    </row>
    <row r="538" spans="1:3" x14ac:dyDescent="0.25">
      <c r="A538" t="s">
        <v>47</v>
      </c>
      <c r="B538">
        <v>7</v>
      </c>
      <c r="C538">
        <f t="shared" si="9"/>
        <v>2941</v>
      </c>
    </row>
    <row r="539" spans="1:3" x14ac:dyDescent="0.25">
      <c r="A539" t="s">
        <v>85</v>
      </c>
      <c r="B539">
        <v>37</v>
      </c>
      <c r="C539">
        <f t="shared" si="9"/>
        <v>73</v>
      </c>
    </row>
    <row r="540" spans="1:3" x14ac:dyDescent="0.25">
      <c r="A540" t="s">
        <v>12</v>
      </c>
      <c r="B540">
        <v>19</v>
      </c>
      <c r="C540">
        <f t="shared" si="9"/>
        <v>3000</v>
      </c>
    </row>
    <row r="541" spans="1:3" x14ac:dyDescent="0.25">
      <c r="A541" t="s">
        <v>252</v>
      </c>
      <c r="B541">
        <v>0</v>
      </c>
      <c r="C541">
        <f t="shared" si="9"/>
        <v>444</v>
      </c>
    </row>
    <row r="542" spans="1:3" x14ac:dyDescent="0.25">
      <c r="A542" t="s">
        <v>16</v>
      </c>
      <c r="B542">
        <v>1</v>
      </c>
      <c r="C542">
        <f t="shared" si="9"/>
        <v>4302</v>
      </c>
    </row>
    <row r="543" spans="1:3" x14ac:dyDescent="0.25">
      <c r="A543" t="s">
        <v>615</v>
      </c>
      <c r="B543">
        <v>94</v>
      </c>
      <c r="C543">
        <f t="shared" si="9"/>
        <v>115</v>
      </c>
    </row>
    <row r="544" spans="1:3" x14ac:dyDescent="0.25">
      <c r="A544" t="s">
        <v>12</v>
      </c>
      <c r="B544">
        <v>67</v>
      </c>
      <c r="C544">
        <f t="shared" si="9"/>
        <v>3000</v>
      </c>
    </row>
    <row r="545" spans="1:3" x14ac:dyDescent="0.25">
      <c r="A545" t="s">
        <v>130</v>
      </c>
      <c r="B545">
        <v>41</v>
      </c>
      <c r="C545">
        <f t="shared" si="9"/>
        <v>1853</v>
      </c>
    </row>
    <row r="546" spans="1:3" x14ac:dyDescent="0.25">
      <c r="A546" t="s">
        <v>16</v>
      </c>
      <c r="B546">
        <v>1</v>
      </c>
      <c r="C546">
        <f t="shared" si="9"/>
        <v>4302</v>
      </c>
    </row>
    <row r="547" spans="1:3" x14ac:dyDescent="0.25">
      <c r="A547" t="s">
        <v>252</v>
      </c>
      <c r="B547">
        <v>12</v>
      </c>
      <c r="C547">
        <f t="shared" si="9"/>
        <v>444</v>
      </c>
    </row>
    <row r="548" spans="1:3" x14ac:dyDescent="0.25">
      <c r="A548" t="s">
        <v>16</v>
      </c>
      <c r="B548">
        <v>0</v>
      </c>
      <c r="C548">
        <f t="shared" si="9"/>
        <v>4302</v>
      </c>
    </row>
    <row r="549" spans="1:3" x14ac:dyDescent="0.25">
      <c r="A549" t="s">
        <v>16</v>
      </c>
      <c r="B549">
        <v>66</v>
      </c>
      <c r="C549">
        <f t="shared" si="9"/>
        <v>4302</v>
      </c>
    </row>
    <row r="550" spans="1:3" x14ac:dyDescent="0.25">
      <c r="A550" t="s">
        <v>12</v>
      </c>
      <c r="B550">
        <v>4</v>
      </c>
      <c r="C550">
        <f t="shared" si="9"/>
        <v>3000</v>
      </c>
    </row>
    <row r="551" spans="1:3" x14ac:dyDescent="0.25">
      <c r="A551" t="s">
        <v>16</v>
      </c>
      <c r="B551">
        <v>4</v>
      </c>
      <c r="C551">
        <f t="shared" si="9"/>
        <v>4302</v>
      </c>
    </row>
    <row r="552" spans="1:3" x14ac:dyDescent="0.25">
      <c r="A552" t="s">
        <v>12</v>
      </c>
      <c r="B552">
        <v>24</v>
      </c>
      <c r="C552">
        <f t="shared" si="9"/>
        <v>3000</v>
      </c>
    </row>
    <row r="553" spans="1:3" x14ac:dyDescent="0.25">
      <c r="A553" t="s">
        <v>525</v>
      </c>
      <c r="B553">
        <v>36</v>
      </c>
      <c r="C553">
        <f t="shared" si="9"/>
        <v>650</v>
      </c>
    </row>
    <row r="554" spans="1:3" x14ac:dyDescent="0.25">
      <c r="A554" t="s">
        <v>525</v>
      </c>
      <c r="B554">
        <v>74</v>
      </c>
      <c r="C554">
        <f t="shared" si="9"/>
        <v>650</v>
      </c>
    </row>
    <row r="555" spans="1:3" x14ac:dyDescent="0.25">
      <c r="A555" t="s">
        <v>525</v>
      </c>
      <c r="B555">
        <v>33</v>
      </c>
      <c r="C555">
        <f t="shared" si="9"/>
        <v>650</v>
      </c>
    </row>
    <row r="556" spans="1:3" x14ac:dyDescent="0.25">
      <c r="A556" t="s">
        <v>26</v>
      </c>
      <c r="B556">
        <v>3</v>
      </c>
      <c r="C556">
        <f t="shared" si="9"/>
        <v>1208</v>
      </c>
    </row>
    <row r="557" spans="1:3" x14ac:dyDescent="0.25">
      <c r="A557" t="s">
        <v>12</v>
      </c>
      <c r="B557">
        <v>76</v>
      </c>
      <c r="C557">
        <f t="shared" si="9"/>
        <v>3000</v>
      </c>
    </row>
    <row r="558" spans="1:3" x14ac:dyDescent="0.25">
      <c r="A558" t="s">
        <v>12</v>
      </c>
      <c r="B558">
        <v>6</v>
      </c>
      <c r="C558">
        <f t="shared" si="9"/>
        <v>3000</v>
      </c>
    </row>
    <row r="559" spans="1:3" x14ac:dyDescent="0.25">
      <c r="A559" t="s">
        <v>130</v>
      </c>
      <c r="B559">
        <v>39</v>
      </c>
      <c r="C559">
        <f t="shared" si="9"/>
        <v>1853</v>
      </c>
    </row>
    <row r="560" spans="1:3" x14ac:dyDescent="0.25">
      <c r="A560" t="s">
        <v>12</v>
      </c>
      <c r="B560">
        <v>1</v>
      </c>
      <c r="C560">
        <f t="shared" si="9"/>
        <v>3000</v>
      </c>
    </row>
    <row r="561" spans="1:3" x14ac:dyDescent="0.25">
      <c r="A561" t="s">
        <v>16</v>
      </c>
      <c r="B561">
        <v>7</v>
      </c>
      <c r="C561">
        <f t="shared" si="9"/>
        <v>4302</v>
      </c>
    </row>
    <row r="562" spans="1:3" x14ac:dyDescent="0.25">
      <c r="A562" t="s">
        <v>26</v>
      </c>
      <c r="B562">
        <v>3</v>
      </c>
      <c r="C562">
        <f t="shared" si="9"/>
        <v>1208</v>
      </c>
    </row>
    <row r="563" spans="1:3" x14ac:dyDescent="0.25">
      <c r="A563" t="s">
        <v>16</v>
      </c>
      <c r="B563">
        <v>1</v>
      </c>
      <c r="C563">
        <f t="shared" si="9"/>
        <v>4302</v>
      </c>
    </row>
    <row r="564" spans="1:3" x14ac:dyDescent="0.25">
      <c r="A564" t="s">
        <v>161</v>
      </c>
      <c r="B564">
        <v>0</v>
      </c>
      <c r="C564">
        <f t="shared" si="9"/>
        <v>216</v>
      </c>
    </row>
    <row r="565" spans="1:3" x14ac:dyDescent="0.25">
      <c r="A565" t="s">
        <v>23</v>
      </c>
      <c r="B565">
        <v>10</v>
      </c>
      <c r="C565">
        <f t="shared" si="9"/>
        <v>459</v>
      </c>
    </row>
    <row r="566" spans="1:3" x14ac:dyDescent="0.25">
      <c r="A566" t="s">
        <v>65</v>
      </c>
      <c r="B566">
        <v>1</v>
      </c>
      <c r="C566">
        <f t="shared" si="9"/>
        <v>393</v>
      </c>
    </row>
    <row r="567" spans="1:3" x14ac:dyDescent="0.25">
      <c r="A567" t="s">
        <v>26</v>
      </c>
      <c r="B567">
        <v>3</v>
      </c>
      <c r="C567">
        <f t="shared" si="9"/>
        <v>1208</v>
      </c>
    </row>
    <row r="568" spans="1:3" x14ac:dyDescent="0.25">
      <c r="A568" t="s">
        <v>29</v>
      </c>
      <c r="B568">
        <v>1</v>
      </c>
      <c r="C568">
        <f t="shared" si="9"/>
        <v>448</v>
      </c>
    </row>
    <row r="569" spans="1:3" x14ac:dyDescent="0.25">
      <c r="A569" t="s">
        <v>203</v>
      </c>
      <c r="B569">
        <v>1</v>
      </c>
      <c r="C569">
        <f t="shared" si="9"/>
        <v>190</v>
      </c>
    </row>
    <row r="570" spans="1:3" x14ac:dyDescent="0.25">
      <c r="A570" t="s">
        <v>70</v>
      </c>
      <c r="B570">
        <v>31</v>
      </c>
      <c r="C570">
        <f t="shared" si="9"/>
        <v>469</v>
      </c>
    </row>
    <row r="571" spans="1:3" x14ac:dyDescent="0.25">
      <c r="A571" t="s">
        <v>525</v>
      </c>
      <c r="B571">
        <v>3</v>
      </c>
      <c r="C571">
        <f t="shared" si="9"/>
        <v>650</v>
      </c>
    </row>
    <row r="572" spans="1:3" x14ac:dyDescent="0.25">
      <c r="A572" t="s">
        <v>16</v>
      </c>
      <c r="B572">
        <v>137</v>
      </c>
      <c r="C572">
        <f t="shared" si="9"/>
        <v>4302</v>
      </c>
    </row>
    <row r="573" spans="1:3" x14ac:dyDescent="0.25">
      <c r="A573" t="s">
        <v>16</v>
      </c>
      <c r="B573">
        <v>1</v>
      </c>
      <c r="C573">
        <f t="shared" si="9"/>
        <v>4302</v>
      </c>
    </row>
    <row r="574" spans="1:3" x14ac:dyDescent="0.25">
      <c r="A574" t="s">
        <v>26</v>
      </c>
      <c r="B574">
        <v>1</v>
      </c>
      <c r="C574">
        <f t="shared" si="9"/>
        <v>1208</v>
      </c>
    </row>
    <row r="575" spans="1:3" x14ac:dyDescent="0.25">
      <c r="A575" t="s">
        <v>47</v>
      </c>
      <c r="B575">
        <v>165</v>
      </c>
      <c r="C575">
        <f t="shared" si="9"/>
        <v>2941</v>
      </c>
    </row>
    <row r="576" spans="1:3" x14ac:dyDescent="0.25">
      <c r="A576" t="s">
        <v>26</v>
      </c>
      <c r="B576">
        <v>5</v>
      </c>
      <c r="C576">
        <f t="shared" si="9"/>
        <v>1208</v>
      </c>
    </row>
    <row r="577" spans="1:3" x14ac:dyDescent="0.25">
      <c r="A577" t="s">
        <v>85</v>
      </c>
      <c r="B577">
        <v>0</v>
      </c>
      <c r="C577">
        <f t="shared" si="9"/>
        <v>73</v>
      </c>
    </row>
    <row r="578" spans="1:3" x14ac:dyDescent="0.25">
      <c r="A578" t="s">
        <v>16</v>
      </c>
      <c r="B578">
        <v>50</v>
      </c>
      <c r="C578">
        <f t="shared" si="9"/>
        <v>4302</v>
      </c>
    </row>
    <row r="579" spans="1:3" x14ac:dyDescent="0.25">
      <c r="A579" t="s">
        <v>26</v>
      </c>
      <c r="B579">
        <v>4</v>
      </c>
      <c r="C579">
        <f t="shared" ref="C579:C642" si="10">SUMIF($A:$A, A579, $B:$B)</f>
        <v>1208</v>
      </c>
    </row>
    <row r="580" spans="1:3" x14ac:dyDescent="0.25">
      <c r="A580" t="s">
        <v>1002</v>
      </c>
      <c r="B580">
        <v>10</v>
      </c>
      <c r="C580">
        <f t="shared" si="10"/>
        <v>10</v>
      </c>
    </row>
    <row r="581" spans="1:3" x14ac:dyDescent="0.25">
      <c r="A581" t="s">
        <v>173</v>
      </c>
      <c r="B581">
        <v>0</v>
      </c>
      <c r="C581">
        <f t="shared" si="10"/>
        <v>665</v>
      </c>
    </row>
    <row r="582" spans="1:3" x14ac:dyDescent="0.25">
      <c r="A582" t="s">
        <v>130</v>
      </c>
      <c r="B582">
        <v>3</v>
      </c>
      <c r="C582">
        <f t="shared" si="10"/>
        <v>1853</v>
      </c>
    </row>
    <row r="583" spans="1:3" x14ac:dyDescent="0.25">
      <c r="A583" t="s">
        <v>16</v>
      </c>
      <c r="B583">
        <v>1</v>
      </c>
      <c r="C583">
        <f t="shared" si="10"/>
        <v>4302</v>
      </c>
    </row>
    <row r="584" spans="1:3" x14ac:dyDescent="0.25">
      <c r="A584" t="s">
        <v>130</v>
      </c>
      <c r="B584">
        <v>72</v>
      </c>
      <c r="C584">
        <f t="shared" si="10"/>
        <v>1853</v>
      </c>
    </row>
    <row r="585" spans="1:3" x14ac:dyDescent="0.25">
      <c r="A585" t="s">
        <v>12</v>
      </c>
      <c r="B585">
        <v>1</v>
      </c>
      <c r="C585">
        <f t="shared" si="10"/>
        <v>3000</v>
      </c>
    </row>
    <row r="586" spans="1:3" x14ac:dyDescent="0.25">
      <c r="A586" t="s">
        <v>12</v>
      </c>
      <c r="B586">
        <v>2</v>
      </c>
      <c r="C586">
        <f t="shared" si="10"/>
        <v>3000</v>
      </c>
    </row>
    <row r="587" spans="1:3" x14ac:dyDescent="0.25">
      <c r="A587" t="s">
        <v>70</v>
      </c>
      <c r="B587">
        <v>1</v>
      </c>
      <c r="C587">
        <f t="shared" si="10"/>
        <v>469</v>
      </c>
    </row>
    <row r="588" spans="1:3" x14ac:dyDescent="0.25">
      <c r="A588" t="s">
        <v>16</v>
      </c>
      <c r="B588">
        <v>35</v>
      </c>
      <c r="C588">
        <f t="shared" si="10"/>
        <v>4302</v>
      </c>
    </row>
    <row r="589" spans="1:3" x14ac:dyDescent="0.25">
      <c r="A589" t="s">
        <v>16</v>
      </c>
      <c r="B589">
        <v>83</v>
      </c>
      <c r="C589">
        <f t="shared" si="10"/>
        <v>4302</v>
      </c>
    </row>
    <row r="590" spans="1:3" x14ac:dyDescent="0.25">
      <c r="A590" t="s">
        <v>47</v>
      </c>
      <c r="B590">
        <v>157</v>
      </c>
      <c r="C590">
        <f t="shared" si="10"/>
        <v>2941</v>
      </c>
    </row>
    <row r="591" spans="1:3" x14ac:dyDescent="0.25">
      <c r="A591" t="s">
        <v>12</v>
      </c>
      <c r="B591">
        <v>14</v>
      </c>
      <c r="C591">
        <f t="shared" si="10"/>
        <v>3000</v>
      </c>
    </row>
    <row r="592" spans="1:3" x14ac:dyDescent="0.25">
      <c r="A592" t="s">
        <v>12</v>
      </c>
      <c r="B592">
        <v>7</v>
      </c>
      <c r="C592">
        <f t="shared" si="10"/>
        <v>3000</v>
      </c>
    </row>
    <row r="593" spans="1:3" x14ac:dyDescent="0.25">
      <c r="A593" t="s">
        <v>16</v>
      </c>
      <c r="B593">
        <v>6</v>
      </c>
      <c r="C593">
        <f t="shared" si="10"/>
        <v>4302</v>
      </c>
    </row>
    <row r="594" spans="1:3" x14ac:dyDescent="0.25">
      <c r="A594" t="s">
        <v>16</v>
      </c>
      <c r="B594">
        <v>6</v>
      </c>
      <c r="C594">
        <f t="shared" si="10"/>
        <v>4302</v>
      </c>
    </row>
    <row r="595" spans="1:3" x14ac:dyDescent="0.25">
      <c r="A595" t="s">
        <v>16</v>
      </c>
      <c r="B595">
        <v>2</v>
      </c>
      <c r="C595">
        <f t="shared" si="10"/>
        <v>4302</v>
      </c>
    </row>
    <row r="596" spans="1:3" x14ac:dyDescent="0.25">
      <c r="A596" t="s">
        <v>26</v>
      </c>
      <c r="B596">
        <v>9</v>
      </c>
      <c r="C596">
        <f t="shared" si="10"/>
        <v>1208</v>
      </c>
    </row>
    <row r="597" spans="1:3" x14ac:dyDescent="0.25">
      <c r="A597" t="s">
        <v>12</v>
      </c>
      <c r="B597">
        <v>256</v>
      </c>
      <c r="C597">
        <f t="shared" si="10"/>
        <v>3000</v>
      </c>
    </row>
    <row r="598" spans="1:3" x14ac:dyDescent="0.25">
      <c r="A598" t="s">
        <v>168</v>
      </c>
      <c r="B598">
        <v>2</v>
      </c>
      <c r="C598">
        <f t="shared" si="10"/>
        <v>496</v>
      </c>
    </row>
    <row r="599" spans="1:3" x14ac:dyDescent="0.25">
      <c r="A599" t="s">
        <v>26</v>
      </c>
      <c r="B599">
        <v>2</v>
      </c>
      <c r="C599">
        <f t="shared" si="10"/>
        <v>1208</v>
      </c>
    </row>
    <row r="600" spans="1:3" x14ac:dyDescent="0.25">
      <c r="A600" t="s">
        <v>12</v>
      </c>
      <c r="B600">
        <v>8</v>
      </c>
      <c r="C600">
        <f t="shared" si="10"/>
        <v>3000</v>
      </c>
    </row>
    <row r="601" spans="1:3" x14ac:dyDescent="0.25">
      <c r="A601" t="s">
        <v>621</v>
      </c>
      <c r="B601">
        <v>281</v>
      </c>
      <c r="C601">
        <f t="shared" si="10"/>
        <v>448</v>
      </c>
    </row>
    <row r="602" spans="1:3" x14ac:dyDescent="0.25">
      <c r="A602" t="s">
        <v>50</v>
      </c>
      <c r="B602">
        <v>26</v>
      </c>
      <c r="C602">
        <f t="shared" si="10"/>
        <v>894</v>
      </c>
    </row>
    <row r="603" spans="1:3" x14ac:dyDescent="0.25">
      <c r="A603" t="s">
        <v>238</v>
      </c>
      <c r="B603">
        <v>11</v>
      </c>
      <c r="C603">
        <f t="shared" si="10"/>
        <v>881</v>
      </c>
    </row>
    <row r="604" spans="1:3" x14ac:dyDescent="0.25">
      <c r="A604" t="s">
        <v>47</v>
      </c>
      <c r="B604">
        <v>57</v>
      </c>
      <c r="C604">
        <f t="shared" si="10"/>
        <v>2941</v>
      </c>
    </row>
    <row r="605" spans="1:3" x14ac:dyDescent="0.25">
      <c r="A605" t="s">
        <v>12</v>
      </c>
      <c r="B605">
        <v>3</v>
      </c>
      <c r="C605">
        <f t="shared" si="10"/>
        <v>3000</v>
      </c>
    </row>
    <row r="606" spans="1:3" x14ac:dyDescent="0.25">
      <c r="A606" t="s">
        <v>29</v>
      </c>
      <c r="B606">
        <v>1</v>
      </c>
      <c r="C606">
        <f t="shared" si="10"/>
        <v>448</v>
      </c>
    </row>
    <row r="607" spans="1:3" x14ac:dyDescent="0.25">
      <c r="A607" t="s">
        <v>70</v>
      </c>
      <c r="B607">
        <v>123</v>
      </c>
      <c r="C607">
        <f t="shared" si="10"/>
        <v>469</v>
      </c>
    </row>
    <row r="608" spans="1:3" x14ac:dyDescent="0.25">
      <c r="A608" t="s">
        <v>777</v>
      </c>
      <c r="B608">
        <v>57</v>
      </c>
      <c r="C608">
        <f t="shared" si="10"/>
        <v>188</v>
      </c>
    </row>
    <row r="609" spans="1:3" x14ac:dyDescent="0.25">
      <c r="A609" t="s">
        <v>196</v>
      </c>
      <c r="B609">
        <v>0</v>
      </c>
      <c r="C609">
        <f t="shared" si="10"/>
        <v>350</v>
      </c>
    </row>
    <row r="610" spans="1:3" x14ac:dyDescent="0.25">
      <c r="A610" t="s">
        <v>238</v>
      </c>
      <c r="B610">
        <v>55</v>
      </c>
      <c r="C610">
        <f t="shared" si="10"/>
        <v>881</v>
      </c>
    </row>
    <row r="611" spans="1:3" x14ac:dyDescent="0.25">
      <c r="A611" t="s">
        <v>47</v>
      </c>
      <c r="B611">
        <v>39</v>
      </c>
      <c r="C611">
        <f t="shared" si="10"/>
        <v>2941</v>
      </c>
    </row>
    <row r="612" spans="1:3" x14ac:dyDescent="0.25">
      <c r="A612" t="s">
        <v>47</v>
      </c>
      <c r="B612">
        <v>1</v>
      </c>
      <c r="C612">
        <f t="shared" si="10"/>
        <v>2941</v>
      </c>
    </row>
    <row r="613" spans="1:3" x14ac:dyDescent="0.25">
      <c r="A613" t="s">
        <v>203</v>
      </c>
      <c r="B613">
        <v>2</v>
      </c>
      <c r="C613">
        <f t="shared" si="10"/>
        <v>190</v>
      </c>
    </row>
    <row r="614" spans="1:3" x14ac:dyDescent="0.25">
      <c r="A614" t="s">
        <v>29</v>
      </c>
      <c r="B614">
        <v>3</v>
      </c>
      <c r="C614">
        <f t="shared" si="10"/>
        <v>448</v>
      </c>
    </row>
    <row r="615" spans="1:3" x14ac:dyDescent="0.25">
      <c r="A615" t="s">
        <v>23</v>
      </c>
      <c r="B615">
        <v>9</v>
      </c>
      <c r="C615">
        <f t="shared" si="10"/>
        <v>459</v>
      </c>
    </row>
    <row r="616" spans="1:3" x14ac:dyDescent="0.25">
      <c r="A616" t="s">
        <v>23</v>
      </c>
      <c r="B616">
        <v>1</v>
      </c>
      <c r="C616">
        <f t="shared" si="10"/>
        <v>459</v>
      </c>
    </row>
    <row r="617" spans="1:3" x14ac:dyDescent="0.25">
      <c r="A617" t="s">
        <v>12</v>
      </c>
      <c r="B617">
        <v>5</v>
      </c>
      <c r="C617">
        <f t="shared" si="10"/>
        <v>3000</v>
      </c>
    </row>
    <row r="618" spans="1:3" x14ac:dyDescent="0.25">
      <c r="A618" t="s">
        <v>16</v>
      </c>
      <c r="B618">
        <v>2</v>
      </c>
      <c r="C618">
        <f t="shared" si="10"/>
        <v>4302</v>
      </c>
    </row>
    <row r="619" spans="1:3" x14ac:dyDescent="0.25">
      <c r="A619" t="s">
        <v>130</v>
      </c>
      <c r="B619">
        <v>204</v>
      </c>
      <c r="C619">
        <f t="shared" si="10"/>
        <v>1853</v>
      </c>
    </row>
    <row r="620" spans="1:3" x14ac:dyDescent="0.25">
      <c r="A620" t="s">
        <v>130</v>
      </c>
      <c r="B620">
        <v>28</v>
      </c>
      <c r="C620">
        <f t="shared" si="10"/>
        <v>1853</v>
      </c>
    </row>
    <row r="621" spans="1:3" x14ac:dyDescent="0.25">
      <c r="A621" t="s">
        <v>12</v>
      </c>
      <c r="B621">
        <v>1</v>
      </c>
      <c r="C621">
        <f t="shared" si="10"/>
        <v>3000</v>
      </c>
    </row>
    <row r="622" spans="1:3" x14ac:dyDescent="0.25">
      <c r="A622" t="s">
        <v>47</v>
      </c>
      <c r="B622">
        <v>70</v>
      </c>
      <c r="C622">
        <f t="shared" si="10"/>
        <v>2941</v>
      </c>
    </row>
    <row r="623" spans="1:3" x14ac:dyDescent="0.25">
      <c r="A623" t="s">
        <v>12</v>
      </c>
      <c r="B623">
        <v>37</v>
      </c>
      <c r="C623">
        <f t="shared" si="10"/>
        <v>3000</v>
      </c>
    </row>
    <row r="624" spans="1:3" x14ac:dyDescent="0.25">
      <c r="A624" t="s">
        <v>130</v>
      </c>
      <c r="B624">
        <v>20</v>
      </c>
      <c r="C624">
        <f t="shared" si="10"/>
        <v>1853</v>
      </c>
    </row>
    <row r="625" spans="1:3" x14ac:dyDescent="0.25">
      <c r="A625" t="s">
        <v>23</v>
      </c>
      <c r="B625">
        <v>5</v>
      </c>
      <c r="C625">
        <f t="shared" si="10"/>
        <v>459</v>
      </c>
    </row>
    <row r="626" spans="1:3" x14ac:dyDescent="0.25">
      <c r="A626" t="s">
        <v>47</v>
      </c>
      <c r="B626">
        <v>5</v>
      </c>
      <c r="C626">
        <f t="shared" si="10"/>
        <v>2941</v>
      </c>
    </row>
    <row r="627" spans="1:3" x14ac:dyDescent="0.25">
      <c r="A627" t="s">
        <v>38</v>
      </c>
      <c r="B627">
        <v>1</v>
      </c>
      <c r="C627">
        <f t="shared" si="10"/>
        <v>494</v>
      </c>
    </row>
    <row r="628" spans="1:3" x14ac:dyDescent="0.25">
      <c r="A628" t="s">
        <v>16</v>
      </c>
      <c r="B628">
        <v>2</v>
      </c>
      <c r="C628">
        <f t="shared" si="10"/>
        <v>4302</v>
      </c>
    </row>
    <row r="629" spans="1:3" x14ac:dyDescent="0.25">
      <c r="A629" t="s">
        <v>50</v>
      </c>
      <c r="B629">
        <v>5</v>
      </c>
      <c r="C629">
        <f t="shared" si="10"/>
        <v>894</v>
      </c>
    </row>
    <row r="630" spans="1:3" x14ac:dyDescent="0.25">
      <c r="A630" t="s">
        <v>26</v>
      </c>
      <c r="B630">
        <v>2</v>
      </c>
      <c r="C630">
        <f t="shared" si="10"/>
        <v>1208</v>
      </c>
    </row>
    <row r="631" spans="1:3" x14ac:dyDescent="0.25">
      <c r="A631" t="s">
        <v>47</v>
      </c>
      <c r="B631">
        <v>1</v>
      </c>
      <c r="C631">
        <f t="shared" si="10"/>
        <v>2941</v>
      </c>
    </row>
    <row r="632" spans="1:3" x14ac:dyDescent="0.25">
      <c r="A632" t="s">
        <v>203</v>
      </c>
      <c r="B632">
        <v>3</v>
      </c>
      <c r="C632">
        <f t="shared" si="10"/>
        <v>190</v>
      </c>
    </row>
    <row r="633" spans="1:3" x14ac:dyDescent="0.25">
      <c r="A633" t="s">
        <v>12</v>
      </c>
      <c r="B633">
        <v>0</v>
      </c>
      <c r="C633">
        <f t="shared" si="10"/>
        <v>3000</v>
      </c>
    </row>
    <row r="634" spans="1:3" x14ac:dyDescent="0.25">
      <c r="A634" t="s">
        <v>16</v>
      </c>
      <c r="B634">
        <v>2</v>
      </c>
      <c r="C634">
        <f t="shared" si="10"/>
        <v>4302</v>
      </c>
    </row>
    <row r="635" spans="1:3" x14ac:dyDescent="0.25">
      <c r="A635" t="s">
        <v>47</v>
      </c>
      <c r="B635">
        <v>199</v>
      </c>
      <c r="C635">
        <f t="shared" si="10"/>
        <v>2941</v>
      </c>
    </row>
    <row r="636" spans="1:3" x14ac:dyDescent="0.25">
      <c r="A636" t="s">
        <v>16</v>
      </c>
      <c r="B636">
        <v>42</v>
      </c>
      <c r="C636">
        <f t="shared" si="10"/>
        <v>4302</v>
      </c>
    </row>
    <row r="637" spans="1:3" x14ac:dyDescent="0.25">
      <c r="A637" t="s">
        <v>16</v>
      </c>
      <c r="B637">
        <v>7</v>
      </c>
      <c r="C637">
        <f t="shared" si="10"/>
        <v>4302</v>
      </c>
    </row>
    <row r="638" spans="1:3" x14ac:dyDescent="0.25">
      <c r="A638" t="s">
        <v>846</v>
      </c>
      <c r="B638">
        <v>0</v>
      </c>
      <c r="C638">
        <f t="shared" si="10"/>
        <v>14</v>
      </c>
    </row>
    <row r="639" spans="1:3" x14ac:dyDescent="0.25">
      <c r="A639" t="s">
        <v>173</v>
      </c>
      <c r="B639">
        <v>1</v>
      </c>
      <c r="C639">
        <f t="shared" si="10"/>
        <v>665</v>
      </c>
    </row>
    <row r="640" spans="1:3" x14ac:dyDescent="0.25">
      <c r="A640" t="s">
        <v>16</v>
      </c>
      <c r="B640">
        <v>3</v>
      </c>
      <c r="C640">
        <f t="shared" si="10"/>
        <v>4302</v>
      </c>
    </row>
    <row r="641" spans="1:3" x14ac:dyDescent="0.25">
      <c r="A641" t="s">
        <v>26</v>
      </c>
      <c r="B641">
        <v>2</v>
      </c>
      <c r="C641">
        <f t="shared" si="10"/>
        <v>1208</v>
      </c>
    </row>
    <row r="642" spans="1:3" x14ac:dyDescent="0.25">
      <c r="A642" t="s">
        <v>227</v>
      </c>
      <c r="B642">
        <v>349</v>
      </c>
      <c r="C642">
        <f t="shared" si="10"/>
        <v>1153</v>
      </c>
    </row>
    <row r="643" spans="1:3" x14ac:dyDescent="0.25">
      <c r="A643" t="s">
        <v>130</v>
      </c>
      <c r="B643">
        <v>7</v>
      </c>
      <c r="C643">
        <f t="shared" ref="C643:C706" si="11">SUMIF($A:$A, A643, $B:$B)</f>
        <v>1853</v>
      </c>
    </row>
    <row r="644" spans="1:3" x14ac:dyDescent="0.25">
      <c r="A644" t="s">
        <v>47</v>
      </c>
      <c r="B644">
        <v>1</v>
      </c>
      <c r="C644">
        <f t="shared" si="11"/>
        <v>2941</v>
      </c>
    </row>
    <row r="645" spans="1:3" x14ac:dyDescent="0.25">
      <c r="A645" t="s">
        <v>26</v>
      </c>
      <c r="B645">
        <v>5</v>
      </c>
      <c r="C645">
        <f t="shared" si="11"/>
        <v>1208</v>
      </c>
    </row>
    <row r="646" spans="1:3" x14ac:dyDescent="0.25">
      <c r="A646" t="s">
        <v>26</v>
      </c>
      <c r="B646">
        <v>10</v>
      </c>
      <c r="C646">
        <f t="shared" si="11"/>
        <v>1208</v>
      </c>
    </row>
    <row r="647" spans="1:3" x14ac:dyDescent="0.25">
      <c r="A647" t="s">
        <v>173</v>
      </c>
      <c r="B647">
        <v>1</v>
      </c>
      <c r="C647">
        <f t="shared" si="11"/>
        <v>665</v>
      </c>
    </row>
    <row r="648" spans="1:3" x14ac:dyDescent="0.25">
      <c r="A648" t="s">
        <v>621</v>
      </c>
      <c r="B648">
        <v>41</v>
      </c>
      <c r="C648">
        <f t="shared" si="11"/>
        <v>448</v>
      </c>
    </row>
    <row r="649" spans="1:3" x14ac:dyDescent="0.25">
      <c r="A649" t="s">
        <v>16</v>
      </c>
      <c r="B649">
        <v>12</v>
      </c>
      <c r="C649">
        <f t="shared" si="11"/>
        <v>4302</v>
      </c>
    </row>
    <row r="650" spans="1:3" x14ac:dyDescent="0.25">
      <c r="A650" t="s">
        <v>26</v>
      </c>
      <c r="B650">
        <v>6</v>
      </c>
      <c r="C650">
        <f t="shared" si="11"/>
        <v>1208</v>
      </c>
    </row>
    <row r="651" spans="1:3" x14ac:dyDescent="0.25">
      <c r="A651" t="s">
        <v>846</v>
      </c>
      <c r="B651">
        <v>0</v>
      </c>
      <c r="C651">
        <f t="shared" si="11"/>
        <v>14</v>
      </c>
    </row>
    <row r="652" spans="1:3" x14ac:dyDescent="0.25">
      <c r="A652" t="s">
        <v>16</v>
      </c>
      <c r="B652">
        <v>1</v>
      </c>
      <c r="C652">
        <f t="shared" si="11"/>
        <v>4302</v>
      </c>
    </row>
    <row r="653" spans="1:3" x14ac:dyDescent="0.25">
      <c r="A653" t="s">
        <v>252</v>
      </c>
      <c r="B653">
        <v>132</v>
      </c>
      <c r="C653">
        <f t="shared" si="11"/>
        <v>444</v>
      </c>
    </row>
    <row r="654" spans="1:3" x14ac:dyDescent="0.25">
      <c r="A654" t="s">
        <v>16</v>
      </c>
      <c r="B654">
        <v>59</v>
      </c>
      <c r="C654">
        <f t="shared" si="11"/>
        <v>4302</v>
      </c>
    </row>
    <row r="655" spans="1:3" x14ac:dyDescent="0.25">
      <c r="A655" t="s">
        <v>196</v>
      </c>
      <c r="B655">
        <v>146</v>
      </c>
      <c r="C655">
        <f t="shared" si="11"/>
        <v>350</v>
      </c>
    </row>
    <row r="656" spans="1:3" x14ac:dyDescent="0.25">
      <c r="A656" t="s">
        <v>26</v>
      </c>
      <c r="B656">
        <v>1</v>
      </c>
      <c r="C656">
        <f t="shared" si="11"/>
        <v>1208</v>
      </c>
    </row>
    <row r="657" spans="1:3" x14ac:dyDescent="0.25">
      <c r="A657" t="s">
        <v>26</v>
      </c>
      <c r="B657">
        <v>30</v>
      </c>
      <c r="C657">
        <f t="shared" si="11"/>
        <v>1208</v>
      </c>
    </row>
    <row r="658" spans="1:3" x14ac:dyDescent="0.25">
      <c r="A658" t="s">
        <v>16</v>
      </c>
      <c r="B658">
        <v>1</v>
      </c>
      <c r="C658">
        <f t="shared" si="11"/>
        <v>4302</v>
      </c>
    </row>
    <row r="659" spans="1:3" x14ac:dyDescent="0.25">
      <c r="A659" t="s">
        <v>130</v>
      </c>
      <c r="B659">
        <v>10</v>
      </c>
      <c r="C659">
        <f t="shared" si="11"/>
        <v>1853</v>
      </c>
    </row>
    <row r="660" spans="1:3" x14ac:dyDescent="0.25">
      <c r="A660" t="s">
        <v>238</v>
      </c>
      <c r="B660">
        <v>257</v>
      </c>
      <c r="C660">
        <f t="shared" si="11"/>
        <v>881</v>
      </c>
    </row>
    <row r="661" spans="1:3" x14ac:dyDescent="0.25">
      <c r="A661" t="s">
        <v>16</v>
      </c>
      <c r="B661">
        <v>0</v>
      </c>
      <c r="C661">
        <f t="shared" si="11"/>
        <v>4302</v>
      </c>
    </row>
    <row r="662" spans="1:3" x14ac:dyDescent="0.25">
      <c r="A662" t="s">
        <v>29</v>
      </c>
      <c r="B662">
        <v>1</v>
      </c>
      <c r="C662">
        <f t="shared" si="11"/>
        <v>448</v>
      </c>
    </row>
    <row r="663" spans="1:3" x14ac:dyDescent="0.25">
      <c r="A663" t="s">
        <v>26</v>
      </c>
      <c r="B663">
        <v>1</v>
      </c>
      <c r="C663">
        <f t="shared" si="11"/>
        <v>1208</v>
      </c>
    </row>
    <row r="664" spans="1:3" x14ac:dyDescent="0.25">
      <c r="A664" t="s">
        <v>173</v>
      </c>
      <c r="B664">
        <v>60</v>
      </c>
      <c r="C664">
        <f t="shared" si="11"/>
        <v>665</v>
      </c>
    </row>
    <row r="665" spans="1:3" x14ac:dyDescent="0.25">
      <c r="A665" t="s">
        <v>16</v>
      </c>
      <c r="B665">
        <v>1</v>
      </c>
      <c r="C665">
        <f t="shared" si="11"/>
        <v>4302</v>
      </c>
    </row>
    <row r="666" spans="1:3" x14ac:dyDescent="0.25">
      <c r="A666" t="s">
        <v>12</v>
      </c>
      <c r="B666">
        <v>0</v>
      </c>
      <c r="C666">
        <f t="shared" si="11"/>
        <v>3000</v>
      </c>
    </row>
    <row r="667" spans="1:3" x14ac:dyDescent="0.25">
      <c r="A667" t="s">
        <v>16</v>
      </c>
      <c r="B667">
        <v>3</v>
      </c>
      <c r="C667">
        <f t="shared" si="11"/>
        <v>4302</v>
      </c>
    </row>
    <row r="668" spans="1:3" x14ac:dyDescent="0.25">
      <c r="A668" t="s">
        <v>621</v>
      </c>
      <c r="B668">
        <v>54</v>
      </c>
      <c r="C668">
        <f t="shared" si="11"/>
        <v>448</v>
      </c>
    </row>
    <row r="669" spans="1:3" x14ac:dyDescent="0.25">
      <c r="A669" t="s">
        <v>621</v>
      </c>
      <c r="B669">
        <v>5</v>
      </c>
      <c r="C669">
        <f t="shared" si="11"/>
        <v>448</v>
      </c>
    </row>
    <row r="670" spans="1:3" x14ac:dyDescent="0.25">
      <c r="A670" t="s">
        <v>196</v>
      </c>
      <c r="B670">
        <v>1</v>
      </c>
      <c r="C670">
        <f t="shared" si="11"/>
        <v>350</v>
      </c>
    </row>
    <row r="671" spans="1:3" x14ac:dyDescent="0.25">
      <c r="A671" t="s">
        <v>12</v>
      </c>
      <c r="B671">
        <v>5</v>
      </c>
      <c r="C671">
        <f t="shared" si="11"/>
        <v>3000</v>
      </c>
    </row>
    <row r="672" spans="1:3" x14ac:dyDescent="0.25">
      <c r="A672" t="s">
        <v>16</v>
      </c>
      <c r="B672">
        <v>0</v>
      </c>
      <c r="C672">
        <f t="shared" si="11"/>
        <v>4302</v>
      </c>
    </row>
    <row r="673" spans="1:3" x14ac:dyDescent="0.25">
      <c r="A673" t="s">
        <v>16</v>
      </c>
      <c r="B673">
        <v>3</v>
      </c>
      <c r="C673">
        <f t="shared" si="11"/>
        <v>4302</v>
      </c>
    </row>
    <row r="674" spans="1:3" x14ac:dyDescent="0.25">
      <c r="A674" t="s">
        <v>70</v>
      </c>
      <c r="B674">
        <v>1</v>
      </c>
      <c r="C674">
        <f t="shared" si="11"/>
        <v>469</v>
      </c>
    </row>
    <row r="675" spans="1:3" x14ac:dyDescent="0.25">
      <c r="A675" t="s">
        <v>50</v>
      </c>
      <c r="B675">
        <v>104</v>
      </c>
      <c r="C675">
        <f t="shared" si="11"/>
        <v>894</v>
      </c>
    </row>
    <row r="676" spans="1:3" x14ac:dyDescent="0.25">
      <c r="A676" t="s">
        <v>227</v>
      </c>
      <c r="B676">
        <v>114</v>
      </c>
      <c r="C676">
        <f t="shared" si="11"/>
        <v>1153</v>
      </c>
    </row>
    <row r="677" spans="1:3" x14ac:dyDescent="0.25">
      <c r="A677" t="s">
        <v>133</v>
      </c>
      <c r="B677">
        <v>206</v>
      </c>
      <c r="C677">
        <f t="shared" si="11"/>
        <v>1869</v>
      </c>
    </row>
    <row r="678" spans="1:3" x14ac:dyDescent="0.25">
      <c r="A678" t="s">
        <v>26</v>
      </c>
      <c r="B678">
        <v>2</v>
      </c>
      <c r="C678">
        <f t="shared" si="11"/>
        <v>1208</v>
      </c>
    </row>
    <row r="679" spans="1:3" x14ac:dyDescent="0.25">
      <c r="A679" t="s">
        <v>47</v>
      </c>
      <c r="B679">
        <v>38</v>
      </c>
      <c r="C679">
        <f t="shared" si="11"/>
        <v>2941</v>
      </c>
    </row>
    <row r="680" spans="1:3" x14ac:dyDescent="0.25">
      <c r="A680" t="s">
        <v>130</v>
      </c>
      <c r="B680">
        <v>26</v>
      </c>
      <c r="C680">
        <f t="shared" si="11"/>
        <v>1853</v>
      </c>
    </row>
    <row r="681" spans="1:3" x14ac:dyDescent="0.25">
      <c r="A681" t="s">
        <v>26</v>
      </c>
      <c r="B681">
        <v>5</v>
      </c>
      <c r="C681">
        <f t="shared" si="11"/>
        <v>1208</v>
      </c>
    </row>
    <row r="682" spans="1:3" x14ac:dyDescent="0.25">
      <c r="A682" t="s">
        <v>38</v>
      </c>
      <c r="B682">
        <v>25</v>
      </c>
      <c r="C682">
        <f t="shared" si="11"/>
        <v>494</v>
      </c>
    </row>
    <row r="683" spans="1:3" x14ac:dyDescent="0.25">
      <c r="A683" t="s">
        <v>203</v>
      </c>
      <c r="B683">
        <v>2</v>
      </c>
      <c r="C683">
        <f t="shared" si="11"/>
        <v>190</v>
      </c>
    </row>
    <row r="684" spans="1:3" x14ac:dyDescent="0.25">
      <c r="A684" t="s">
        <v>26</v>
      </c>
      <c r="B684">
        <v>2</v>
      </c>
      <c r="C684">
        <f t="shared" si="11"/>
        <v>1208</v>
      </c>
    </row>
    <row r="685" spans="1:3" x14ac:dyDescent="0.25">
      <c r="A685" t="s">
        <v>252</v>
      </c>
      <c r="B685">
        <v>0</v>
      </c>
      <c r="C685">
        <f t="shared" si="11"/>
        <v>444</v>
      </c>
    </row>
    <row r="686" spans="1:3" x14ac:dyDescent="0.25">
      <c r="A686" t="s">
        <v>16</v>
      </c>
      <c r="B686">
        <v>137</v>
      </c>
      <c r="C686">
        <f t="shared" si="11"/>
        <v>4302</v>
      </c>
    </row>
    <row r="687" spans="1:3" x14ac:dyDescent="0.25">
      <c r="A687" t="s">
        <v>26</v>
      </c>
      <c r="B687">
        <v>4</v>
      </c>
      <c r="C687">
        <f t="shared" si="11"/>
        <v>1208</v>
      </c>
    </row>
    <row r="688" spans="1:3" x14ac:dyDescent="0.25">
      <c r="A688" t="s">
        <v>26</v>
      </c>
      <c r="B688">
        <v>8</v>
      </c>
      <c r="C688">
        <f t="shared" si="11"/>
        <v>1208</v>
      </c>
    </row>
    <row r="689" spans="1:3" x14ac:dyDescent="0.25">
      <c r="A689" t="s">
        <v>26</v>
      </c>
      <c r="B689">
        <v>8</v>
      </c>
      <c r="C689">
        <f t="shared" si="11"/>
        <v>1208</v>
      </c>
    </row>
    <row r="690" spans="1:3" x14ac:dyDescent="0.25">
      <c r="A690" t="s">
        <v>168</v>
      </c>
      <c r="B690">
        <v>1</v>
      </c>
      <c r="C690">
        <f t="shared" si="11"/>
        <v>496</v>
      </c>
    </row>
    <row r="691" spans="1:3" x14ac:dyDescent="0.25">
      <c r="A691" t="s">
        <v>26</v>
      </c>
      <c r="B691">
        <v>4</v>
      </c>
      <c r="C691">
        <f t="shared" si="11"/>
        <v>1208</v>
      </c>
    </row>
    <row r="692" spans="1:3" x14ac:dyDescent="0.25">
      <c r="A692" t="s">
        <v>26</v>
      </c>
      <c r="B692">
        <v>1</v>
      </c>
      <c r="C692">
        <f t="shared" si="11"/>
        <v>1208</v>
      </c>
    </row>
    <row r="693" spans="1:3" x14ac:dyDescent="0.25">
      <c r="A693" t="s">
        <v>50</v>
      </c>
      <c r="B693">
        <v>215</v>
      </c>
      <c r="C693">
        <f t="shared" si="11"/>
        <v>894</v>
      </c>
    </row>
    <row r="694" spans="1:3" x14ac:dyDescent="0.25">
      <c r="A694" t="s">
        <v>1175</v>
      </c>
      <c r="B694">
        <v>24</v>
      </c>
      <c r="C694">
        <f t="shared" si="11"/>
        <v>24</v>
      </c>
    </row>
    <row r="695" spans="1:3" x14ac:dyDescent="0.25">
      <c r="A695" t="s">
        <v>227</v>
      </c>
      <c r="B695">
        <v>109</v>
      </c>
      <c r="C695">
        <f t="shared" si="11"/>
        <v>1153</v>
      </c>
    </row>
    <row r="696" spans="1:3" x14ac:dyDescent="0.25">
      <c r="A696" t="s">
        <v>16</v>
      </c>
      <c r="B696">
        <v>47</v>
      </c>
      <c r="C696">
        <f t="shared" si="11"/>
        <v>4302</v>
      </c>
    </row>
    <row r="697" spans="1:3" x14ac:dyDescent="0.25">
      <c r="A697" t="s">
        <v>12</v>
      </c>
      <c r="B697">
        <v>5</v>
      </c>
      <c r="C697">
        <f t="shared" si="11"/>
        <v>3000</v>
      </c>
    </row>
    <row r="698" spans="1:3" x14ac:dyDescent="0.25">
      <c r="A698" t="s">
        <v>47</v>
      </c>
      <c r="B698">
        <v>1</v>
      </c>
      <c r="C698">
        <f t="shared" si="11"/>
        <v>2941</v>
      </c>
    </row>
    <row r="699" spans="1:3" x14ac:dyDescent="0.25">
      <c r="A699" t="s">
        <v>26</v>
      </c>
      <c r="B699">
        <v>36</v>
      </c>
      <c r="C699">
        <f t="shared" si="11"/>
        <v>1208</v>
      </c>
    </row>
    <row r="700" spans="1:3" x14ac:dyDescent="0.25">
      <c r="A700" t="s">
        <v>525</v>
      </c>
      <c r="B700">
        <v>90</v>
      </c>
      <c r="C700">
        <f t="shared" si="11"/>
        <v>650</v>
      </c>
    </row>
    <row r="701" spans="1:3" x14ac:dyDescent="0.25">
      <c r="A701" t="s">
        <v>26</v>
      </c>
      <c r="B701">
        <v>2</v>
      </c>
      <c r="C701">
        <f t="shared" si="11"/>
        <v>1208</v>
      </c>
    </row>
    <row r="702" spans="1:3" x14ac:dyDescent="0.25">
      <c r="A702" t="s">
        <v>12</v>
      </c>
      <c r="B702">
        <v>10</v>
      </c>
      <c r="C702">
        <f t="shared" si="11"/>
        <v>3000</v>
      </c>
    </row>
    <row r="703" spans="1:3" x14ac:dyDescent="0.25">
      <c r="A703" t="s">
        <v>12</v>
      </c>
      <c r="B703">
        <v>12</v>
      </c>
      <c r="C703">
        <f t="shared" si="11"/>
        <v>3000</v>
      </c>
    </row>
    <row r="704" spans="1:3" x14ac:dyDescent="0.25">
      <c r="A704" t="s">
        <v>203</v>
      </c>
      <c r="B704">
        <v>18</v>
      </c>
      <c r="C704">
        <f t="shared" si="11"/>
        <v>190</v>
      </c>
    </row>
    <row r="705" spans="1:3" x14ac:dyDescent="0.25">
      <c r="A705" t="s">
        <v>203</v>
      </c>
      <c r="B705">
        <v>112</v>
      </c>
      <c r="C705">
        <f t="shared" si="11"/>
        <v>190</v>
      </c>
    </row>
    <row r="706" spans="1:3" x14ac:dyDescent="0.25">
      <c r="A706" t="s">
        <v>26</v>
      </c>
      <c r="B706">
        <v>56</v>
      </c>
      <c r="C706">
        <f t="shared" si="11"/>
        <v>1208</v>
      </c>
    </row>
    <row r="707" spans="1:3" x14ac:dyDescent="0.25">
      <c r="A707" t="s">
        <v>238</v>
      </c>
      <c r="B707">
        <v>34</v>
      </c>
      <c r="C707">
        <f t="shared" ref="C707:C770" si="12">SUMIF($A:$A, A707, $B:$B)</f>
        <v>881</v>
      </c>
    </row>
    <row r="708" spans="1:3" x14ac:dyDescent="0.25">
      <c r="A708" t="s">
        <v>252</v>
      </c>
      <c r="B708">
        <v>1</v>
      </c>
      <c r="C708">
        <f t="shared" si="12"/>
        <v>444</v>
      </c>
    </row>
    <row r="709" spans="1:3" x14ac:dyDescent="0.25">
      <c r="A709" t="s">
        <v>12</v>
      </c>
      <c r="B709">
        <v>6</v>
      </c>
      <c r="C709">
        <f t="shared" si="12"/>
        <v>3000</v>
      </c>
    </row>
    <row r="710" spans="1:3" x14ac:dyDescent="0.25">
      <c r="A710" t="s">
        <v>252</v>
      </c>
      <c r="B710">
        <v>1</v>
      </c>
      <c r="C710">
        <f t="shared" si="12"/>
        <v>444</v>
      </c>
    </row>
    <row r="711" spans="1:3" x14ac:dyDescent="0.25">
      <c r="A711" t="s">
        <v>26</v>
      </c>
      <c r="B711">
        <v>3</v>
      </c>
      <c r="C711">
        <f t="shared" si="12"/>
        <v>1208</v>
      </c>
    </row>
    <row r="712" spans="1:3" x14ac:dyDescent="0.25">
      <c r="A712" t="s">
        <v>47</v>
      </c>
      <c r="B712">
        <v>1</v>
      </c>
      <c r="C712">
        <f t="shared" si="12"/>
        <v>2941</v>
      </c>
    </row>
    <row r="713" spans="1:3" x14ac:dyDescent="0.25">
      <c r="A713" t="s">
        <v>47</v>
      </c>
      <c r="B713">
        <v>3</v>
      </c>
      <c r="C713">
        <f t="shared" si="12"/>
        <v>2941</v>
      </c>
    </row>
    <row r="714" spans="1:3" x14ac:dyDescent="0.25">
      <c r="A714" t="s">
        <v>29</v>
      </c>
      <c r="B714">
        <v>9</v>
      </c>
      <c r="C714">
        <f t="shared" si="12"/>
        <v>448</v>
      </c>
    </row>
    <row r="715" spans="1:3" x14ac:dyDescent="0.25">
      <c r="A715" t="s">
        <v>252</v>
      </c>
      <c r="B715">
        <v>1</v>
      </c>
      <c r="C715">
        <f t="shared" si="12"/>
        <v>444</v>
      </c>
    </row>
    <row r="716" spans="1:3" x14ac:dyDescent="0.25">
      <c r="A716" t="s">
        <v>26</v>
      </c>
      <c r="B716">
        <v>1</v>
      </c>
      <c r="C716">
        <f t="shared" si="12"/>
        <v>1208</v>
      </c>
    </row>
    <row r="717" spans="1:3" x14ac:dyDescent="0.25">
      <c r="A717" t="s">
        <v>133</v>
      </c>
      <c r="B717">
        <v>306</v>
      </c>
      <c r="C717">
        <f t="shared" si="12"/>
        <v>1869</v>
      </c>
    </row>
    <row r="718" spans="1:3" x14ac:dyDescent="0.25">
      <c r="A718" t="s">
        <v>133</v>
      </c>
      <c r="B718">
        <v>43</v>
      </c>
      <c r="C718">
        <f t="shared" si="12"/>
        <v>1869</v>
      </c>
    </row>
    <row r="719" spans="1:3" x14ac:dyDescent="0.25">
      <c r="A719" t="s">
        <v>133</v>
      </c>
      <c r="B719">
        <v>180</v>
      </c>
      <c r="C719">
        <f t="shared" si="12"/>
        <v>1869</v>
      </c>
    </row>
    <row r="720" spans="1:3" x14ac:dyDescent="0.25">
      <c r="A720" t="s">
        <v>238</v>
      </c>
      <c r="B720">
        <v>9</v>
      </c>
      <c r="C720">
        <f t="shared" si="12"/>
        <v>881</v>
      </c>
    </row>
    <row r="721" spans="1:3" x14ac:dyDescent="0.25">
      <c r="A721" t="s">
        <v>196</v>
      </c>
      <c r="B721">
        <v>1</v>
      </c>
      <c r="C721">
        <f t="shared" si="12"/>
        <v>350</v>
      </c>
    </row>
    <row r="722" spans="1:3" x14ac:dyDescent="0.25">
      <c r="A722" t="s">
        <v>26</v>
      </c>
      <c r="B722">
        <v>3</v>
      </c>
      <c r="C722">
        <f t="shared" si="12"/>
        <v>1208</v>
      </c>
    </row>
    <row r="723" spans="1:3" x14ac:dyDescent="0.25">
      <c r="A723" t="s">
        <v>16</v>
      </c>
      <c r="B723">
        <v>1</v>
      </c>
      <c r="C723">
        <f t="shared" si="12"/>
        <v>4302</v>
      </c>
    </row>
    <row r="724" spans="1:3" x14ac:dyDescent="0.25">
      <c r="A724" t="s">
        <v>12</v>
      </c>
      <c r="B724">
        <v>1</v>
      </c>
      <c r="C724">
        <f t="shared" si="12"/>
        <v>3000</v>
      </c>
    </row>
    <row r="725" spans="1:3" x14ac:dyDescent="0.25">
      <c r="A725" t="s">
        <v>29</v>
      </c>
      <c r="B725">
        <v>10</v>
      </c>
      <c r="C725">
        <f t="shared" si="12"/>
        <v>448</v>
      </c>
    </row>
    <row r="726" spans="1:3" x14ac:dyDescent="0.25">
      <c r="A726" t="s">
        <v>29</v>
      </c>
      <c r="B726">
        <v>0</v>
      </c>
      <c r="C726">
        <f t="shared" si="12"/>
        <v>448</v>
      </c>
    </row>
    <row r="727" spans="1:3" x14ac:dyDescent="0.25">
      <c r="A727" t="s">
        <v>130</v>
      </c>
      <c r="B727">
        <v>161</v>
      </c>
      <c r="C727">
        <f t="shared" si="12"/>
        <v>1853</v>
      </c>
    </row>
    <row r="728" spans="1:3" x14ac:dyDescent="0.25">
      <c r="A728" t="s">
        <v>130</v>
      </c>
      <c r="B728">
        <v>46</v>
      </c>
      <c r="C728">
        <f t="shared" si="12"/>
        <v>1853</v>
      </c>
    </row>
    <row r="729" spans="1:3" x14ac:dyDescent="0.25">
      <c r="A729" t="s">
        <v>12</v>
      </c>
      <c r="B729">
        <v>1</v>
      </c>
      <c r="C729">
        <f t="shared" si="12"/>
        <v>3000</v>
      </c>
    </row>
    <row r="730" spans="1:3" x14ac:dyDescent="0.25">
      <c r="A730" t="s">
        <v>130</v>
      </c>
      <c r="B730">
        <v>18</v>
      </c>
      <c r="C730">
        <f t="shared" si="12"/>
        <v>1853</v>
      </c>
    </row>
    <row r="731" spans="1:3" x14ac:dyDescent="0.25">
      <c r="A731" t="s">
        <v>203</v>
      </c>
      <c r="B731">
        <v>2</v>
      </c>
      <c r="C731">
        <f t="shared" si="12"/>
        <v>190</v>
      </c>
    </row>
    <row r="732" spans="1:3" x14ac:dyDescent="0.25">
      <c r="A732" t="s">
        <v>47</v>
      </c>
      <c r="B732">
        <v>12</v>
      </c>
      <c r="C732">
        <f t="shared" si="12"/>
        <v>2941</v>
      </c>
    </row>
    <row r="733" spans="1:3" x14ac:dyDescent="0.25">
      <c r="A733" t="s">
        <v>26</v>
      </c>
      <c r="B733">
        <v>6</v>
      </c>
      <c r="C733">
        <f t="shared" si="12"/>
        <v>1208</v>
      </c>
    </row>
    <row r="734" spans="1:3" x14ac:dyDescent="0.25">
      <c r="A734" t="s">
        <v>26</v>
      </c>
      <c r="B734">
        <v>6</v>
      </c>
      <c r="C734">
        <f t="shared" si="12"/>
        <v>1208</v>
      </c>
    </row>
    <row r="735" spans="1:3" x14ac:dyDescent="0.25">
      <c r="A735" t="s">
        <v>16</v>
      </c>
      <c r="B735">
        <v>2</v>
      </c>
      <c r="C735">
        <f t="shared" si="12"/>
        <v>4302</v>
      </c>
    </row>
    <row r="736" spans="1:3" x14ac:dyDescent="0.25">
      <c r="A736" t="s">
        <v>26</v>
      </c>
      <c r="B736">
        <v>8</v>
      </c>
      <c r="C736">
        <f t="shared" si="12"/>
        <v>1208</v>
      </c>
    </row>
    <row r="737" spans="1:3" x14ac:dyDescent="0.25">
      <c r="A737" t="s">
        <v>65</v>
      </c>
      <c r="B737">
        <v>1</v>
      </c>
      <c r="C737">
        <f t="shared" si="12"/>
        <v>393</v>
      </c>
    </row>
    <row r="738" spans="1:3" x14ac:dyDescent="0.25">
      <c r="A738" t="s">
        <v>252</v>
      </c>
      <c r="B738">
        <v>96</v>
      </c>
      <c r="C738">
        <f t="shared" si="12"/>
        <v>444</v>
      </c>
    </row>
    <row r="739" spans="1:3" x14ac:dyDescent="0.25">
      <c r="A739" t="s">
        <v>47</v>
      </c>
      <c r="B739">
        <v>11</v>
      </c>
      <c r="C739">
        <f t="shared" si="12"/>
        <v>2941</v>
      </c>
    </row>
    <row r="740" spans="1:3" x14ac:dyDescent="0.25">
      <c r="A740" t="s">
        <v>777</v>
      </c>
      <c r="B740">
        <v>21</v>
      </c>
      <c r="C740">
        <f t="shared" si="12"/>
        <v>188</v>
      </c>
    </row>
    <row r="741" spans="1:3" x14ac:dyDescent="0.25">
      <c r="A741" t="s">
        <v>38</v>
      </c>
      <c r="B741">
        <v>0</v>
      </c>
      <c r="C741">
        <f t="shared" si="12"/>
        <v>494</v>
      </c>
    </row>
    <row r="742" spans="1:3" x14ac:dyDescent="0.25">
      <c r="A742" t="s">
        <v>621</v>
      </c>
      <c r="B742">
        <v>8</v>
      </c>
      <c r="C742">
        <f t="shared" si="12"/>
        <v>448</v>
      </c>
    </row>
    <row r="743" spans="1:3" x14ac:dyDescent="0.25">
      <c r="A743" t="s">
        <v>50</v>
      </c>
      <c r="B743">
        <v>6</v>
      </c>
      <c r="C743">
        <f t="shared" si="12"/>
        <v>894</v>
      </c>
    </row>
    <row r="744" spans="1:3" x14ac:dyDescent="0.25">
      <c r="A744" t="s">
        <v>47</v>
      </c>
      <c r="B744">
        <v>5</v>
      </c>
      <c r="C744">
        <f t="shared" si="12"/>
        <v>2941</v>
      </c>
    </row>
    <row r="745" spans="1:3" x14ac:dyDescent="0.25">
      <c r="A745" t="s">
        <v>12</v>
      </c>
      <c r="B745">
        <v>0</v>
      </c>
      <c r="C745">
        <f t="shared" si="12"/>
        <v>3000</v>
      </c>
    </row>
    <row r="746" spans="1:3" x14ac:dyDescent="0.25">
      <c r="A746" t="s">
        <v>16</v>
      </c>
      <c r="B746">
        <v>0</v>
      </c>
      <c r="C746">
        <f t="shared" si="12"/>
        <v>4302</v>
      </c>
    </row>
    <row r="747" spans="1:3" x14ac:dyDescent="0.25">
      <c r="A747" t="s">
        <v>47</v>
      </c>
      <c r="B747">
        <v>1</v>
      </c>
      <c r="C747">
        <f t="shared" si="12"/>
        <v>2941</v>
      </c>
    </row>
    <row r="748" spans="1:3" x14ac:dyDescent="0.25">
      <c r="A748" t="s">
        <v>26</v>
      </c>
      <c r="B748">
        <v>28</v>
      </c>
      <c r="C748">
        <f t="shared" si="12"/>
        <v>1208</v>
      </c>
    </row>
    <row r="749" spans="1:3" x14ac:dyDescent="0.25">
      <c r="A749" t="s">
        <v>16</v>
      </c>
      <c r="B749">
        <v>36</v>
      </c>
      <c r="C749">
        <f t="shared" si="12"/>
        <v>4302</v>
      </c>
    </row>
    <row r="750" spans="1:3" x14ac:dyDescent="0.25">
      <c r="A750" t="s">
        <v>16</v>
      </c>
      <c r="B750">
        <v>7</v>
      </c>
      <c r="C750">
        <f t="shared" si="12"/>
        <v>4302</v>
      </c>
    </row>
    <row r="751" spans="1:3" x14ac:dyDescent="0.25">
      <c r="A751" t="s">
        <v>12</v>
      </c>
      <c r="B751">
        <v>1</v>
      </c>
      <c r="C751">
        <f t="shared" si="12"/>
        <v>3000</v>
      </c>
    </row>
    <row r="752" spans="1:3" x14ac:dyDescent="0.25">
      <c r="A752" t="s">
        <v>16</v>
      </c>
      <c r="B752">
        <v>18</v>
      </c>
      <c r="C752">
        <f t="shared" si="12"/>
        <v>4302</v>
      </c>
    </row>
    <row r="753" spans="1:3" x14ac:dyDescent="0.25">
      <c r="A753" t="s">
        <v>26</v>
      </c>
      <c r="B753">
        <v>5</v>
      </c>
      <c r="C753">
        <f t="shared" si="12"/>
        <v>1208</v>
      </c>
    </row>
    <row r="754" spans="1:3" x14ac:dyDescent="0.25">
      <c r="A754" t="s">
        <v>16</v>
      </c>
      <c r="B754">
        <v>1</v>
      </c>
      <c r="C754">
        <f t="shared" si="12"/>
        <v>4302</v>
      </c>
    </row>
    <row r="755" spans="1:3" x14ac:dyDescent="0.25">
      <c r="A755" t="s">
        <v>16</v>
      </c>
      <c r="B755">
        <v>99</v>
      </c>
      <c r="C755">
        <f t="shared" si="12"/>
        <v>4302</v>
      </c>
    </row>
    <row r="756" spans="1:3" x14ac:dyDescent="0.25">
      <c r="A756" t="s">
        <v>16</v>
      </c>
      <c r="B756">
        <v>1</v>
      </c>
      <c r="C756">
        <f t="shared" si="12"/>
        <v>4302</v>
      </c>
    </row>
    <row r="757" spans="1:3" x14ac:dyDescent="0.25">
      <c r="A757" t="s">
        <v>12</v>
      </c>
      <c r="B757">
        <v>9</v>
      </c>
      <c r="C757">
        <f t="shared" si="12"/>
        <v>3000</v>
      </c>
    </row>
    <row r="758" spans="1:3" x14ac:dyDescent="0.25">
      <c r="A758" t="s">
        <v>29</v>
      </c>
      <c r="B758">
        <v>54</v>
      </c>
      <c r="C758">
        <f t="shared" si="12"/>
        <v>448</v>
      </c>
    </row>
    <row r="759" spans="1:3" x14ac:dyDescent="0.25">
      <c r="A759" t="s">
        <v>47</v>
      </c>
      <c r="B759">
        <v>53</v>
      </c>
      <c r="C759">
        <f t="shared" si="12"/>
        <v>2941</v>
      </c>
    </row>
    <row r="760" spans="1:3" x14ac:dyDescent="0.25">
      <c r="A760" t="s">
        <v>168</v>
      </c>
      <c r="B760">
        <v>174</v>
      </c>
      <c r="C760">
        <f t="shared" si="12"/>
        <v>496</v>
      </c>
    </row>
    <row r="761" spans="1:3" x14ac:dyDescent="0.25">
      <c r="A761" t="s">
        <v>29</v>
      </c>
      <c r="B761">
        <v>3</v>
      </c>
      <c r="C761">
        <f t="shared" si="12"/>
        <v>448</v>
      </c>
    </row>
    <row r="762" spans="1:3" x14ac:dyDescent="0.25">
      <c r="A762" t="s">
        <v>29</v>
      </c>
      <c r="B762">
        <v>74</v>
      </c>
      <c r="C762">
        <f t="shared" si="12"/>
        <v>448</v>
      </c>
    </row>
    <row r="763" spans="1:3" x14ac:dyDescent="0.25">
      <c r="A763" t="s">
        <v>173</v>
      </c>
      <c r="B763">
        <v>0</v>
      </c>
      <c r="C763">
        <f t="shared" si="12"/>
        <v>665</v>
      </c>
    </row>
    <row r="764" spans="1:3" x14ac:dyDescent="0.25">
      <c r="A764" t="s">
        <v>26</v>
      </c>
      <c r="B764">
        <v>15</v>
      </c>
      <c r="C764">
        <f t="shared" si="12"/>
        <v>1208</v>
      </c>
    </row>
    <row r="765" spans="1:3" x14ac:dyDescent="0.25">
      <c r="A765" t="s">
        <v>252</v>
      </c>
      <c r="B765">
        <v>82</v>
      </c>
      <c r="C765">
        <f t="shared" si="12"/>
        <v>444</v>
      </c>
    </row>
    <row r="766" spans="1:3" x14ac:dyDescent="0.25">
      <c r="A766" t="s">
        <v>16</v>
      </c>
      <c r="B766">
        <v>111</v>
      </c>
      <c r="C766">
        <f t="shared" si="12"/>
        <v>4302</v>
      </c>
    </row>
    <row r="767" spans="1:3" x14ac:dyDescent="0.25">
      <c r="A767" t="s">
        <v>16</v>
      </c>
      <c r="B767">
        <v>0</v>
      </c>
      <c r="C767">
        <f t="shared" si="12"/>
        <v>4302</v>
      </c>
    </row>
    <row r="768" spans="1:3" x14ac:dyDescent="0.25">
      <c r="A768" t="s">
        <v>133</v>
      </c>
      <c r="B768">
        <v>128</v>
      </c>
      <c r="C768">
        <f t="shared" si="12"/>
        <v>1869</v>
      </c>
    </row>
    <row r="769" spans="1:3" x14ac:dyDescent="0.25">
      <c r="A769" t="s">
        <v>26</v>
      </c>
      <c r="B769">
        <v>3</v>
      </c>
      <c r="C769">
        <f t="shared" si="12"/>
        <v>1208</v>
      </c>
    </row>
    <row r="770" spans="1:3" x14ac:dyDescent="0.25">
      <c r="A770" t="s">
        <v>525</v>
      </c>
      <c r="B770">
        <v>65</v>
      </c>
      <c r="C770">
        <f t="shared" si="12"/>
        <v>650</v>
      </c>
    </row>
    <row r="771" spans="1:3" x14ac:dyDescent="0.25">
      <c r="A771" t="s">
        <v>525</v>
      </c>
      <c r="B771">
        <v>2</v>
      </c>
      <c r="C771">
        <f t="shared" ref="C771:C834" si="13">SUMIF($A:$A, A771, $B:$B)</f>
        <v>650</v>
      </c>
    </row>
    <row r="772" spans="1:3" x14ac:dyDescent="0.25">
      <c r="A772" t="s">
        <v>23</v>
      </c>
      <c r="B772">
        <v>7</v>
      </c>
      <c r="C772">
        <f t="shared" si="13"/>
        <v>459</v>
      </c>
    </row>
    <row r="773" spans="1:3" x14ac:dyDescent="0.25">
      <c r="A773" t="s">
        <v>26</v>
      </c>
      <c r="B773">
        <v>5</v>
      </c>
      <c r="C773">
        <f t="shared" si="13"/>
        <v>1208</v>
      </c>
    </row>
    <row r="774" spans="1:3" x14ac:dyDescent="0.25">
      <c r="A774" t="s">
        <v>525</v>
      </c>
      <c r="B774">
        <v>32</v>
      </c>
      <c r="C774">
        <f t="shared" si="13"/>
        <v>650</v>
      </c>
    </row>
    <row r="775" spans="1:3" x14ac:dyDescent="0.25">
      <c r="A775" t="s">
        <v>525</v>
      </c>
      <c r="B775">
        <v>2</v>
      </c>
      <c r="C775">
        <f t="shared" si="13"/>
        <v>650</v>
      </c>
    </row>
    <row r="776" spans="1:3" x14ac:dyDescent="0.25">
      <c r="A776" t="s">
        <v>525</v>
      </c>
      <c r="B776">
        <v>1</v>
      </c>
      <c r="C776">
        <f t="shared" si="13"/>
        <v>650</v>
      </c>
    </row>
    <row r="777" spans="1:3" x14ac:dyDescent="0.25">
      <c r="A777" t="s">
        <v>47</v>
      </c>
      <c r="B777">
        <v>114</v>
      </c>
      <c r="C777">
        <f t="shared" si="13"/>
        <v>2941</v>
      </c>
    </row>
    <row r="778" spans="1:3" x14ac:dyDescent="0.25">
      <c r="A778" t="s">
        <v>12</v>
      </c>
      <c r="B778">
        <v>0</v>
      </c>
      <c r="C778">
        <f t="shared" si="13"/>
        <v>3000</v>
      </c>
    </row>
    <row r="779" spans="1:3" x14ac:dyDescent="0.25">
      <c r="A779" t="s">
        <v>12</v>
      </c>
      <c r="B779">
        <v>38</v>
      </c>
      <c r="C779">
        <f t="shared" si="13"/>
        <v>3000</v>
      </c>
    </row>
    <row r="780" spans="1:3" x14ac:dyDescent="0.25">
      <c r="A780" t="s">
        <v>12</v>
      </c>
      <c r="B780">
        <v>18</v>
      </c>
      <c r="C780">
        <f t="shared" si="13"/>
        <v>3000</v>
      </c>
    </row>
    <row r="781" spans="1:3" x14ac:dyDescent="0.25">
      <c r="A781" t="s">
        <v>16</v>
      </c>
      <c r="B781">
        <v>0</v>
      </c>
      <c r="C781">
        <f t="shared" si="13"/>
        <v>4302</v>
      </c>
    </row>
    <row r="782" spans="1:3" x14ac:dyDescent="0.25">
      <c r="A782" t="s">
        <v>16</v>
      </c>
      <c r="B782">
        <v>8</v>
      </c>
      <c r="C782">
        <f t="shared" si="13"/>
        <v>4302</v>
      </c>
    </row>
    <row r="783" spans="1:3" x14ac:dyDescent="0.25">
      <c r="A783" t="s">
        <v>16</v>
      </c>
      <c r="B783">
        <v>5</v>
      </c>
      <c r="C783">
        <f t="shared" si="13"/>
        <v>4302</v>
      </c>
    </row>
    <row r="784" spans="1:3" x14ac:dyDescent="0.25">
      <c r="A784" t="s">
        <v>16</v>
      </c>
      <c r="B784">
        <v>1</v>
      </c>
      <c r="C784">
        <f t="shared" si="13"/>
        <v>4302</v>
      </c>
    </row>
    <row r="785" spans="1:3" x14ac:dyDescent="0.25">
      <c r="A785" t="s">
        <v>16</v>
      </c>
      <c r="B785">
        <v>27</v>
      </c>
      <c r="C785">
        <f t="shared" si="13"/>
        <v>4302</v>
      </c>
    </row>
    <row r="786" spans="1:3" x14ac:dyDescent="0.25">
      <c r="A786" t="s">
        <v>26</v>
      </c>
      <c r="B786">
        <v>3</v>
      </c>
      <c r="C786">
        <f t="shared" si="13"/>
        <v>1208</v>
      </c>
    </row>
    <row r="787" spans="1:3" x14ac:dyDescent="0.25">
      <c r="A787" t="s">
        <v>26</v>
      </c>
      <c r="B787">
        <v>3</v>
      </c>
      <c r="C787">
        <f t="shared" si="13"/>
        <v>1208</v>
      </c>
    </row>
    <row r="788" spans="1:3" x14ac:dyDescent="0.25">
      <c r="A788" t="s">
        <v>252</v>
      </c>
      <c r="B788">
        <v>2</v>
      </c>
      <c r="C788">
        <f t="shared" si="13"/>
        <v>444</v>
      </c>
    </row>
    <row r="789" spans="1:3" x14ac:dyDescent="0.25">
      <c r="A789" t="s">
        <v>166</v>
      </c>
      <c r="B789">
        <v>0</v>
      </c>
      <c r="C789">
        <f t="shared" si="13"/>
        <v>180</v>
      </c>
    </row>
    <row r="790" spans="1:3" x14ac:dyDescent="0.25">
      <c r="A790" t="s">
        <v>65</v>
      </c>
      <c r="B790">
        <v>2</v>
      </c>
      <c r="C790">
        <f t="shared" si="13"/>
        <v>393</v>
      </c>
    </row>
    <row r="791" spans="1:3" x14ac:dyDescent="0.25">
      <c r="A791" t="s">
        <v>26</v>
      </c>
      <c r="B791">
        <v>1</v>
      </c>
      <c r="C791">
        <f t="shared" si="13"/>
        <v>1208</v>
      </c>
    </row>
    <row r="792" spans="1:3" x14ac:dyDescent="0.25">
      <c r="A792" t="s">
        <v>16</v>
      </c>
      <c r="B792">
        <v>1</v>
      </c>
      <c r="C792">
        <f t="shared" si="13"/>
        <v>4302</v>
      </c>
    </row>
    <row r="793" spans="1:3" x14ac:dyDescent="0.25">
      <c r="A793" t="s">
        <v>26</v>
      </c>
      <c r="B793">
        <v>8</v>
      </c>
      <c r="C793">
        <f t="shared" si="13"/>
        <v>1208</v>
      </c>
    </row>
    <row r="794" spans="1:3" x14ac:dyDescent="0.25">
      <c r="A794" t="s">
        <v>16</v>
      </c>
      <c r="B794">
        <v>1</v>
      </c>
      <c r="C794">
        <f t="shared" si="13"/>
        <v>4302</v>
      </c>
    </row>
    <row r="795" spans="1:3" x14ac:dyDescent="0.25">
      <c r="A795" t="s">
        <v>26</v>
      </c>
      <c r="B795">
        <v>1</v>
      </c>
      <c r="C795">
        <f t="shared" si="13"/>
        <v>1208</v>
      </c>
    </row>
    <row r="796" spans="1:3" x14ac:dyDescent="0.25">
      <c r="A796" t="s">
        <v>846</v>
      </c>
      <c r="B796">
        <v>5</v>
      </c>
      <c r="C796">
        <f t="shared" si="13"/>
        <v>14</v>
      </c>
    </row>
    <row r="797" spans="1:3" x14ac:dyDescent="0.25">
      <c r="A797" t="s">
        <v>16</v>
      </c>
      <c r="B797">
        <v>1</v>
      </c>
      <c r="C797">
        <f t="shared" si="13"/>
        <v>4302</v>
      </c>
    </row>
    <row r="798" spans="1:3" x14ac:dyDescent="0.25">
      <c r="A798" t="s">
        <v>26</v>
      </c>
      <c r="B798">
        <v>3</v>
      </c>
      <c r="C798">
        <f t="shared" si="13"/>
        <v>1208</v>
      </c>
    </row>
    <row r="799" spans="1:3" x14ac:dyDescent="0.25">
      <c r="A799" t="s">
        <v>196</v>
      </c>
      <c r="B799">
        <v>2</v>
      </c>
      <c r="C799">
        <f t="shared" si="13"/>
        <v>350</v>
      </c>
    </row>
    <row r="800" spans="1:3" x14ac:dyDescent="0.25">
      <c r="A800" t="s">
        <v>23</v>
      </c>
      <c r="B800">
        <v>2</v>
      </c>
      <c r="C800">
        <f t="shared" si="13"/>
        <v>459</v>
      </c>
    </row>
    <row r="801" spans="1:3" x14ac:dyDescent="0.25">
      <c r="A801" t="s">
        <v>16</v>
      </c>
      <c r="B801">
        <v>0</v>
      </c>
      <c r="C801">
        <f t="shared" si="13"/>
        <v>4302</v>
      </c>
    </row>
    <row r="802" spans="1:3" x14ac:dyDescent="0.25">
      <c r="A802" t="s">
        <v>47</v>
      </c>
      <c r="B802">
        <v>82</v>
      </c>
      <c r="C802">
        <f t="shared" si="13"/>
        <v>2941</v>
      </c>
    </row>
    <row r="803" spans="1:3" x14ac:dyDescent="0.25">
      <c r="A803" t="s">
        <v>29</v>
      </c>
      <c r="B803">
        <v>27</v>
      </c>
      <c r="C803">
        <f t="shared" si="13"/>
        <v>448</v>
      </c>
    </row>
    <row r="804" spans="1:3" x14ac:dyDescent="0.25">
      <c r="A804" t="s">
        <v>12</v>
      </c>
      <c r="B804">
        <v>252</v>
      </c>
      <c r="C804">
        <f t="shared" si="13"/>
        <v>3000</v>
      </c>
    </row>
    <row r="805" spans="1:3" x14ac:dyDescent="0.25">
      <c r="A805" t="s">
        <v>525</v>
      </c>
      <c r="B805">
        <v>96</v>
      </c>
      <c r="C805">
        <f t="shared" si="13"/>
        <v>650</v>
      </c>
    </row>
    <row r="806" spans="1:3" x14ac:dyDescent="0.25">
      <c r="A806" t="s">
        <v>196</v>
      </c>
      <c r="B806">
        <v>16</v>
      </c>
      <c r="C806">
        <f t="shared" si="13"/>
        <v>350</v>
      </c>
    </row>
    <row r="807" spans="1:3" x14ac:dyDescent="0.25">
      <c r="A807" t="s">
        <v>203</v>
      </c>
      <c r="B807">
        <v>1</v>
      </c>
      <c r="C807">
        <f t="shared" si="13"/>
        <v>190</v>
      </c>
    </row>
    <row r="808" spans="1:3" x14ac:dyDescent="0.25">
      <c r="A808" t="s">
        <v>26</v>
      </c>
      <c r="B808">
        <v>4</v>
      </c>
      <c r="C808">
        <f t="shared" si="13"/>
        <v>1208</v>
      </c>
    </row>
    <row r="809" spans="1:3" x14ac:dyDescent="0.25">
      <c r="A809" t="s">
        <v>29</v>
      </c>
      <c r="B809">
        <v>2</v>
      </c>
      <c r="C809">
        <f t="shared" si="13"/>
        <v>448</v>
      </c>
    </row>
    <row r="810" spans="1:3" x14ac:dyDescent="0.25">
      <c r="A810" t="s">
        <v>26</v>
      </c>
      <c r="B810">
        <v>1</v>
      </c>
      <c r="C810">
        <f t="shared" si="13"/>
        <v>1208</v>
      </c>
    </row>
    <row r="811" spans="1:3" x14ac:dyDescent="0.25">
      <c r="A811" t="s">
        <v>26</v>
      </c>
      <c r="B811">
        <v>1</v>
      </c>
      <c r="C811">
        <f t="shared" si="13"/>
        <v>1208</v>
      </c>
    </row>
    <row r="812" spans="1:3" x14ac:dyDescent="0.25">
      <c r="A812" t="s">
        <v>310</v>
      </c>
      <c r="B812">
        <v>2</v>
      </c>
      <c r="C812">
        <f t="shared" si="13"/>
        <v>6</v>
      </c>
    </row>
    <row r="813" spans="1:3" x14ac:dyDescent="0.25">
      <c r="A813" t="s">
        <v>12</v>
      </c>
      <c r="B813">
        <v>4</v>
      </c>
      <c r="C813">
        <f t="shared" si="13"/>
        <v>3000</v>
      </c>
    </row>
    <row r="814" spans="1:3" x14ac:dyDescent="0.25">
      <c r="A814" t="s">
        <v>23</v>
      </c>
      <c r="B814">
        <v>41</v>
      </c>
      <c r="C814">
        <f t="shared" si="13"/>
        <v>459</v>
      </c>
    </row>
    <row r="815" spans="1:3" x14ac:dyDescent="0.25">
      <c r="A815" t="s">
        <v>26</v>
      </c>
      <c r="B815">
        <v>5</v>
      </c>
      <c r="C815">
        <f t="shared" si="13"/>
        <v>1208</v>
      </c>
    </row>
    <row r="816" spans="1:3" x14ac:dyDescent="0.25">
      <c r="A816" t="s">
        <v>47</v>
      </c>
      <c r="B816">
        <v>58</v>
      </c>
      <c r="C816">
        <f t="shared" si="13"/>
        <v>2941</v>
      </c>
    </row>
    <row r="817" spans="1:3" x14ac:dyDescent="0.25">
      <c r="A817" t="s">
        <v>38</v>
      </c>
      <c r="B817">
        <v>106</v>
      </c>
      <c r="C817">
        <f t="shared" si="13"/>
        <v>494</v>
      </c>
    </row>
    <row r="818" spans="1:3" x14ac:dyDescent="0.25">
      <c r="A818" t="s">
        <v>38</v>
      </c>
      <c r="B818">
        <v>218</v>
      </c>
      <c r="C818">
        <f t="shared" si="13"/>
        <v>494</v>
      </c>
    </row>
    <row r="819" spans="1:3" x14ac:dyDescent="0.25">
      <c r="A819" t="s">
        <v>133</v>
      </c>
      <c r="B819">
        <v>299</v>
      </c>
      <c r="C819">
        <f t="shared" si="13"/>
        <v>1869</v>
      </c>
    </row>
    <row r="820" spans="1:3" x14ac:dyDescent="0.25">
      <c r="A820" t="s">
        <v>168</v>
      </c>
      <c r="B820">
        <v>67</v>
      </c>
      <c r="C820">
        <f t="shared" si="13"/>
        <v>496</v>
      </c>
    </row>
    <row r="821" spans="1:3" x14ac:dyDescent="0.25">
      <c r="A821" t="s">
        <v>168</v>
      </c>
      <c r="B821">
        <v>163</v>
      </c>
      <c r="C821">
        <f t="shared" si="13"/>
        <v>496</v>
      </c>
    </row>
    <row r="822" spans="1:3" x14ac:dyDescent="0.25">
      <c r="A822" t="s">
        <v>168</v>
      </c>
      <c r="B822">
        <v>0</v>
      </c>
      <c r="C822">
        <f t="shared" si="13"/>
        <v>496</v>
      </c>
    </row>
    <row r="823" spans="1:3" x14ac:dyDescent="0.25">
      <c r="A823" t="s">
        <v>12</v>
      </c>
      <c r="B823">
        <v>31</v>
      </c>
      <c r="C823">
        <f t="shared" si="13"/>
        <v>3000</v>
      </c>
    </row>
    <row r="824" spans="1:3" x14ac:dyDescent="0.25">
      <c r="A824" t="s">
        <v>50</v>
      </c>
      <c r="B824">
        <v>2</v>
      </c>
      <c r="C824">
        <f t="shared" si="13"/>
        <v>894</v>
      </c>
    </row>
    <row r="825" spans="1:3" x14ac:dyDescent="0.25">
      <c r="A825" t="s">
        <v>252</v>
      </c>
      <c r="B825">
        <v>3</v>
      </c>
      <c r="C825">
        <f t="shared" si="13"/>
        <v>444</v>
      </c>
    </row>
    <row r="826" spans="1:3" x14ac:dyDescent="0.25">
      <c r="A826" t="s">
        <v>252</v>
      </c>
      <c r="B826">
        <v>1</v>
      </c>
      <c r="C826">
        <f t="shared" si="13"/>
        <v>444</v>
      </c>
    </row>
    <row r="827" spans="1:3" x14ac:dyDescent="0.25">
      <c r="A827" t="s">
        <v>168</v>
      </c>
      <c r="B827">
        <v>0</v>
      </c>
      <c r="C827">
        <f t="shared" si="13"/>
        <v>496</v>
      </c>
    </row>
    <row r="828" spans="1:3" x14ac:dyDescent="0.25">
      <c r="A828" t="s">
        <v>38</v>
      </c>
      <c r="B828">
        <v>11</v>
      </c>
      <c r="C828">
        <f t="shared" si="13"/>
        <v>494</v>
      </c>
    </row>
    <row r="829" spans="1:3" x14ac:dyDescent="0.25">
      <c r="A829" t="s">
        <v>26</v>
      </c>
      <c r="B829">
        <v>5</v>
      </c>
      <c r="C829">
        <f t="shared" si="13"/>
        <v>1208</v>
      </c>
    </row>
    <row r="830" spans="1:3" x14ac:dyDescent="0.25">
      <c r="A830" t="s">
        <v>203</v>
      </c>
      <c r="B830">
        <v>0</v>
      </c>
      <c r="C830">
        <f t="shared" si="13"/>
        <v>190</v>
      </c>
    </row>
    <row r="831" spans="1:3" x14ac:dyDescent="0.25">
      <c r="A831" t="s">
        <v>26</v>
      </c>
      <c r="B831">
        <v>3</v>
      </c>
      <c r="C831">
        <f t="shared" si="13"/>
        <v>1208</v>
      </c>
    </row>
    <row r="832" spans="1:3" x14ac:dyDescent="0.25">
      <c r="A832" t="s">
        <v>238</v>
      </c>
      <c r="B832">
        <v>11</v>
      </c>
      <c r="C832">
        <f t="shared" si="13"/>
        <v>881</v>
      </c>
    </row>
    <row r="833" spans="1:3" x14ac:dyDescent="0.25">
      <c r="A833" t="s">
        <v>16</v>
      </c>
      <c r="B833">
        <v>4</v>
      </c>
      <c r="C833">
        <f t="shared" si="13"/>
        <v>4302</v>
      </c>
    </row>
    <row r="834" spans="1:3" x14ac:dyDescent="0.25">
      <c r="A834" t="s">
        <v>26</v>
      </c>
      <c r="B834">
        <v>2</v>
      </c>
      <c r="C834">
        <f t="shared" si="13"/>
        <v>1208</v>
      </c>
    </row>
    <row r="835" spans="1:3" x14ac:dyDescent="0.25">
      <c r="A835" t="s">
        <v>252</v>
      </c>
      <c r="B835">
        <v>1</v>
      </c>
      <c r="C835">
        <f t="shared" ref="C835:C874" si="14">SUMIF($A:$A, A835, $B:$B)</f>
        <v>444</v>
      </c>
    </row>
    <row r="836" spans="1:3" x14ac:dyDescent="0.25">
      <c r="A836" t="s">
        <v>26</v>
      </c>
      <c r="B836">
        <v>12</v>
      </c>
      <c r="C836">
        <f t="shared" si="14"/>
        <v>1208</v>
      </c>
    </row>
    <row r="837" spans="1:3" x14ac:dyDescent="0.25">
      <c r="A837" t="s">
        <v>16</v>
      </c>
      <c r="B837">
        <v>147</v>
      </c>
      <c r="C837">
        <f t="shared" si="14"/>
        <v>4302</v>
      </c>
    </row>
    <row r="838" spans="1:3" x14ac:dyDescent="0.25">
      <c r="A838" t="s">
        <v>16</v>
      </c>
      <c r="B838">
        <v>152</v>
      </c>
      <c r="C838">
        <f t="shared" si="14"/>
        <v>4302</v>
      </c>
    </row>
    <row r="839" spans="1:3" x14ac:dyDescent="0.25">
      <c r="A839" t="s">
        <v>26</v>
      </c>
      <c r="B839">
        <v>4</v>
      </c>
      <c r="C839">
        <f t="shared" si="14"/>
        <v>1208</v>
      </c>
    </row>
    <row r="840" spans="1:3" x14ac:dyDescent="0.25">
      <c r="A840" t="s">
        <v>238</v>
      </c>
      <c r="B840">
        <v>215</v>
      </c>
      <c r="C840">
        <f t="shared" si="14"/>
        <v>881</v>
      </c>
    </row>
    <row r="841" spans="1:3" x14ac:dyDescent="0.25">
      <c r="A841" t="s">
        <v>133</v>
      </c>
      <c r="B841">
        <v>39</v>
      </c>
      <c r="C841">
        <f t="shared" si="14"/>
        <v>1869</v>
      </c>
    </row>
    <row r="842" spans="1:3" x14ac:dyDescent="0.25">
      <c r="A842" t="s">
        <v>29</v>
      </c>
      <c r="B842">
        <v>0</v>
      </c>
      <c r="C842">
        <f t="shared" si="14"/>
        <v>448</v>
      </c>
    </row>
    <row r="843" spans="1:3" x14ac:dyDescent="0.25">
      <c r="A843" t="s">
        <v>26</v>
      </c>
      <c r="B843">
        <v>1</v>
      </c>
      <c r="C843">
        <f t="shared" si="14"/>
        <v>1208</v>
      </c>
    </row>
    <row r="844" spans="1:3" x14ac:dyDescent="0.25">
      <c r="A844" t="s">
        <v>173</v>
      </c>
      <c r="B844">
        <v>41</v>
      </c>
      <c r="C844">
        <f t="shared" si="14"/>
        <v>665</v>
      </c>
    </row>
    <row r="845" spans="1:3" x14ac:dyDescent="0.25">
      <c r="A845" t="s">
        <v>16</v>
      </c>
      <c r="B845">
        <v>1</v>
      </c>
      <c r="C845">
        <f t="shared" si="14"/>
        <v>4302</v>
      </c>
    </row>
    <row r="846" spans="1:3" x14ac:dyDescent="0.25">
      <c r="A846" t="s">
        <v>26</v>
      </c>
      <c r="B846">
        <v>4</v>
      </c>
      <c r="C846">
        <f t="shared" si="14"/>
        <v>1208</v>
      </c>
    </row>
    <row r="847" spans="1:3" x14ac:dyDescent="0.25">
      <c r="A847" t="s">
        <v>16</v>
      </c>
      <c r="B847">
        <v>15</v>
      </c>
      <c r="C847">
        <f t="shared" si="14"/>
        <v>4302</v>
      </c>
    </row>
    <row r="848" spans="1:3" x14ac:dyDescent="0.25">
      <c r="A848" t="s">
        <v>16</v>
      </c>
      <c r="B848">
        <v>0</v>
      </c>
      <c r="C848">
        <f t="shared" si="14"/>
        <v>4302</v>
      </c>
    </row>
    <row r="849" spans="1:3" x14ac:dyDescent="0.25">
      <c r="A849" t="s">
        <v>16</v>
      </c>
      <c r="B849">
        <v>1</v>
      </c>
      <c r="C849">
        <f t="shared" si="14"/>
        <v>4302</v>
      </c>
    </row>
    <row r="850" spans="1:3" x14ac:dyDescent="0.25">
      <c r="A850" t="s">
        <v>16</v>
      </c>
      <c r="B850">
        <v>10</v>
      </c>
      <c r="C850">
        <f t="shared" si="14"/>
        <v>4302</v>
      </c>
    </row>
    <row r="851" spans="1:3" x14ac:dyDescent="0.25">
      <c r="A851" t="s">
        <v>16</v>
      </c>
      <c r="B851">
        <v>1</v>
      </c>
      <c r="C851">
        <f t="shared" si="14"/>
        <v>4302</v>
      </c>
    </row>
    <row r="852" spans="1:3" x14ac:dyDescent="0.25">
      <c r="A852" t="s">
        <v>16</v>
      </c>
      <c r="B852">
        <v>1</v>
      </c>
      <c r="C852">
        <f t="shared" si="14"/>
        <v>4302</v>
      </c>
    </row>
    <row r="853" spans="1:3" x14ac:dyDescent="0.25">
      <c r="A853" t="s">
        <v>168</v>
      </c>
      <c r="B853">
        <v>2</v>
      </c>
      <c r="C853">
        <f t="shared" si="14"/>
        <v>496</v>
      </c>
    </row>
    <row r="854" spans="1:3" x14ac:dyDescent="0.25">
      <c r="A854" t="s">
        <v>16</v>
      </c>
      <c r="B854">
        <v>3</v>
      </c>
      <c r="C854">
        <f t="shared" si="14"/>
        <v>4302</v>
      </c>
    </row>
    <row r="855" spans="1:3" x14ac:dyDescent="0.25">
      <c r="A855" t="s">
        <v>16</v>
      </c>
      <c r="B855">
        <v>1</v>
      </c>
      <c r="C855">
        <f t="shared" si="14"/>
        <v>4302</v>
      </c>
    </row>
    <row r="856" spans="1:3" x14ac:dyDescent="0.25">
      <c r="A856" t="s">
        <v>16</v>
      </c>
      <c r="B856">
        <v>2</v>
      </c>
      <c r="C856">
        <f t="shared" si="14"/>
        <v>4302</v>
      </c>
    </row>
    <row r="857" spans="1:3" x14ac:dyDescent="0.25">
      <c r="A857" t="s">
        <v>26</v>
      </c>
      <c r="B857">
        <v>2</v>
      </c>
      <c r="C857">
        <f t="shared" si="14"/>
        <v>1208</v>
      </c>
    </row>
    <row r="858" spans="1:3" x14ac:dyDescent="0.25">
      <c r="A858" t="s">
        <v>203</v>
      </c>
      <c r="B858">
        <v>0</v>
      </c>
      <c r="C858">
        <f t="shared" si="14"/>
        <v>190</v>
      </c>
    </row>
    <row r="859" spans="1:3" x14ac:dyDescent="0.25">
      <c r="A859" t="s">
        <v>16</v>
      </c>
      <c r="B859">
        <v>16</v>
      </c>
      <c r="C859">
        <f t="shared" si="14"/>
        <v>4302</v>
      </c>
    </row>
    <row r="860" spans="1:3" x14ac:dyDescent="0.25">
      <c r="A860" t="s">
        <v>16</v>
      </c>
      <c r="B860">
        <v>1</v>
      </c>
      <c r="C860">
        <f t="shared" si="14"/>
        <v>4302</v>
      </c>
    </row>
    <row r="861" spans="1:3" x14ac:dyDescent="0.25">
      <c r="A861" t="s">
        <v>29</v>
      </c>
      <c r="B861">
        <v>0</v>
      </c>
      <c r="C861">
        <f t="shared" si="14"/>
        <v>448</v>
      </c>
    </row>
    <row r="862" spans="1:3" x14ac:dyDescent="0.25">
      <c r="A862" t="s">
        <v>29</v>
      </c>
      <c r="B862">
        <v>47</v>
      </c>
      <c r="C862">
        <f t="shared" si="14"/>
        <v>448</v>
      </c>
    </row>
    <row r="863" spans="1:3" x14ac:dyDescent="0.25">
      <c r="A863" t="s">
        <v>133</v>
      </c>
      <c r="B863">
        <v>1</v>
      </c>
      <c r="C863">
        <f t="shared" si="14"/>
        <v>1869</v>
      </c>
    </row>
    <row r="864" spans="1:3" x14ac:dyDescent="0.25">
      <c r="A864" t="s">
        <v>70</v>
      </c>
      <c r="B864">
        <v>22</v>
      </c>
      <c r="C864">
        <f t="shared" si="14"/>
        <v>469</v>
      </c>
    </row>
    <row r="865" spans="1:3" x14ac:dyDescent="0.25">
      <c r="A865" t="s">
        <v>38</v>
      </c>
      <c r="B865">
        <v>3</v>
      </c>
      <c r="C865">
        <f t="shared" si="14"/>
        <v>494</v>
      </c>
    </row>
    <row r="866" spans="1:3" x14ac:dyDescent="0.25">
      <c r="A866" t="s">
        <v>173</v>
      </c>
      <c r="B866">
        <v>69</v>
      </c>
      <c r="C866">
        <f t="shared" si="14"/>
        <v>665</v>
      </c>
    </row>
    <row r="867" spans="1:3" x14ac:dyDescent="0.25">
      <c r="A867" t="s">
        <v>525</v>
      </c>
      <c r="B867">
        <v>21</v>
      </c>
      <c r="C867">
        <f t="shared" si="14"/>
        <v>650</v>
      </c>
    </row>
    <row r="868" spans="1:3" x14ac:dyDescent="0.25">
      <c r="A868" t="s">
        <v>1436</v>
      </c>
      <c r="B868">
        <v>14</v>
      </c>
      <c r="C868">
        <f t="shared" si="14"/>
        <v>14</v>
      </c>
    </row>
    <row r="869" spans="1:3" x14ac:dyDescent="0.25">
      <c r="A869" t="s">
        <v>12</v>
      </c>
      <c r="B869">
        <v>41</v>
      </c>
      <c r="C869">
        <f t="shared" si="14"/>
        <v>3000</v>
      </c>
    </row>
    <row r="870" spans="1:3" x14ac:dyDescent="0.25">
      <c r="A870" t="s">
        <v>50</v>
      </c>
      <c r="B870">
        <v>0</v>
      </c>
      <c r="C870">
        <f t="shared" si="14"/>
        <v>894</v>
      </c>
    </row>
    <row r="871" spans="1:3" x14ac:dyDescent="0.25">
      <c r="A871" t="s">
        <v>1441</v>
      </c>
      <c r="B871">
        <v>68</v>
      </c>
      <c r="C871">
        <f t="shared" si="14"/>
        <v>68</v>
      </c>
    </row>
    <row r="872" spans="1:3" x14ac:dyDescent="0.25">
      <c r="A872" t="s">
        <v>130</v>
      </c>
      <c r="B872">
        <v>36</v>
      </c>
      <c r="C872">
        <f t="shared" si="14"/>
        <v>1853</v>
      </c>
    </row>
    <row r="873" spans="1:3" x14ac:dyDescent="0.25">
      <c r="A873" t="s">
        <v>12</v>
      </c>
      <c r="B873">
        <v>7</v>
      </c>
      <c r="C873">
        <f t="shared" si="14"/>
        <v>3000</v>
      </c>
    </row>
    <row r="874" spans="1:3" x14ac:dyDescent="0.25">
      <c r="A874" t="s">
        <v>196</v>
      </c>
      <c r="B874">
        <v>10</v>
      </c>
      <c r="C874">
        <f t="shared" si="14"/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4256-4598-4598-A098-1C21C8115DE6}">
  <dimension ref="A1:K874"/>
  <sheetViews>
    <sheetView workbookViewId="0">
      <selection activeCell="F4" sqref="F4"/>
    </sheetView>
  </sheetViews>
  <sheetFormatPr defaultRowHeight="15" x14ac:dyDescent="0.25"/>
  <cols>
    <col min="1" max="1" width="27.5703125" bestFit="1" customWidth="1"/>
    <col min="5" max="5" width="27.5703125" bestFit="1" customWidth="1"/>
    <col min="8" max="8" width="27.5703125" bestFit="1" customWidth="1"/>
    <col min="9" max="9" width="6.85546875" customWidth="1"/>
  </cols>
  <sheetData>
    <row r="1" spans="1:11" x14ac:dyDescent="0.25">
      <c r="A1" t="s">
        <v>1452</v>
      </c>
      <c r="B1" t="s">
        <v>1455</v>
      </c>
      <c r="H1" t="s">
        <v>1456</v>
      </c>
    </row>
    <row r="2" spans="1:11" x14ac:dyDescent="0.25">
      <c r="A2" t="s">
        <v>12</v>
      </c>
      <c r="B2">
        <v>0</v>
      </c>
      <c r="C2">
        <f>SUMIF($A:$A, A2, $B:$B)</f>
        <v>48</v>
      </c>
      <c r="E2" t="s">
        <v>12</v>
      </c>
      <c r="F2">
        <f>SUMIF(A:A, E2, B:B)</f>
        <v>48</v>
      </c>
      <c r="H2" t="str" cm="1">
        <f t="array" ref="H2:I48">_xlfn._xlws.SORT(E2:F48)</f>
        <v>Argentina</v>
      </c>
      <c r="I2">
        <v>38</v>
      </c>
      <c r="K2">
        <f>_xlfn.XLOOKUP(nation,H2:H48,I2:I48)</f>
        <v>39</v>
      </c>
    </row>
    <row r="3" spans="1:11" x14ac:dyDescent="0.25">
      <c r="A3" t="s">
        <v>16</v>
      </c>
      <c r="B3">
        <v>0</v>
      </c>
      <c r="C3">
        <f t="shared" ref="C3:C66" si="0">SUMIF($A:$A, A3, $B:$B)</f>
        <v>306</v>
      </c>
      <c r="E3" t="s">
        <v>16</v>
      </c>
      <c r="F3">
        <f>SUMIF(A:A, E3, B:B)+2</f>
        <v>308</v>
      </c>
      <c r="H3" t="str">
        <v>Australia</v>
      </c>
      <c r="I3">
        <v>39</v>
      </c>
    </row>
    <row r="4" spans="1:11" x14ac:dyDescent="0.25">
      <c r="A4" t="s">
        <v>16</v>
      </c>
      <c r="B4">
        <v>0</v>
      </c>
      <c r="C4">
        <f t="shared" si="0"/>
        <v>306</v>
      </c>
      <c r="E4" t="s">
        <v>23</v>
      </c>
      <c r="F4">
        <f t="shared" ref="F4:F48" si="1">SUMIF(A:A, E4, B:B)</f>
        <v>14</v>
      </c>
      <c r="H4" t="str">
        <v>Austria</v>
      </c>
      <c r="I4">
        <v>46</v>
      </c>
    </row>
    <row r="5" spans="1:11" x14ac:dyDescent="0.25">
      <c r="A5" t="s">
        <v>12</v>
      </c>
      <c r="B5">
        <v>0</v>
      </c>
      <c r="C5">
        <f t="shared" si="0"/>
        <v>48</v>
      </c>
      <c r="E5" t="s">
        <v>26</v>
      </c>
      <c r="F5">
        <f t="shared" si="1"/>
        <v>39</v>
      </c>
      <c r="H5" t="str">
        <v>Belgium</v>
      </c>
      <c r="I5">
        <v>14</v>
      </c>
    </row>
    <row r="6" spans="1:11" x14ac:dyDescent="0.25">
      <c r="A6" t="s">
        <v>23</v>
      </c>
      <c r="B6">
        <v>0</v>
      </c>
      <c r="C6">
        <f t="shared" si="0"/>
        <v>14</v>
      </c>
      <c r="E6" t="s">
        <v>29</v>
      </c>
      <c r="F6">
        <f t="shared" si="1"/>
        <v>1</v>
      </c>
      <c r="H6" t="str">
        <v>Belgium_x000D_
France</v>
      </c>
      <c r="I6">
        <v>0</v>
      </c>
    </row>
    <row r="7" spans="1:11" x14ac:dyDescent="0.25">
      <c r="A7" t="s">
        <v>26</v>
      </c>
      <c r="B7">
        <v>0</v>
      </c>
      <c r="C7">
        <f t="shared" si="0"/>
        <v>39</v>
      </c>
      <c r="E7" t="s">
        <v>38</v>
      </c>
      <c r="F7">
        <f>SUMIF(A:A, E7, B:B)+1</f>
        <v>44</v>
      </c>
      <c r="H7" t="str">
        <v>Brazil</v>
      </c>
      <c r="I7">
        <v>126</v>
      </c>
    </row>
    <row r="8" spans="1:11" x14ac:dyDescent="0.25">
      <c r="A8" t="s">
        <v>29</v>
      </c>
      <c r="B8">
        <v>0</v>
      </c>
      <c r="C8">
        <f t="shared" si="0"/>
        <v>1</v>
      </c>
      <c r="E8" t="s">
        <v>41</v>
      </c>
      <c r="F8">
        <f t="shared" si="1"/>
        <v>0</v>
      </c>
      <c r="H8" t="str">
        <v>Canada</v>
      </c>
      <c r="I8">
        <v>16</v>
      </c>
    </row>
    <row r="9" spans="1:11" x14ac:dyDescent="0.25">
      <c r="A9" t="s">
        <v>26</v>
      </c>
      <c r="B9">
        <v>1</v>
      </c>
      <c r="C9">
        <f t="shared" si="0"/>
        <v>39</v>
      </c>
      <c r="E9" t="s">
        <v>47</v>
      </c>
      <c r="F9">
        <f t="shared" si="1"/>
        <v>79</v>
      </c>
      <c r="H9" t="str">
        <v>Chile</v>
      </c>
      <c r="I9">
        <v>0</v>
      </c>
    </row>
    <row r="10" spans="1:11" x14ac:dyDescent="0.25">
      <c r="A10" t="s">
        <v>29</v>
      </c>
      <c r="B10">
        <v>0</v>
      </c>
      <c r="C10">
        <f t="shared" si="0"/>
        <v>1</v>
      </c>
      <c r="E10" t="s">
        <v>50</v>
      </c>
      <c r="F10">
        <f t="shared" si="1"/>
        <v>28</v>
      </c>
      <c r="H10" t="str">
        <v>China</v>
      </c>
      <c r="I10">
        <v>0</v>
      </c>
    </row>
    <row r="11" spans="1:11" x14ac:dyDescent="0.25">
      <c r="A11" t="s">
        <v>16</v>
      </c>
      <c r="B11">
        <v>0</v>
      </c>
      <c r="C11">
        <f t="shared" si="0"/>
        <v>306</v>
      </c>
      <c r="E11" t="s">
        <v>65</v>
      </c>
      <c r="F11">
        <f t="shared" si="1"/>
        <v>6</v>
      </c>
      <c r="H11" t="str">
        <v>Colombia</v>
      </c>
      <c r="I11">
        <v>13</v>
      </c>
    </row>
    <row r="12" spans="1:11" x14ac:dyDescent="0.25">
      <c r="A12" t="s">
        <v>38</v>
      </c>
      <c r="B12">
        <v>0</v>
      </c>
      <c r="C12">
        <f t="shared" si="0"/>
        <v>43</v>
      </c>
      <c r="E12" t="s">
        <v>70</v>
      </c>
      <c r="F12">
        <f t="shared" si="1"/>
        <v>15</v>
      </c>
      <c r="H12" t="str">
        <v>Czech Republic</v>
      </c>
      <c r="I12">
        <v>0</v>
      </c>
    </row>
    <row r="13" spans="1:11" x14ac:dyDescent="0.25">
      <c r="A13" t="s">
        <v>41</v>
      </c>
      <c r="B13">
        <v>0</v>
      </c>
      <c r="C13">
        <f t="shared" si="0"/>
        <v>0</v>
      </c>
      <c r="E13" t="s">
        <v>85</v>
      </c>
      <c r="F13">
        <f t="shared" si="1"/>
        <v>0</v>
      </c>
      <c r="H13" t="str">
        <v>Denmark</v>
      </c>
      <c r="I13">
        <v>1</v>
      </c>
    </row>
    <row r="14" spans="1:11" x14ac:dyDescent="0.25">
      <c r="A14" t="s">
        <v>12</v>
      </c>
      <c r="B14">
        <v>2</v>
      </c>
      <c r="C14">
        <f t="shared" si="0"/>
        <v>48</v>
      </c>
      <c r="E14" t="s">
        <v>130</v>
      </c>
      <c r="F14">
        <f t="shared" si="1"/>
        <v>126</v>
      </c>
      <c r="H14" t="str">
        <v>East Germany</v>
      </c>
      <c r="I14">
        <v>0</v>
      </c>
    </row>
    <row r="15" spans="1:11" x14ac:dyDescent="0.25">
      <c r="A15" t="s">
        <v>47</v>
      </c>
      <c r="B15">
        <v>2</v>
      </c>
      <c r="C15">
        <f t="shared" si="0"/>
        <v>79</v>
      </c>
      <c r="E15" t="s">
        <v>133</v>
      </c>
      <c r="F15">
        <f>SUMIF(A:A, E15, B:B)+1</f>
        <v>166</v>
      </c>
      <c r="H15" t="str">
        <v>East Germany, West Germany</v>
      </c>
      <c r="I15">
        <v>0</v>
      </c>
    </row>
    <row r="16" spans="1:11" x14ac:dyDescent="0.25">
      <c r="A16" t="s">
        <v>50</v>
      </c>
      <c r="B16">
        <v>0</v>
      </c>
      <c r="C16">
        <f t="shared" si="0"/>
        <v>28</v>
      </c>
      <c r="E16" t="s">
        <v>136</v>
      </c>
      <c r="F16">
        <f t="shared" si="1"/>
        <v>0</v>
      </c>
      <c r="H16" t="str">
        <v>Finland</v>
      </c>
      <c r="I16">
        <v>70</v>
      </c>
    </row>
    <row r="17" spans="1:9" x14ac:dyDescent="0.25">
      <c r="A17" t="s">
        <v>47</v>
      </c>
      <c r="B17">
        <v>0</v>
      </c>
      <c r="C17">
        <f t="shared" si="0"/>
        <v>79</v>
      </c>
      <c r="E17" t="s">
        <v>142</v>
      </c>
      <c r="F17">
        <f t="shared" si="1"/>
        <v>0</v>
      </c>
      <c r="H17" t="str">
        <v>France</v>
      </c>
      <c r="I17">
        <v>79</v>
      </c>
    </row>
    <row r="18" spans="1:9" x14ac:dyDescent="0.25">
      <c r="A18" t="s">
        <v>16</v>
      </c>
      <c r="B18">
        <v>0</v>
      </c>
      <c r="C18">
        <f t="shared" si="0"/>
        <v>306</v>
      </c>
      <c r="E18" t="s">
        <v>161</v>
      </c>
      <c r="F18">
        <f t="shared" si="1"/>
        <v>1</v>
      </c>
      <c r="H18" t="str">
        <v>Germany</v>
      </c>
      <c r="I18">
        <v>166</v>
      </c>
    </row>
    <row r="19" spans="1:9" x14ac:dyDescent="0.25">
      <c r="A19" t="s">
        <v>50</v>
      </c>
      <c r="B19">
        <v>22</v>
      </c>
      <c r="C19">
        <f t="shared" si="0"/>
        <v>28</v>
      </c>
      <c r="E19" t="s">
        <v>166</v>
      </c>
      <c r="F19">
        <f t="shared" si="1"/>
        <v>26</v>
      </c>
      <c r="H19" t="str">
        <v>Hungary</v>
      </c>
      <c r="I19">
        <v>0</v>
      </c>
    </row>
    <row r="20" spans="1:9" x14ac:dyDescent="0.25">
      <c r="A20" t="s">
        <v>12</v>
      </c>
      <c r="B20">
        <v>0</v>
      </c>
      <c r="C20">
        <f t="shared" si="0"/>
        <v>48</v>
      </c>
      <c r="E20" t="s">
        <v>168</v>
      </c>
      <c r="F20">
        <f t="shared" si="1"/>
        <v>16</v>
      </c>
      <c r="H20" t="str">
        <v>India</v>
      </c>
      <c r="I20">
        <v>0</v>
      </c>
    </row>
    <row r="21" spans="1:9" x14ac:dyDescent="0.25">
      <c r="A21" t="s">
        <v>26</v>
      </c>
      <c r="B21">
        <v>0</v>
      </c>
      <c r="C21">
        <f t="shared" si="0"/>
        <v>39</v>
      </c>
      <c r="E21" t="s">
        <v>173</v>
      </c>
      <c r="F21">
        <f t="shared" si="1"/>
        <v>46</v>
      </c>
      <c r="H21" t="str">
        <v>Indonesia</v>
      </c>
      <c r="I21">
        <v>0</v>
      </c>
    </row>
    <row r="22" spans="1:9" x14ac:dyDescent="0.25">
      <c r="A22" t="s">
        <v>26</v>
      </c>
      <c r="B22">
        <v>0</v>
      </c>
      <c r="C22">
        <f t="shared" si="0"/>
        <v>39</v>
      </c>
      <c r="E22" t="s">
        <v>196</v>
      </c>
      <c r="F22">
        <f t="shared" si="1"/>
        <v>38</v>
      </c>
      <c r="H22" t="str">
        <v>Ireland</v>
      </c>
      <c r="I22">
        <v>0</v>
      </c>
    </row>
    <row r="23" spans="1:9" x14ac:dyDescent="0.25">
      <c r="A23" t="s">
        <v>65</v>
      </c>
      <c r="B23">
        <v>5</v>
      </c>
      <c r="C23">
        <f t="shared" si="0"/>
        <v>6</v>
      </c>
      <c r="E23" t="s">
        <v>203</v>
      </c>
      <c r="F23">
        <f t="shared" si="1"/>
        <v>3</v>
      </c>
      <c r="H23" t="str">
        <v>Italy</v>
      </c>
      <c r="I23">
        <v>48</v>
      </c>
    </row>
    <row r="24" spans="1:9" x14ac:dyDescent="0.25">
      <c r="A24" t="s">
        <v>16</v>
      </c>
      <c r="B24">
        <v>0</v>
      </c>
      <c r="C24">
        <f t="shared" si="0"/>
        <v>306</v>
      </c>
      <c r="E24" t="s">
        <v>227</v>
      </c>
      <c r="F24">
        <f t="shared" si="1"/>
        <v>70</v>
      </c>
      <c r="H24" t="str">
        <v>Japan</v>
      </c>
      <c r="I24">
        <v>0</v>
      </c>
    </row>
    <row r="25" spans="1:9" x14ac:dyDescent="0.25">
      <c r="A25" t="s">
        <v>70</v>
      </c>
      <c r="B25">
        <v>0</v>
      </c>
      <c r="C25">
        <f t="shared" si="0"/>
        <v>15</v>
      </c>
      <c r="E25" t="s">
        <v>238</v>
      </c>
      <c r="F25">
        <f t="shared" si="1"/>
        <v>39</v>
      </c>
      <c r="H25" t="str">
        <v>Liechtenstein</v>
      </c>
      <c r="I25">
        <v>0</v>
      </c>
    </row>
    <row r="26" spans="1:9" x14ac:dyDescent="0.25">
      <c r="A26" t="s">
        <v>26</v>
      </c>
      <c r="B26">
        <v>0</v>
      </c>
      <c r="C26">
        <f t="shared" si="0"/>
        <v>39</v>
      </c>
      <c r="E26" t="s">
        <v>252</v>
      </c>
      <c r="F26">
        <f t="shared" si="1"/>
        <v>7</v>
      </c>
      <c r="H26" t="str">
        <v>Malaysia</v>
      </c>
      <c r="I26">
        <v>0</v>
      </c>
    </row>
    <row r="27" spans="1:9" x14ac:dyDescent="0.25">
      <c r="A27" t="s">
        <v>26</v>
      </c>
      <c r="B27">
        <v>18</v>
      </c>
      <c r="C27">
        <f t="shared" si="0"/>
        <v>39</v>
      </c>
      <c r="E27" t="s">
        <v>297</v>
      </c>
      <c r="F27">
        <f t="shared" si="1"/>
        <v>0</v>
      </c>
      <c r="H27" t="str">
        <v>Mexico</v>
      </c>
      <c r="I27">
        <v>3</v>
      </c>
    </row>
    <row r="28" spans="1:9" x14ac:dyDescent="0.25">
      <c r="A28" t="s">
        <v>26</v>
      </c>
      <c r="B28">
        <v>0</v>
      </c>
      <c r="C28">
        <f t="shared" si="0"/>
        <v>39</v>
      </c>
      <c r="E28" t="s">
        <v>310</v>
      </c>
      <c r="F28">
        <f t="shared" si="1"/>
        <v>0</v>
      </c>
      <c r="H28" t="str">
        <v>Monaco</v>
      </c>
      <c r="I28">
        <v>26</v>
      </c>
    </row>
    <row r="29" spans="1:9" x14ac:dyDescent="0.25">
      <c r="A29" t="s">
        <v>26</v>
      </c>
      <c r="B29">
        <v>0</v>
      </c>
      <c r="C29">
        <f t="shared" si="0"/>
        <v>39</v>
      </c>
      <c r="E29" t="s">
        <v>320</v>
      </c>
      <c r="F29">
        <f t="shared" si="1"/>
        <v>1</v>
      </c>
      <c r="H29" t="str">
        <v>Monaco_x000D_
Netherlands</v>
      </c>
      <c r="I29">
        <v>0</v>
      </c>
    </row>
    <row r="30" spans="1:9" x14ac:dyDescent="0.25">
      <c r="A30" t="s">
        <v>12</v>
      </c>
      <c r="B30">
        <v>3</v>
      </c>
      <c r="C30">
        <f t="shared" si="0"/>
        <v>48</v>
      </c>
      <c r="E30" t="s">
        <v>330</v>
      </c>
      <c r="F30">
        <f t="shared" si="1"/>
        <v>0</v>
      </c>
      <c r="H30" t="str">
        <v>Morocco</v>
      </c>
      <c r="I30">
        <v>0</v>
      </c>
    </row>
    <row r="31" spans="1:9" x14ac:dyDescent="0.25">
      <c r="A31" t="s">
        <v>12</v>
      </c>
      <c r="B31">
        <v>0</v>
      </c>
      <c r="C31">
        <f t="shared" si="0"/>
        <v>48</v>
      </c>
      <c r="E31" t="s">
        <v>421</v>
      </c>
      <c r="F31">
        <f t="shared" si="1"/>
        <v>0</v>
      </c>
      <c r="H31" t="str">
        <v>Netherlands</v>
      </c>
      <c r="I31">
        <v>44</v>
      </c>
    </row>
    <row r="32" spans="1:9" x14ac:dyDescent="0.25">
      <c r="A32" t="s">
        <v>12</v>
      </c>
      <c r="B32">
        <v>0</v>
      </c>
      <c r="C32">
        <f t="shared" si="0"/>
        <v>48</v>
      </c>
      <c r="E32" t="s">
        <v>446</v>
      </c>
      <c r="F32">
        <f t="shared" si="1"/>
        <v>0</v>
      </c>
      <c r="H32" t="str">
        <v>New Zealand</v>
      </c>
      <c r="I32">
        <v>6</v>
      </c>
    </row>
    <row r="33" spans="1:9" x14ac:dyDescent="0.25">
      <c r="A33" t="s">
        <v>85</v>
      </c>
      <c r="B33">
        <v>0</v>
      </c>
      <c r="C33">
        <f t="shared" si="0"/>
        <v>0</v>
      </c>
      <c r="E33" t="s">
        <v>494</v>
      </c>
      <c r="F33">
        <f t="shared" si="1"/>
        <v>0</v>
      </c>
      <c r="H33" t="str">
        <v>Poland</v>
      </c>
      <c r="I33">
        <v>1</v>
      </c>
    </row>
    <row r="34" spans="1:9" x14ac:dyDescent="0.25">
      <c r="A34" t="s">
        <v>26</v>
      </c>
      <c r="B34">
        <v>0</v>
      </c>
      <c r="C34">
        <f t="shared" si="0"/>
        <v>39</v>
      </c>
      <c r="E34" t="s">
        <v>525</v>
      </c>
      <c r="F34">
        <f t="shared" si="1"/>
        <v>0</v>
      </c>
      <c r="H34" t="str">
        <v>Portugal</v>
      </c>
      <c r="I34">
        <v>0</v>
      </c>
    </row>
    <row r="35" spans="1:9" x14ac:dyDescent="0.25">
      <c r="A35" t="s">
        <v>26</v>
      </c>
      <c r="B35">
        <v>0</v>
      </c>
      <c r="C35">
        <f t="shared" si="0"/>
        <v>39</v>
      </c>
      <c r="E35" t="s">
        <v>529</v>
      </c>
      <c r="F35">
        <f t="shared" si="1"/>
        <v>0</v>
      </c>
      <c r="H35" t="str">
        <v>RAF</v>
      </c>
      <c r="I35">
        <v>0</v>
      </c>
    </row>
    <row r="36" spans="1:9" x14ac:dyDescent="0.25">
      <c r="A36" t="s">
        <v>47</v>
      </c>
      <c r="B36">
        <v>18</v>
      </c>
      <c r="C36">
        <f t="shared" si="0"/>
        <v>79</v>
      </c>
      <c r="E36" t="s">
        <v>615</v>
      </c>
      <c r="F36">
        <f t="shared" si="1"/>
        <v>13</v>
      </c>
      <c r="H36" t="str">
        <v>Rhodesia</v>
      </c>
      <c r="I36">
        <v>0</v>
      </c>
    </row>
    <row r="37" spans="1:9" x14ac:dyDescent="0.25">
      <c r="A37" t="s">
        <v>16</v>
      </c>
      <c r="B37">
        <v>0</v>
      </c>
      <c r="C37">
        <f t="shared" si="0"/>
        <v>306</v>
      </c>
      <c r="E37" t="s">
        <v>621</v>
      </c>
      <c r="F37">
        <f t="shared" si="1"/>
        <v>3</v>
      </c>
      <c r="H37" t="str">
        <v>Rhodesia and Nyasaland</v>
      </c>
      <c r="I37">
        <v>0</v>
      </c>
    </row>
    <row r="38" spans="1:9" x14ac:dyDescent="0.25">
      <c r="A38" t="s">
        <v>12</v>
      </c>
      <c r="B38">
        <v>14</v>
      </c>
      <c r="C38">
        <f t="shared" si="0"/>
        <v>48</v>
      </c>
      <c r="E38" t="s">
        <v>650</v>
      </c>
      <c r="F38">
        <f t="shared" si="1"/>
        <v>0</v>
      </c>
      <c r="H38" t="str">
        <v>Russia</v>
      </c>
      <c r="I38">
        <v>0</v>
      </c>
    </row>
    <row r="39" spans="1:9" x14ac:dyDescent="0.25">
      <c r="A39" t="s">
        <v>16</v>
      </c>
      <c r="B39">
        <v>0</v>
      </c>
      <c r="C39">
        <f t="shared" si="0"/>
        <v>306</v>
      </c>
      <c r="E39" t="s">
        <v>686</v>
      </c>
      <c r="F39">
        <f t="shared" si="1"/>
        <v>0</v>
      </c>
      <c r="H39" t="str">
        <v>South Africa</v>
      </c>
      <c r="I39">
        <v>3</v>
      </c>
    </row>
    <row r="40" spans="1:9" x14ac:dyDescent="0.25">
      <c r="A40" t="s">
        <v>16</v>
      </c>
      <c r="B40">
        <v>0</v>
      </c>
      <c r="C40">
        <f t="shared" si="0"/>
        <v>306</v>
      </c>
      <c r="E40" t="s">
        <v>772</v>
      </c>
      <c r="F40">
        <f t="shared" si="1"/>
        <v>1</v>
      </c>
      <c r="H40" t="str">
        <v>Spain</v>
      </c>
      <c r="I40">
        <v>28</v>
      </c>
    </row>
    <row r="41" spans="1:9" x14ac:dyDescent="0.25">
      <c r="A41" t="s">
        <v>16</v>
      </c>
      <c r="B41">
        <v>0</v>
      </c>
      <c r="C41">
        <f t="shared" si="0"/>
        <v>306</v>
      </c>
      <c r="E41" t="s">
        <v>777</v>
      </c>
      <c r="F41">
        <f t="shared" si="1"/>
        <v>0</v>
      </c>
      <c r="H41" t="str">
        <v>Sweden</v>
      </c>
      <c r="I41">
        <v>15</v>
      </c>
    </row>
    <row r="42" spans="1:9" x14ac:dyDescent="0.25">
      <c r="A42" t="s">
        <v>16</v>
      </c>
      <c r="B42">
        <v>0</v>
      </c>
      <c r="C42">
        <f t="shared" si="0"/>
        <v>306</v>
      </c>
      <c r="E42" t="s">
        <v>780</v>
      </c>
      <c r="F42">
        <f t="shared" si="1"/>
        <v>0</v>
      </c>
      <c r="H42" t="str">
        <v>Switzerland</v>
      </c>
      <c r="I42">
        <v>7</v>
      </c>
    </row>
    <row r="43" spans="1:9" x14ac:dyDescent="0.25">
      <c r="A43" t="s">
        <v>16</v>
      </c>
      <c r="B43">
        <v>0</v>
      </c>
      <c r="C43">
        <f t="shared" si="0"/>
        <v>306</v>
      </c>
      <c r="E43" t="s">
        <v>846</v>
      </c>
      <c r="F43">
        <f t="shared" si="1"/>
        <v>0</v>
      </c>
      <c r="H43" t="str">
        <v>Thailand</v>
      </c>
      <c r="I43">
        <v>0</v>
      </c>
    </row>
    <row r="44" spans="1:9" x14ac:dyDescent="0.25">
      <c r="A44" t="s">
        <v>26</v>
      </c>
      <c r="B44">
        <v>0</v>
      </c>
      <c r="C44">
        <f t="shared" si="0"/>
        <v>39</v>
      </c>
      <c r="E44" t="s">
        <v>903</v>
      </c>
      <c r="F44">
        <f t="shared" si="1"/>
        <v>0</v>
      </c>
      <c r="H44" t="str">
        <v>United Kingdom</v>
      </c>
      <c r="I44">
        <v>308</v>
      </c>
    </row>
    <row r="45" spans="1:9" x14ac:dyDescent="0.25">
      <c r="A45" t="s">
        <v>12</v>
      </c>
      <c r="B45">
        <v>0</v>
      </c>
      <c r="C45">
        <f t="shared" si="0"/>
        <v>48</v>
      </c>
      <c r="E45" t="s">
        <v>1002</v>
      </c>
      <c r="F45">
        <f t="shared" si="1"/>
        <v>0</v>
      </c>
      <c r="H45" t="str">
        <v>United States</v>
      </c>
      <c r="I45">
        <v>39</v>
      </c>
    </row>
    <row r="46" spans="1:9" x14ac:dyDescent="0.25">
      <c r="A46" t="s">
        <v>12</v>
      </c>
      <c r="B46">
        <v>0</v>
      </c>
      <c r="C46">
        <f t="shared" si="0"/>
        <v>48</v>
      </c>
      <c r="E46" t="s">
        <v>1175</v>
      </c>
      <c r="F46">
        <f t="shared" si="1"/>
        <v>0</v>
      </c>
      <c r="H46" t="str">
        <v>Uruguay</v>
      </c>
      <c r="I46">
        <v>0</v>
      </c>
    </row>
    <row r="47" spans="1:9" x14ac:dyDescent="0.25">
      <c r="A47" t="s">
        <v>16</v>
      </c>
      <c r="B47">
        <v>0</v>
      </c>
      <c r="C47">
        <f t="shared" si="0"/>
        <v>306</v>
      </c>
      <c r="E47" t="s">
        <v>1436</v>
      </c>
      <c r="F47">
        <f t="shared" si="1"/>
        <v>0</v>
      </c>
      <c r="H47" t="str">
        <v>Venezuela</v>
      </c>
      <c r="I47">
        <v>1</v>
      </c>
    </row>
    <row r="48" spans="1:9" x14ac:dyDescent="0.25">
      <c r="A48" t="s">
        <v>12</v>
      </c>
      <c r="B48">
        <v>0</v>
      </c>
      <c r="C48">
        <f t="shared" si="0"/>
        <v>48</v>
      </c>
      <c r="E48" t="s">
        <v>1441</v>
      </c>
      <c r="F48">
        <f t="shared" si="1"/>
        <v>0</v>
      </c>
      <c r="H48" t="str">
        <v>West Germany</v>
      </c>
      <c r="I48">
        <v>1</v>
      </c>
    </row>
    <row r="49" spans="1:3" x14ac:dyDescent="0.25">
      <c r="A49" t="s">
        <v>26</v>
      </c>
      <c r="B49">
        <v>0</v>
      </c>
      <c r="C49">
        <f t="shared" si="0"/>
        <v>39</v>
      </c>
    </row>
    <row r="50" spans="1:3" x14ac:dyDescent="0.25">
      <c r="A50" t="s">
        <v>47</v>
      </c>
      <c r="B50">
        <v>0</v>
      </c>
      <c r="C50">
        <f t="shared" si="0"/>
        <v>79</v>
      </c>
    </row>
    <row r="51" spans="1:3" x14ac:dyDescent="0.25">
      <c r="A51" t="s">
        <v>12</v>
      </c>
      <c r="B51">
        <v>1</v>
      </c>
      <c r="C51">
        <f t="shared" si="0"/>
        <v>48</v>
      </c>
    </row>
    <row r="52" spans="1:3" x14ac:dyDescent="0.25">
      <c r="A52" t="s">
        <v>26</v>
      </c>
      <c r="B52">
        <v>0</v>
      </c>
      <c r="C52">
        <f t="shared" si="0"/>
        <v>39</v>
      </c>
    </row>
    <row r="53" spans="1:3" x14ac:dyDescent="0.25">
      <c r="A53" t="s">
        <v>12</v>
      </c>
      <c r="B53">
        <v>0</v>
      </c>
      <c r="C53">
        <f t="shared" si="0"/>
        <v>48</v>
      </c>
    </row>
    <row r="54" spans="1:3" x14ac:dyDescent="0.25">
      <c r="A54" t="s">
        <v>16</v>
      </c>
      <c r="B54">
        <v>0</v>
      </c>
      <c r="C54">
        <f t="shared" si="0"/>
        <v>306</v>
      </c>
    </row>
    <row r="55" spans="1:3" x14ac:dyDescent="0.25">
      <c r="A55" t="s">
        <v>26</v>
      </c>
      <c r="B55">
        <v>0</v>
      </c>
      <c r="C55">
        <f t="shared" si="0"/>
        <v>39</v>
      </c>
    </row>
    <row r="56" spans="1:3" x14ac:dyDescent="0.25">
      <c r="A56" t="s">
        <v>12</v>
      </c>
      <c r="B56">
        <v>0</v>
      </c>
      <c r="C56">
        <f t="shared" si="0"/>
        <v>48</v>
      </c>
    </row>
    <row r="57" spans="1:3" x14ac:dyDescent="0.25">
      <c r="A57" t="s">
        <v>130</v>
      </c>
      <c r="B57">
        <v>14</v>
      </c>
      <c r="C57">
        <f t="shared" si="0"/>
        <v>126</v>
      </c>
    </row>
    <row r="58" spans="1:3" x14ac:dyDescent="0.25">
      <c r="A58" t="s">
        <v>133</v>
      </c>
      <c r="B58">
        <v>0</v>
      </c>
      <c r="C58">
        <f t="shared" si="0"/>
        <v>165</v>
      </c>
    </row>
    <row r="59" spans="1:3" x14ac:dyDescent="0.25">
      <c r="A59" t="s">
        <v>136</v>
      </c>
      <c r="B59">
        <v>0</v>
      </c>
      <c r="C59">
        <f t="shared" si="0"/>
        <v>0</v>
      </c>
    </row>
    <row r="60" spans="1:3" x14ac:dyDescent="0.25">
      <c r="A60" t="s">
        <v>12</v>
      </c>
      <c r="B60">
        <v>0</v>
      </c>
      <c r="C60">
        <f t="shared" si="0"/>
        <v>48</v>
      </c>
    </row>
    <row r="61" spans="1:3" x14ac:dyDescent="0.25">
      <c r="A61" t="s">
        <v>29</v>
      </c>
      <c r="B61">
        <v>0</v>
      </c>
      <c r="C61">
        <f t="shared" si="0"/>
        <v>1</v>
      </c>
    </row>
    <row r="62" spans="1:3" x14ac:dyDescent="0.25">
      <c r="A62" t="s">
        <v>142</v>
      </c>
      <c r="B62">
        <v>0</v>
      </c>
      <c r="C62">
        <f t="shared" si="0"/>
        <v>0</v>
      </c>
    </row>
    <row r="63" spans="1:3" x14ac:dyDescent="0.25">
      <c r="A63" t="s">
        <v>47</v>
      </c>
      <c r="B63">
        <v>0</v>
      </c>
      <c r="C63">
        <f t="shared" si="0"/>
        <v>79</v>
      </c>
    </row>
    <row r="64" spans="1:3" x14ac:dyDescent="0.25">
      <c r="A64" t="s">
        <v>16</v>
      </c>
      <c r="B64">
        <v>0</v>
      </c>
      <c r="C64">
        <f t="shared" si="0"/>
        <v>306</v>
      </c>
    </row>
    <row r="65" spans="1:3" x14ac:dyDescent="0.25">
      <c r="A65" t="s">
        <v>16</v>
      </c>
      <c r="B65">
        <v>0</v>
      </c>
      <c r="C65">
        <f t="shared" si="0"/>
        <v>306</v>
      </c>
    </row>
    <row r="66" spans="1:3" x14ac:dyDescent="0.25">
      <c r="A66" t="s">
        <v>29</v>
      </c>
      <c r="B66">
        <v>0</v>
      </c>
      <c r="C66">
        <f t="shared" si="0"/>
        <v>1</v>
      </c>
    </row>
    <row r="67" spans="1:3" x14ac:dyDescent="0.25">
      <c r="A67" t="s">
        <v>47</v>
      </c>
      <c r="B67">
        <v>0</v>
      </c>
      <c r="C67">
        <f t="shared" ref="C67:C130" si="2">SUMIF($A:$A, A67, $B:$B)</f>
        <v>79</v>
      </c>
    </row>
    <row r="68" spans="1:3" x14ac:dyDescent="0.25">
      <c r="A68" t="s">
        <v>16</v>
      </c>
      <c r="B68">
        <v>0</v>
      </c>
      <c r="C68">
        <f t="shared" si="2"/>
        <v>306</v>
      </c>
    </row>
    <row r="69" spans="1:3" x14ac:dyDescent="0.25">
      <c r="A69" t="s">
        <v>29</v>
      </c>
      <c r="B69">
        <v>0</v>
      </c>
      <c r="C69">
        <f t="shared" si="2"/>
        <v>1</v>
      </c>
    </row>
    <row r="70" spans="1:3" x14ac:dyDescent="0.25">
      <c r="A70" t="s">
        <v>47</v>
      </c>
      <c r="B70">
        <v>0</v>
      </c>
      <c r="C70">
        <f t="shared" si="2"/>
        <v>79</v>
      </c>
    </row>
    <row r="71" spans="1:3" x14ac:dyDescent="0.25">
      <c r="A71" t="s">
        <v>161</v>
      </c>
      <c r="B71">
        <v>0</v>
      </c>
      <c r="C71">
        <f t="shared" si="2"/>
        <v>1</v>
      </c>
    </row>
    <row r="72" spans="1:3" x14ac:dyDescent="0.25">
      <c r="A72" t="s">
        <v>47</v>
      </c>
      <c r="B72">
        <v>0</v>
      </c>
      <c r="C72">
        <f t="shared" si="2"/>
        <v>79</v>
      </c>
    </row>
    <row r="73" spans="1:3" x14ac:dyDescent="0.25">
      <c r="A73" t="s">
        <v>166</v>
      </c>
      <c r="B73">
        <v>0</v>
      </c>
      <c r="C73">
        <f t="shared" si="2"/>
        <v>26</v>
      </c>
    </row>
    <row r="74" spans="1:3" x14ac:dyDescent="0.25">
      <c r="A74" t="s">
        <v>168</v>
      </c>
      <c r="B74">
        <v>0</v>
      </c>
      <c r="C74">
        <f t="shared" si="2"/>
        <v>16</v>
      </c>
    </row>
    <row r="75" spans="1:3" x14ac:dyDescent="0.25">
      <c r="A75" t="s">
        <v>23</v>
      </c>
      <c r="B75">
        <v>0</v>
      </c>
      <c r="C75">
        <f t="shared" si="2"/>
        <v>14</v>
      </c>
    </row>
    <row r="76" spans="1:3" x14ac:dyDescent="0.25">
      <c r="A76" t="s">
        <v>173</v>
      </c>
      <c r="B76">
        <v>12</v>
      </c>
      <c r="C76">
        <f t="shared" si="2"/>
        <v>46</v>
      </c>
    </row>
    <row r="77" spans="1:3" x14ac:dyDescent="0.25">
      <c r="A77" t="s">
        <v>47</v>
      </c>
      <c r="B77">
        <v>0</v>
      </c>
      <c r="C77">
        <f t="shared" si="2"/>
        <v>79</v>
      </c>
    </row>
    <row r="78" spans="1:3" x14ac:dyDescent="0.25">
      <c r="A78" t="s">
        <v>130</v>
      </c>
      <c r="B78">
        <v>0</v>
      </c>
      <c r="C78">
        <f t="shared" si="2"/>
        <v>126</v>
      </c>
    </row>
    <row r="79" spans="1:3" x14ac:dyDescent="0.25">
      <c r="A79" t="s">
        <v>12</v>
      </c>
      <c r="B79">
        <v>0</v>
      </c>
      <c r="C79">
        <f t="shared" si="2"/>
        <v>48</v>
      </c>
    </row>
    <row r="80" spans="1:3" x14ac:dyDescent="0.25">
      <c r="A80" t="s">
        <v>26</v>
      </c>
      <c r="B80">
        <v>0</v>
      </c>
      <c r="C80">
        <f t="shared" si="2"/>
        <v>39</v>
      </c>
    </row>
    <row r="81" spans="1:3" x14ac:dyDescent="0.25">
      <c r="A81" t="s">
        <v>16</v>
      </c>
      <c r="B81">
        <v>0</v>
      </c>
      <c r="C81">
        <f t="shared" si="2"/>
        <v>306</v>
      </c>
    </row>
    <row r="82" spans="1:3" x14ac:dyDescent="0.25">
      <c r="A82" t="s">
        <v>41</v>
      </c>
      <c r="B82">
        <v>0</v>
      </c>
      <c r="C82">
        <f t="shared" si="2"/>
        <v>0</v>
      </c>
    </row>
    <row r="83" spans="1:3" x14ac:dyDescent="0.25">
      <c r="A83" t="s">
        <v>47</v>
      </c>
      <c r="B83">
        <v>0</v>
      </c>
      <c r="C83">
        <f t="shared" si="2"/>
        <v>79</v>
      </c>
    </row>
    <row r="84" spans="1:3" x14ac:dyDescent="0.25">
      <c r="A84" t="s">
        <v>23</v>
      </c>
      <c r="B84">
        <v>0</v>
      </c>
      <c r="C84">
        <f t="shared" si="2"/>
        <v>14</v>
      </c>
    </row>
    <row r="85" spans="1:3" x14ac:dyDescent="0.25">
      <c r="A85" t="s">
        <v>130</v>
      </c>
      <c r="B85">
        <v>0</v>
      </c>
      <c r="C85">
        <f t="shared" si="2"/>
        <v>126</v>
      </c>
    </row>
    <row r="86" spans="1:3" x14ac:dyDescent="0.25">
      <c r="A86" t="s">
        <v>173</v>
      </c>
      <c r="B86">
        <v>0</v>
      </c>
      <c r="C86">
        <f t="shared" si="2"/>
        <v>46</v>
      </c>
    </row>
    <row r="87" spans="1:3" x14ac:dyDescent="0.25">
      <c r="A87" t="s">
        <v>12</v>
      </c>
      <c r="B87">
        <v>0</v>
      </c>
      <c r="C87">
        <f t="shared" si="2"/>
        <v>48</v>
      </c>
    </row>
    <row r="88" spans="1:3" x14ac:dyDescent="0.25">
      <c r="A88" t="s">
        <v>196</v>
      </c>
      <c r="B88">
        <v>0</v>
      </c>
      <c r="C88">
        <f t="shared" si="2"/>
        <v>38</v>
      </c>
    </row>
    <row r="89" spans="1:3" x14ac:dyDescent="0.25">
      <c r="A89" t="s">
        <v>26</v>
      </c>
      <c r="B89">
        <v>0</v>
      </c>
      <c r="C89">
        <f t="shared" si="2"/>
        <v>39</v>
      </c>
    </row>
    <row r="90" spans="1:3" x14ac:dyDescent="0.25">
      <c r="A90" t="s">
        <v>26</v>
      </c>
      <c r="B90">
        <v>0</v>
      </c>
      <c r="C90">
        <f t="shared" si="2"/>
        <v>39</v>
      </c>
    </row>
    <row r="91" spans="1:3" x14ac:dyDescent="0.25">
      <c r="A91" t="s">
        <v>38</v>
      </c>
      <c r="B91">
        <v>0</v>
      </c>
      <c r="C91">
        <f t="shared" si="2"/>
        <v>43</v>
      </c>
    </row>
    <row r="92" spans="1:3" x14ac:dyDescent="0.25">
      <c r="A92" t="s">
        <v>203</v>
      </c>
      <c r="B92">
        <v>0</v>
      </c>
      <c r="C92">
        <f t="shared" si="2"/>
        <v>3</v>
      </c>
    </row>
    <row r="93" spans="1:3" x14ac:dyDescent="0.25">
      <c r="A93" t="s">
        <v>203</v>
      </c>
      <c r="B93">
        <v>0</v>
      </c>
      <c r="C93">
        <f t="shared" si="2"/>
        <v>3</v>
      </c>
    </row>
    <row r="94" spans="1:3" x14ac:dyDescent="0.25">
      <c r="A94" t="s">
        <v>16</v>
      </c>
      <c r="B94">
        <v>0</v>
      </c>
      <c r="C94">
        <f t="shared" si="2"/>
        <v>306</v>
      </c>
    </row>
    <row r="95" spans="1:3" x14ac:dyDescent="0.25">
      <c r="A95" t="s">
        <v>130</v>
      </c>
      <c r="B95">
        <v>0</v>
      </c>
      <c r="C95">
        <f t="shared" si="2"/>
        <v>126</v>
      </c>
    </row>
    <row r="96" spans="1:3" x14ac:dyDescent="0.25">
      <c r="A96" t="s">
        <v>12</v>
      </c>
      <c r="B96">
        <v>0</v>
      </c>
      <c r="C96">
        <f t="shared" si="2"/>
        <v>48</v>
      </c>
    </row>
    <row r="97" spans="1:3" x14ac:dyDescent="0.25">
      <c r="A97" t="s">
        <v>26</v>
      </c>
      <c r="B97">
        <v>0</v>
      </c>
      <c r="C97">
        <f t="shared" si="2"/>
        <v>39</v>
      </c>
    </row>
    <row r="98" spans="1:3" x14ac:dyDescent="0.25">
      <c r="A98" t="s">
        <v>12</v>
      </c>
      <c r="B98">
        <v>0</v>
      </c>
      <c r="C98">
        <f t="shared" si="2"/>
        <v>48</v>
      </c>
    </row>
    <row r="99" spans="1:3" x14ac:dyDescent="0.25">
      <c r="A99" t="s">
        <v>70</v>
      </c>
      <c r="B99">
        <v>1</v>
      </c>
      <c r="C99">
        <f t="shared" si="2"/>
        <v>15</v>
      </c>
    </row>
    <row r="100" spans="1:3" x14ac:dyDescent="0.25">
      <c r="A100" t="s">
        <v>196</v>
      </c>
      <c r="B100">
        <v>0</v>
      </c>
      <c r="C100">
        <f t="shared" si="2"/>
        <v>38</v>
      </c>
    </row>
    <row r="101" spans="1:3" x14ac:dyDescent="0.25">
      <c r="A101" t="s">
        <v>196</v>
      </c>
      <c r="B101">
        <v>0</v>
      </c>
      <c r="C101">
        <f t="shared" si="2"/>
        <v>38</v>
      </c>
    </row>
    <row r="102" spans="1:3" x14ac:dyDescent="0.25">
      <c r="A102" t="s">
        <v>70</v>
      </c>
      <c r="B102">
        <v>0</v>
      </c>
      <c r="C102">
        <f t="shared" si="2"/>
        <v>15</v>
      </c>
    </row>
    <row r="103" spans="1:3" x14ac:dyDescent="0.25">
      <c r="A103" t="s">
        <v>130</v>
      </c>
      <c r="B103">
        <v>0</v>
      </c>
      <c r="C103">
        <f t="shared" si="2"/>
        <v>126</v>
      </c>
    </row>
    <row r="104" spans="1:3" x14ac:dyDescent="0.25">
      <c r="A104" t="s">
        <v>203</v>
      </c>
      <c r="B104">
        <v>0</v>
      </c>
      <c r="C104">
        <f t="shared" si="2"/>
        <v>3</v>
      </c>
    </row>
    <row r="105" spans="1:3" x14ac:dyDescent="0.25">
      <c r="A105" t="s">
        <v>227</v>
      </c>
      <c r="B105">
        <v>20</v>
      </c>
      <c r="C105">
        <f t="shared" si="2"/>
        <v>70</v>
      </c>
    </row>
    <row r="106" spans="1:3" x14ac:dyDescent="0.25">
      <c r="A106" t="s">
        <v>47</v>
      </c>
      <c r="B106">
        <v>0</v>
      </c>
      <c r="C106">
        <f t="shared" si="2"/>
        <v>79</v>
      </c>
    </row>
    <row r="107" spans="1:3" x14ac:dyDescent="0.25">
      <c r="A107" t="s">
        <v>47</v>
      </c>
      <c r="B107">
        <v>0</v>
      </c>
      <c r="C107">
        <f t="shared" si="2"/>
        <v>79</v>
      </c>
    </row>
    <row r="108" spans="1:3" x14ac:dyDescent="0.25">
      <c r="A108" t="s">
        <v>23</v>
      </c>
      <c r="B108">
        <v>1</v>
      </c>
      <c r="C108">
        <f t="shared" si="2"/>
        <v>14</v>
      </c>
    </row>
    <row r="109" spans="1:3" x14ac:dyDescent="0.25">
      <c r="A109" t="s">
        <v>26</v>
      </c>
      <c r="B109">
        <v>0</v>
      </c>
      <c r="C109">
        <f t="shared" si="2"/>
        <v>39</v>
      </c>
    </row>
    <row r="110" spans="1:3" x14ac:dyDescent="0.25">
      <c r="A110" t="s">
        <v>238</v>
      </c>
      <c r="B110">
        <v>0</v>
      </c>
      <c r="C110">
        <f t="shared" si="2"/>
        <v>39</v>
      </c>
    </row>
    <row r="111" spans="1:3" x14ac:dyDescent="0.25">
      <c r="A111" t="s">
        <v>238</v>
      </c>
      <c r="B111">
        <v>0</v>
      </c>
      <c r="C111">
        <f t="shared" si="2"/>
        <v>39</v>
      </c>
    </row>
    <row r="112" spans="1:3" x14ac:dyDescent="0.25">
      <c r="A112" t="s">
        <v>238</v>
      </c>
      <c r="B112">
        <v>13</v>
      </c>
      <c r="C112">
        <f t="shared" si="2"/>
        <v>39</v>
      </c>
    </row>
    <row r="113" spans="1:3" x14ac:dyDescent="0.25">
      <c r="A113" t="s">
        <v>168</v>
      </c>
      <c r="B113">
        <v>0</v>
      </c>
      <c r="C113">
        <f t="shared" si="2"/>
        <v>16</v>
      </c>
    </row>
    <row r="114" spans="1:3" x14ac:dyDescent="0.25">
      <c r="A114" t="s">
        <v>12</v>
      </c>
      <c r="B114">
        <v>0</v>
      </c>
      <c r="C114">
        <f t="shared" si="2"/>
        <v>48</v>
      </c>
    </row>
    <row r="115" spans="1:3" x14ac:dyDescent="0.25">
      <c r="A115" t="s">
        <v>12</v>
      </c>
      <c r="B115">
        <v>1</v>
      </c>
      <c r="C115">
        <f t="shared" si="2"/>
        <v>48</v>
      </c>
    </row>
    <row r="116" spans="1:3" x14ac:dyDescent="0.25">
      <c r="A116" t="s">
        <v>252</v>
      </c>
      <c r="B116">
        <v>0</v>
      </c>
      <c r="C116">
        <f t="shared" si="2"/>
        <v>7</v>
      </c>
    </row>
    <row r="117" spans="1:3" x14ac:dyDescent="0.25">
      <c r="A117" t="s">
        <v>12</v>
      </c>
      <c r="B117">
        <v>0</v>
      </c>
      <c r="C117">
        <f t="shared" si="2"/>
        <v>48</v>
      </c>
    </row>
    <row r="118" spans="1:3" x14ac:dyDescent="0.25">
      <c r="A118" t="s">
        <v>16</v>
      </c>
      <c r="B118">
        <v>0</v>
      </c>
      <c r="C118">
        <f t="shared" si="2"/>
        <v>306</v>
      </c>
    </row>
    <row r="119" spans="1:3" x14ac:dyDescent="0.25">
      <c r="A119" t="s">
        <v>26</v>
      </c>
      <c r="B119">
        <v>0</v>
      </c>
      <c r="C119">
        <f t="shared" si="2"/>
        <v>39</v>
      </c>
    </row>
    <row r="120" spans="1:3" x14ac:dyDescent="0.25">
      <c r="A120" t="s">
        <v>16</v>
      </c>
      <c r="B120">
        <v>0</v>
      </c>
      <c r="C120">
        <f t="shared" si="2"/>
        <v>306</v>
      </c>
    </row>
    <row r="121" spans="1:3" x14ac:dyDescent="0.25">
      <c r="A121" t="s">
        <v>16</v>
      </c>
      <c r="B121">
        <v>0</v>
      </c>
      <c r="C121">
        <f t="shared" si="2"/>
        <v>306</v>
      </c>
    </row>
    <row r="122" spans="1:3" x14ac:dyDescent="0.25">
      <c r="A122" t="s">
        <v>16</v>
      </c>
      <c r="B122">
        <v>0</v>
      </c>
      <c r="C122">
        <f t="shared" si="2"/>
        <v>306</v>
      </c>
    </row>
    <row r="123" spans="1:3" x14ac:dyDescent="0.25">
      <c r="A123" t="s">
        <v>168</v>
      </c>
      <c r="B123">
        <v>0</v>
      </c>
      <c r="C123">
        <f t="shared" si="2"/>
        <v>16</v>
      </c>
    </row>
    <row r="124" spans="1:3" x14ac:dyDescent="0.25">
      <c r="A124" t="s">
        <v>16</v>
      </c>
      <c r="B124">
        <v>3</v>
      </c>
      <c r="C124">
        <f t="shared" si="2"/>
        <v>306</v>
      </c>
    </row>
    <row r="125" spans="1:3" x14ac:dyDescent="0.25">
      <c r="A125" t="s">
        <v>16</v>
      </c>
      <c r="B125">
        <v>0</v>
      </c>
      <c r="C125">
        <f t="shared" si="2"/>
        <v>306</v>
      </c>
    </row>
    <row r="126" spans="1:3" x14ac:dyDescent="0.25">
      <c r="A126" t="s">
        <v>26</v>
      </c>
      <c r="B126">
        <v>0</v>
      </c>
      <c r="C126">
        <f t="shared" si="2"/>
        <v>39</v>
      </c>
    </row>
    <row r="127" spans="1:3" x14ac:dyDescent="0.25">
      <c r="A127" t="s">
        <v>238</v>
      </c>
      <c r="B127">
        <v>0</v>
      </c>
      <c r="C127">
        <f t="shared" si="2"/>
        <v>39</v>
      </c>
    </row>
    <row r="128" spans="1:3" x14ac:dyDescent="0.25">
      <c r="A128" t="s">
        <v>29</v>
      </c>
      <c r="B128">
        <v>0</v>
      </c>
      <c r="C128">
        <f t="shared" si="2"/>
        <v>1</v>
      </c>
    </row>
    <row r="129" spans="1:3" x14ac:dyDescent="0.25">
      <c r="A129" t="s">
        <v>16</v>
      </c>
      <c r="B129">
        <v>0</v>
      </c>
      <c r="C129">
        <f t="shared" si="2"/>
        <v>306</v>
      </c>
    </row>
    <row r="130" spans="1:3" x14ac:dyDescent="0.25">
      <c r="A130" t="s">
        <v>12</v>
      </c>
      <c r="B130">
        <v>0</v>
      </c>
      <c r="C130">
        <f t="shared" si="2"/>
        <v>48</v>
      </c>
    </row>
    <row r="131" spans="1:3" x14ac:dyDescent="0.25">
      <c r="A131" t="s">
        <v>26</v>
      </c>
      <c r="B131">
        <v>0</v>
      </c>
      <c r="C131">
        <f t="shared" ref="C131:C194" si="3">SUMIF($A:$A, A131, $B:$B)</f>
        <v>39</v>
      </c>
    </row>
    <row r="132" spans="1:3" x14ac:dyDescent="0.25">
      <c r="A132" t="s">
        <v>196</v>
      </c>
      <c r="B132">
        <v>0</v>
      </c>
      <c r="C132">
        <f t="shared" si="3"/>
        <v>38</v>
      </c>
    </row>
    <row r="133" spans="1:3" x14ac:dyDescent="0.25">
      <c r="A133" t="s">
        <v>26</v>
      </c>
      <c r="B133">
        <v>0</v>
      </c>
      <c r="C133">
        <f t="shared" si="3"/>
        <v>39</v>
      </c>
    </row>
    <row r="134" spans="1:3" x14ac:dyDescent="0.25">
      <c r="A134" t="s">
        <v>16</v>
      </c>
      <c r="B134">
        <v>0</v>
      </c>
      <c r="C134">
        <f t="shared" si="3"/>
        <v>306</v>
      </c>
    </row>
    <row r="135" spans="1:3" x14ac:dyDescent="0.25">
      <c r="A135" t="s">
        <v>252</v>
      </c>
      <c r="B135">
        <v>0</v>
      </c>
      <c r="C135">
        <f t="shared" si="3"/>
        <v>7</v>
      </c>
    </row>
    <row r="136" spans="1:3" x14ac:dyDescent="0.25">
      <c r="A136" t="s">
        <v>130</v>
      </c>
      <c r="B136">
        <v>0</v>
      </c>
      <c r="C136">
        <f t="shared" si="3"/>
        <v>126</v>
      </c>
    </row>
    <row r="137" spans="1:3" x14ac:dyDescent="0.25">
      <c r="A137" t="s">
        <v>16</v>
      </c>
      <c r="B137">
        <v>0</v>
      </c>
      <c r="C137">
        <f t="shared" si="3"/>
        <v>306</v>
      </c>
    </row>
    <row r="138" spans="1:3" x14ac:dyDescent="0.25">
      <c r="A138" t="s">
        <v>130</v>
      </c>
      <c r="B138">
        <v>0</v>
      </c>
      <c r="C138">
        <f t="shared" si="3"/>
        <v>126</v>
      </c>
    </row>
    <row r="139" spans="1:3" x14ac:dyDescent="0.25">
      <c r="A139" t="s">
        <v>12</v>
      </c>
      <c r="B139">
        <v>0</v>
      </c>
      <c r="C139">
        <f t="shared" si="3"/>
        <v>48</v>
      </c>
    </row>
    <row r="140" spans="1:3" x14ac:dyDescent="0.25">
      <c r="A140" t="s">
        <v>16</v>
      </c>
      <c r="B140">
        <v>8</v>
      </c>
      <c r="C140">
        <f t="shared" si="3"/>
        <v>306</v>
      </c>
    </row>
    <row r="141" spans="1:3" x14ac:dyDescent="0.25">
      <c r="A141" t="s">
        <v>297</v>
      </c>
      <c r="B141">
        <v>0</v>
      </c>
      <c r="C141">
        <f t="shared" si="3"/>
        <v>0</v>
      </c>
    </row>
    <row r="142" spans="1:3" x14ac:dyDescent="0.25">
      <c r="A142" t="s">
        <v>12</v>
      </c>
      <c r="B142">
        <v>0</v>
      </c>
      <c r="C142">
        <f t="shared" si="3"/>
        <v>48</v>
      </c>
    </row>
    <row r="143" spans="1:3" x14ac:dyDescent="0.25">
      <c r="A143" t="s">
        <v>26</v>
      </c>
      <c r="B143">
        <v>0</v>
      </c>
      <c r="C143">
        <f t="shared" si="3"/>
        <v>39</v>
      </c>
    </row>
    <row r="144" spans="1:3" x14ac:dyDescent="0.25">
      <c r="A144" t="s">
        <v>12</v>
      </c>
      <c r="B144">
        <v>0</v>
      </c>
      <c r="C144">
        <f t="shared" si="3"/>
        <v>48</v>
      </c>
    </row>
    <row r="145" spans="1:3" x14ac:dyDescent="0.25">
      <c r="A145" t="s">
        <v>16</v>
      </c>
      <c r="B145">
        <v>0</v>
      </c>
      <c r="C145">
        <f t="shared" si="3"/>
        <v>306</v>
      </c>
    </row>
    <row r="146" spans="1:3" x14ac:dyDescent="0.25">
      <c r="A146" t="s">
        <v>50</v>
      </c>
      <c r="B146">
        <v>0</v>
      </c>
      <c r="C146">
        <f t="shared" si="3"/>
        <v>28</v>
      </c>
    </row>
    <row r="147" spans="1:3" x14ac:dyDescent="0.25">
      <c r="A147" t="s">
        <v>168</v>
      </c>
      <c r="B147">
        <v>0</v>
      </c>
      <c r="C147">
        <f t="shared" si="3"/>
        <v>16</v>
      </c>
    </row>
    <row r="148" spans="1:3" x14ac:dyDescent="0.25">
      <c r="A148" t="s">
        <v>310</v>
      </c>
      <c r="B148">
        <v>0</v>
      </c>
      <c r="C148">
        <f t="shared" si="3"/>
        <v>0</v>
      </c>
    </row>
    <row r="149" spans="1:3" x14ac:dyDescent="0.25">
      <c r="A149" t="s">
        <v>26</v>
      </c>
      <c r="B149">
        <v>0</v>
      </c>
      <c r="C149">
        <f t="shared" si="3"/>
        <v>39</v>
      </c>
    </row>
    <row r="150" spans="1:3" x14ac:dyDescent="0.25">
      <c r="A150" t="s">
        <v>12</v>
      </c>
      <c r="B150">
        <v>0</v>
      </c>
      <c r="C150">
        <f t="shared" si="3"/>
        <v>48</v>
      </c>
    </row>
    <row r="151" spans="1:3" x14ac:dyDescent="0.25">
      <c r="A151" t="s">
        <v>12</v>
      </c>
      <c r="B151">
        <v>0</v>
      </c>
      <c r="C151">
        <f t="shared" si="3"/>
        <v>48</v>
      </c>
    </row>
    <row r="152" spans="1:3" x14ac:dyDescent="0.25">
      <c r="A152" t="s">
        <v>26</v>
      </c>
      <c r="B152">
        <v>0</v>
      </c>
      <c r="C152">
        <f t="shared" si="3"/>
        <v>39</v>
      </c>
    </row>
    <row r="153" spans="1:3" x14ac:dyDescent="0.25">
      <c r="A153" t="s">
        <v>12</v>
      </c>
      <c r="B153">
        <v>1</v>
      </c>
      <c r="C153">
        <f t="shared" si="3"/>
        <v>48</v>
      </c>
    </row>
    <row r="154" spans="1:3" x14ac:dyDescent="0.25">
      <c r="A154" t="s">
        <v>320</v>
      </c>
      <c r="B154">
        <v>0</v>
      </c>
      <c r="C154">
        <f t="shared" si="3"/>
        <v>1</v>
      </c>
    </row>
    <row r="155" spans="1:3" x14ac:dyDescent="0.25">
      <c r="A155" t="s">
        <v>12</v>
      </c>
      <c r="B155">
        <v>1</v>
      </c>
      <c r="C155">
        <f t="shared" si="3"/>
        <v>48</v>
      </c>
    </row>
    <row r="156" spans="1:3" x14ac:dyDescent="0.25">
      <c r="A156" t="s">
        <v>47</v>
      </c>
      <c r="B156">
        <v>0</v>
      </c>
      <c r="C156">
        <f t="shared" si="3"/>
        <v>79</v>
      </c>
    </row>
    <row r="157" spans="1:3" x14ac:dyDescent="0.25">
      <c r="A157" t="s">
        <v>47</v>
      </c>
      <c r="B157">
        <v>0</v>
      </c>
      <c r="C157">
        <f t="shared" si="3"/>
        <v>79</v>
      </c>
    </row>
    <row r="158" spans="1:3" x14ac:dyDescent="0.25">
      <c r="A158" t="s">
        <v>26</v>
      </c>
      <c r="B158">
        <v>0</v>
      </c>
      <c r="C158">
        <f t="shared" si="3"/>
        <v>39</v>
      </c>
    </row>
    <row r="159" spans="1:3" x14ac:dyDescent="0.25">
      <c r="A159" t="s">
        <v>330</v>
      </c>
      <c r="B159">
        <v>0</v>
      </c>
      <c r="C159">
        <f t="shared" si="3"/>
        <v>0</v>
      </c>
    </row>
    <row r="160" spans="1:3" x14ac:dyDescent="0.25">
      <c r="A160" t="s">
        <v>23</v>
      </c>
      <c r="B160">
        <v>0</v>
      </c>
      <c r="C160">
        <f t="shared" si="3"/>
        <v>14</v>
      </c>
    </row>
    <row r="161" spans="1:3" x14ac:dyDescent="0.25">
      <c r="A161" t="s">
        <v>16</v>
      </c>
      <c r="B161">
        <v>0</v>
      </c>
      <c r="C161">
        <f t="shared" si="3"/>
        <v>306</v>
      </c>
    </row>
    <row r="162" spans="1:3" x14ac:dyDescent="0.25">
      <c r="A162" t="s">
        <v>203</v>
      </c>
      <c r="B162">
        <v>0</v>
      </c>
      <c r="C162">
        <f t="shared" si="3"/>
        <v>3</v>
      </c>
    </row>
    <row r="163" spans="1:3" x14ac:dyDescent="0.25">
      <c r="A163" t="s">
        <v>85</v>
      </c>
      <c r="B163">
        <v>0</v>
      </c>
      <c r="C163">
        <f t="shared" si="3"/>
        <v>0</v>
      </c>
    </row>
    <row r="164" spans="1:3" x14ac:dyDescent="0.25">
      <c r="A164" t="s">
        <v>26</v>
      </c>
      <c r="B164">
        <v>0</v>
      </c>
      <c r="C164">
        <f t="shared" si="3"/>
        <v>39</v>
      </c>
    </row>
    <row r="165" spans="1:3" x14ac:dyDescent="0.25">
      <c r="A165" t="s">
        <v>26</v>
      </c>
      <c r="B165">
        <v>0</v>
      </c>
      <c r="C165">
        <f t="shared" si="3"/>
        <v>39</v>
      </c>
    </row>
    <row r="166" spans="1:3" x14ac:dyDescent="0.25">
      <c r="A166" t="s">
        <v>252</v>
      </c>
      <c r="B166">
        <v>0</v>
      </c>
      <c r="C166">
        <f t="shared" si="3"/>
        <v>7</v>
      </c>
    </row>
    <row r="167" spans="1:3" x14ac:dyDescent="0.25">
      <c r="A167" t="s">
        <v>16</v>
      </c>
      <c r="B167">
        <v>0</v>
      </c>
      <c r="C167">
        <f t="shared" si="3"/>
        <v>306</v>
      </c>
    </row>
    <row r="168" spans="1:3" x14ac:dyDescent="0.25">
      <c r="A168" t="s">
        <v>320</v>
      </c>
      <c r="B168">
        <v>0</v>
      </c>
      <c r="C168">
        <f t="shared" si="3"/>
        <v>1</v>
      </c>
    </row>
    <row r="169" spans="1:3" x14ac:dyDescent="0.25">
      <c r="A169" t="s">
        <v>166</v>
      </c>
      <c r="B169">
        <v>0</v>
      </c>
      <c r="C169">
        <f t="shared" si="3"/>
        <v>26</v>
      </c>
    </row>
    <row r="170" spans="1:3" x14ac:dyDescent="0.25">
      <c r="A170" t="s">
        <v>26</v>
      </c>
      <c r="B170">
        <v>0</v>
      </c>
      <c r="C170">
        <f t="shared" si="3"/>
        <v>39</v>
      </c>
    </row>
    <row r="171" spans="1:3" x14ac:dyDescent="0.25">
      <c r="A171" t="s">
        <v>26</v>
      </c>
      <c r="B171">
        <v>0</v>
      </c>
      <c r="C171">
        <f t="shared" si="3"/>
        <v>39</v>
      </c>
    </row>
    <row r="172" spans="1:3" x14ac:dyDescent="0.25">
      <c r="A172" t="s">
        <v>23</v>
      </c>
      <c r="B172">
        <v>0</v>
      </c>
      <c r="C172">
        <f t="shared" si="3"/>
        <v>14</v>
      </c>
    </row>
    <row r="173" spans="1:3" x14ac:dyDescent="0.25">
      <c r="A173" t="s">
        <v>203</v>
      </c>
      <c r="B173">
        <v>0</v>
      </c>
      <c r="C173">
        <f t="shared" si="3"/>
        <v>3</v>
      </c>
    </row>
    <row r="174" spans="1:3" x14ac:dyDescent="0.25">
      <c r="A174" t="s">
        <v>16</v>
      </c>
      <c r="B174">
        <v>33</v>
      </c>
      <c r="C174">
        <f t="shared" si="3"/>
        <v>306</v>
      </c>
    </row>
    <row r="175" spans="1:3" x14ac:dyDescent="0.25">
      <c r="A175" t="s">
        <v>26</v>
      </c>
      <c r="B175">
        <v>0</v>
      </c>
      <c r="C175">
        <f t="shared" si="3"/>
        <v>39</v>
      </c>
    </row>
    <row r="176" spans="1:3" x14ac:dyDescent="0.25">
      <c r="A176" t="s">
        <v>196</v>
      </c>
      <c r="B176">
        <v>0</v>
      </c>
      <c r="C176">
        <f t="shared" si="3"/>
        <v>38</v>
      </c>
    </row>
    <row r="177" spans="1:3" x14ac:dyDescent="0.25">
      <c r="A177" t="s">
        <v>16</v>
      </c>
      <c r="B177">
        <v>0</v>
      </c>
      <c r="C177">
        <f t="shared" si="3"/>
        <v>306</v>
      </c>
    </row>
    <row r="178" spans="1:3" x14ac:dyDescent="0.25">
      <c r="A178" t="s">
        <v>47</v>
      </c>
      <c r="B178">
        <v>0</v>
      </c>
      <c r="C178">
        <f t="shared" si="3"/>
        <v>79</v>
      </c>
    </row>
    <row r="179" spans="1:3" x14ac:dyDescent="0.25">
      <c r="A179" t="s">
        <v>12</v>
      </c>
      <c r="B179">
        <v>0</v>
      </c>
      <c r="C179">
        <f t="shared" si="3"/>
        <v>48</v>
      </c>
    </row>
    <row r="180" spans="1:3" x14ac:dyDescent="0.25">
      <c r="A180" t="s">
        <v>47</v>
      </c>
      <c r="B180">
        <v>0</v>
      </c>
      <c r="C180">
        <f t="shared" si="3"/>
        <v>79</v>
      </c>
    </row>
    <row r="181" spans="1:3" x14ac:dyDescent="0.25">
      <c r="A181" t="s">
        <v>12</v>
      </c>
      <c r="B181">
        <v>0</v>
      </c>
      <c r="C181">
        <f t="shared" si="3"/>
        <v>48</v>
      </c>
    </row>
    <row r="182" spans="1:3" x14ac:dyDescent="0.25">
      <c r="A182" t="s">
        <v>26</v>
      </c>
      <c r="B182">
        <v>0</v>
      </c>
      <c r="C182">
        <f t="shared" si="3"/>
        <v>39</v>
      </c>
    </row>
    <row r="183" spans="1:3" x14ac:dyDescent="0.25">
      <c r="A183" t="s">
        <v>26</v>
      </c>
      <c r="B183">
        <v>0</v>
      </c>
      <c r="C183">
        <f t="shared" si="3"/>
        <v>39</v>
      </c>
    </row>
    <row r="184" spans="1:3" x14ac:dyDescent="0.25">
      <c r="A184" t="s">
        <v>168</v>
      </c>
      <c r="B184">
        <v>0</v>
      </c>
      <c r="C184">
        <f t="shared" si="3"/>
        <v>16</v>
      </c>
    </row>
    <row r="185" spans="1:3" x14ac:dyDescent="0.25">
      <c r="A185" t="s">
        <v>16</v>
      </c>
      <c r="B185">
        <v>12</v>
      </c>
      <c r="C185">
        <f t="shared" si="3"/>
        <v>306</v>
      </c>
    </row>
    <row r="186" spans="1:3" x14ac:dyDescent="0.25">
      <c r="A186" t="s">
        <v>16</v>
      </c>
      <c r="B186">
        <v>0</v>
      </c>
      <c r="C186">
        <f t="shared" si="3"/>
        <v>306</v>
      </c>
    </row>
    <row r="187" spans="1:3" x14ac:dyDescent="0.25">
      <c r="A187" t="s">
        <v>16</v>
      </c>
      <c r="B187">
        <v>0</v>
      </c>
      <c r="C187">
        <f t="shared" si="3"/>
        <v>306</v>
      </c>
    </row>
    <row r="188" spans="1:3" x14ac:dyDescent="0.25">
      <c r="A188" t="s">
        <v>16</v>
      </c>
      <c r="B188">
        <v>0</v>
      </c>
      <c r="C188">
        <f t="shared" si="3"/>
        <v>306</v>
      </c>
    </row>
    <row r="189" spans="1:3" x14ac:dyDescent="0.25">
      <c r="A189" t="s">
        <v>26</v>
      </c>
      <c r="B189">
        <v>0</v>
      </c>
      <c r="C189">
        <f t="shared" si="3"/>
        <v>39</v>
      </c>
    </row>
    <row r="190" spans="1:3" x14ac:dyDescent="0.25">
      <c r="A190" t="s">
        <v>196</v>
      </c>
      <c r="B190">
        <v>0</v>
      </c>
      <c r="C190">
        <f t="shared" si="3"/>
        <v>38</v>
      </c>
    </row>
    <row r="191" spans="1:3" x14ac:dyDescent="0.25">
      <c r="A191" t="s">
        <v>50</v>
      </c>
      <c r="B191">
        <v>0</v>
      </c>
      <c r="C191">
        <f t="shared" si="3"/>
        <v>28</v>
      </c>
    </row>
    <row r="192" spans="1:3" x14ac:dyDescent="0.25">
      <c r="A192" t="s">
        <v>26</v>
      </c>
      <c r="B192">
        <v>0</v>
      </c>
      <c r="C192">
        <f t="shared" si="3"/>
        <v>39</v>
      </c>
    </row>
    <row r="193" spans="1:3" x14ac:dyDescent="0.25">
      <c r="A193" t="s">
        <v>16</v>
      </c>
      <c r="B193">
        <v>0</v>
      </c>
      <c r="C193">
        <f t="shared" si="3"/>
        <v>306</v>
      </c>
    </row>
    <row r="194" spans="1:3" x14ac:dyDescent="0.25">
      <c r="A194" t="s">
        <v>26</v>
      </c>
      <c r="B194">
        <v>0</v>
      </c>
      <c r="C194">
        <f t="shared" si="3"/>
        <v>39</v>
      </c>
    </row>
    <row r="195" spans="1:3" x14ac:dyDescent="0.25">
      <c r="A195" t="s">
        <v>16</v>
      </c>
      <c r="B195">
        <v>0</v>
      </c>
      <c r="C195">
        <f t="shared" ref="C195:C258" si="4">SUMIF($A:$A, A195, $B:$B)</f>
        <v>306</v>
      </c>
    </row>
    <row r="196" spans="1:3" x14ac:dyDescent="0.25">
      <c r="A196" t="s">
        <v>23</v>
      </c>
      <c r="B196">
        <v>0</v>
      </c>
      <c r="C196">
        <f t="shared" si="4"/>
        <v>14</v>
      </c>
    </row>
    <row r="197" spans="1:3" x14ac:dyDescent="0.25">
      <c r="A197" t="s">
        <v>26</v>
      </c>
      <c r="B197">
        <v>0</v>
      </c>
      <c r="C197">
        <f t="shared" si="4"/>
        <v>39</v>
      </c>
    </row>
    <row r="198" spans="1:3" x14ac:dyDescent="0.25">
      <c r="A198" t="s">
        <v>47</v>
      </c>
      <c r="B198">
        <v>0</v>
      </c>
      <c r="C198">
        <f t="shared" si="4"/>
        <v>79</v>
      </c>
    </row>
    <row r="199" spans="1:3" x14ac:dyDescent="0.25">
      <c r="A199" t="s">
        <v>297</v>
      </c>
      <c r="B199">
        <v>0</v>
      </c>
      <c r="C199">
        <f t="shared" si="4"/>
        <v>0</v>
      </c>
    </row>
    <row r="200" spans="1:3" x14ac:dyDescent="0.25">
      <c r="A200" t="s">
        <v>29</v>
      </c>
      <c r="B200">
        <v>0</v>
      </c>
      <c r="C200">
        <f t="shared" si="4"/>
        <v>1</v>
      </c>
    </row>
    <row r="201" spans="1:3" x14ac:dyDescent="0.25">
      <c r="A201" t="s">
        <v>196</v>
      </c>
      <c r="B201">
        <v>0</v>
      </c>
      <c r="C201">
        <f t="shared" si="4"/>
        <v>38</v>
      </c>
    </row>
    <row r="202" spans="1:3" x14ac:dyDescent="0.25">
      <c r="A202" t="s">
        <v>16</v>
      </c>
      <c r="B202">
        <v>0</v>
      </c>
      <c r="C202">
        <f t="shared" si="4"/>
        <v>306</v>
      </c>
    </row>
    <row r="203" spans="1:3" x14ac:dyDescent="0.25">
      <c r="A203" t="s">
        <v>26</v>
      </c>
      <c r="B203">
        <v>0</v>
      </c>
      <c r="C203">
        <f t="shared" si="4"/>
        <v>39</v>
      </c>
    </row>
    <row r="204" spans="1:3" x14ac:dyDescent="0.25">
      <c r="A204" t="s">
        <v>16</v>
      </c>
      <c r="B204">
        <v>0</v>
      </c>
      <c r="C204">
        <f t="shared" si="4"/>
        <v>306</v>
      </c>
    </row>
    <row r="205" spans="1:3" x14ac:dyDescent="0.25">
      <c r="A205" t="s">
        <v>26</v>
      </c>
      <c r="B205">
        <v>0</v>
      </c>
      <c r="C205">
        <f t="shared" si="4"/>
        <v>39</v>
      </c>
    </row>
    <row r="206" spans="1:3" x14ac:dyDescent="0.25">
      <c r="A206" t="s">
        <v>252</v>
      </c>
      <c r="B206">
        <v>0</v>
      </c>
      <c r="C206">
        <f t="shared" si="4"/>
        <v>7</v>
      </c>
    </row>
    <row r="207" spans="1:3" x14ac:dyDescent="0.25">
      <c r="A207" t="s">
        <v>47</v>
      </c>
      <c r="B207">
        <v>1</v>
      </c>
      <c r="C207">
        <f t="shared" si="4"/>
        <v>79</v>
      </c>
    </row>
    <row r="208" spans="1:3" x14ac:dyDescent="0.25">
      <c r="A208" t="s">
        <v>130</v>
      </c>
      <c r="B208">
        <v>0</v>
      </c>
      <c r="C208">
        <f t="shared" si="4"/>
        <v>126</v>
      </c>
    </row>
    <row r="209" spans="1:3" x14ac:dyDescent="0.25">
      <c r="A209" t="s">
        <v>26</v>
      </c>
      <c r="B209">
        <v>0</v>
      </c>
      <c r="C209">
        <f t="shared" si="4"/>
        <v>39</v>
      </c>
    </row>
    <row r="210" spans="1:3" x14ac:dyDescent="0.25">
      <c r="A210" t="s">
        <v>26</v>
      </c>
      <c r="B210">
        <v>0</v>
      </c>
      <c r="C210">
        <f t="shared" si="4"/>
        <v>39</v>
      </c>
    </row>
    <row r="211" spans="1:3" x14ac:dyDescent="0.25">
      <c r="A211" t="s">
        <v>47</v>
      </c>
      <c r="B211">
        <v>0</v>
      </c>
      <c r="C211">
        <f t="shared" si="4"/>
        <v>79</v>
      </c>
    </row>
    <row r="212" spans="1:3" x14ac:dyDescent="0.25">
      <c r="A212" t="s">
        <v>16</v>
      </c>
      <c r="B212">
        <v>0</v>
      </c>
      <c r="C212">
        <f t="shared" si="4"/>
        <v>306</v>
      </c>
    </row>
    <row r="213" spans="1:3" x14ac:dyDescent="0.25">
      <c r="A213" t="s">
        <v>26</v>
      </c>
      <c r="B213">
        <v>0</v>
      </c>
      <c r="C213">
        <f t="shared" si="4"/>
        <v>39</v>
      </c>
    </row>
    <row r="214" spans="1:3" x14ac:dyDescent="0.25">
      <c r="A214" t="s">
        <v>238</v>
      </c>
      <c r="B214">
        <v>0</v>
      </c>
      <c r="C214">
        <f t="shared" si="4"/>
        <v>39</v>
      </c>
    </row>
    <row r="215" spans="1:3" x14ac:dyDescent="0.25">
      <c r="A215" t="s">
        <v>421</v>
      </c>
      <c r="B215">
        <v>0</v>
      </c>
      <c r="C215">
        <f t="shared" si="4"/>
        <v>0</v>
      </c>
    </row>
    <row r="216" spans="1:3" x14ac:dyDescent="0.25">
      <c r="A216" t="s">
        <v>16</v>
      </c>
      <c r="B216">
        <v>0</v>
      </c>
      <c r="C216">
        <f t="shared" si="4"/>
        <v>306</v>
      </c>
    </row>
    <row r="217" spans="1:3" x14ac:dyDescent="0.25">
      <c r="A217" t="s">
        <v>26</v>
      </c>
      <c r="B217">
        <v>0</v>
      </c>
      <c r="C217">
        <f t="shared" si="4"/>
        <v>39</v>
      </c>
    </row>
    <row r="218" spans="1:3" x14ac:dyDescent="0.25">
      <c r="A218" t="s">
        <v>203</v>
      </c>
      <c r="B218">
        <v>0</v>
      </c>
      <c r="C218">
        <f t="shared" si="4"/>
        <v>3</v>
      </c>
    </row>
    <row r="219" spans="1:3" x14ac:dyDescent="0.25">
      <c r="A219" t="s">
        <v>12</v>
      </c>
      <c r="B219">
        <v>0</v>
      </c>
      <c r="C219">
        <f t="shared" si="4"/>
        <v>48</v>
      </c>
    </row>
    <row r="220" spans="1:3" x14ac:dyDescent="0.25">
      <c r="A220" t="s">
        <v>23</v>
      </c>
      <c r="B220">
        <v>0</v>
      </c>
      <c r="C220">
        <f t="shared" si="4"/>
        <v>14</v>
      </c>
    </row>
    <row r="221" spans="1:3" x14ac:dyDescent="0.25">
      <c r="A221" t="s">
        <v>16</v>
      </c>
      <c r="B221">
        <v>0</v>
      </c>
      <c r="C221">
        <f t="shared" si="4"/>
        <v>306</v>
      </c>
    </row>
    <row r="222" spans="1:3" x14ac:dyDescent="0.25">
      <c r="A222" t="s">
        <v>26</v>
      </c>
      <c r="B222">
        <v>0</v>
      </c>
      <c r="C222">
        <f t="shared" si="4"/>
        <v>39</v>
      </c>
    </row>
    <row r="223" spans="1:3" x14ac:dyDescent="0.25">
      <c r="A223" t="s">
        <v>12</v>
      </c>
      <c r="B223">
        <v>0</v>
      </c>
      <c r="C223">
        <f t="shared" si="4"/>
        <v>48</v>
      </c>
    </row>
    <row r="224" spans="1:3" x14ac:dyDescent="0.25">
      <c r="A224" t="s">
        <v>168</v>
      </c>
      <c r="B224">
        <v>0</v>
      </c>
      <c r="C224">
        <f t="shared" si="4"/>
        <v>16</v>
      </c>
    </row>
    <row r="225" spans="1:3" x14ac:dyDescent="0.25">
      <c r="A225" t="s">
        <v>16</v>
      </c>
      <c r="B225">
        <v>0</v>
      </c>
      <c r="C225">
        <f t="shared" si="4"/>
        <v>306</v>
      </c>
    </row>
    <row r="226" spans="1:3" x14ac:dyDescent="0.25">
      <c r="A226" t="s">
        <v>26</v>
      </c>
      <c r="B226">
        <v>0</v>
      </c>
      <c r="C226">
        <f t="shared" si="4"/>
        <v>39</v>
      </c>
    </row>
    <row r="227" spans="1:3" x14ac:dyDescent="0.25">
      <c r="A227" t="s">
        <v>16</v>
      </c>
      <c r="B227">
        <v>0</v>
      </c>
      <c r="C227">
        <f t="shared" si="4"/>
        <v>306</v>
      </c>
    </row>
    <row r="228" spans="1:3" x14ac:dyDescent="0.25">
      <c r="A228" t="s">
        <v>16</v>
      </c>
      <c r="B228">
        <v>0</v>
      </c>
      <c r="C228">
        <f t="shared" si="4"/>
        <v>306</v>
      </c>
    </row>
    <row r="229" spans="1:3" x14ac:dyDescent="0.25">
      <c r="A229" t="s">
        <v>26</v>
      </c>
      <c r="B229">
        <v>0</v>
      </c>
      <c r="C229">
        <f t="shared" si="4"/>
        <v>39</v>
      </c>
    </row>
    <row r="230" spans="1:3" x14ac:dyDescent="0.25">
      <c r="A230" t="s">
        <v>16</v>
      </c>
      <c r="B230">
        <v>0</v>
      </c>
      <c r="C230">
        <f t="shared" si="4"/>
        <v>306</v>
      </c>
    </row>
    <row r="231" spans="1:3" x14ac:dyDescent="0.25">
      <c r="A231" t="s">
        <v>446</v>
      </c>
      <c r="B231">
        <v>0</v>
      </c>
      <c r="C231">
        <f t="shared" si="4"/>
        <v>0</v>
      </c>
    </row>
    <row r="232" spans="1:3" x14ac:dyDescent="0.25">
      <c r="A232" t="s">
        <v>238</v>
      </c>
      <c r="B232">
        <v>0</v>
      </c>
      <c r="C232">
        <f t="shared" si="4"/>
        <v>39</v>
      </c>
    </row>
    <row r="233" spans="1:3" x14ac:dyDescent="0.25">
      <c r="A233" t="s">
        <v>70</v>
      </c>
      <c r="B233">
        <v>0</v>
      </c>
      <c r="C233">
        <f t="shared" si="4"/>
        <v>15</v>
      </c>
    </row>
    <row r="234" spans="1:3" x14ac:dyDescent="0.25">
      <c r="A234" t="s">
        <v>173</v>
      </c>
      <c r="B234">
        <v>0</v>
      </c>
      <c r="C234">
        <f t="shared" si="4"/>
        <v>46</v>
      </c>
    </row>
    <row r="235" spans="1:3" x14ac:dyDescent="0.25">
      <c r="A235" t="s">
        <v>196</v>
      </c>
      <c r="B235">
        <v>0</v>
      </c>
      <c r="C235">
        <f t="shared" si="4"/>
        <v>38</v>
      </c>
    </row>
    <row r="236" spans="1:3" x14ac:dyDescent="0.25">
      <c r="A236" t="s">
        <v>47</v>
      </c>
      <c r="B236">
        <v>0</v>
      </c>
      <c r="C236">
        <f t="shared" si="4"/>
        <v>79</v>
      </c>
    </row>
    <row r="237" spans="1:3" x14ac:dyDescent="0.25">
      <c r="A237" t="s">
        <v>16</v>
      </c>
      <c r="B237">
        <v>0</v>
      </c>
      <c r="C237">
        <f t="shared" si="4"/>
        <v>306</v>
      </c>
    </row>
    <row r="238" spans="1:3" x14ac:dyDescent="0.25">
      <c r="A238" t="s">
        <v>12</v>
      </c>
      <c r="B238">
        <v>0</v>
      </c>
      <c r="C238">
        <f t="shared" si="4"/>
        <v>48</v>
      </c>
    </row>
    <row r="239" spans="1:3" x14ac:dyDescent="0.25">
      <c r="A239" t="s">
        <v>12</v>
      </c>
      <c r="B239">
        <v>3</v>
      </c>
      <c r="C239">
        <f t="shared" si="4"/>
        <v>48</v>
      </c>
    </row>
    <row r="240" spans="1:3" x14ac:dyDescent="0.25">
      <c r="A240" t="s">
        <v>47</v>
      </c>
      <c r="B240">
        <v>0</v>
      </c>
      <c r="C240">
        <f t="shared" si="4"/>
        <v>79</v>
      </c>
    </row>
    <row r="241" spans="1:3" x14ac:dyDescent="0.25">
      <c r="A241" t="s">
        <v>12</v>
      </c>
      <c r="B241">
        <v>0</v>
      </c>
      <c r="C241">
        <f t="shared" si="4"/>
        <v>48</v>
      </c>
    </row>
    <row r="242" spans="1:3" x14ac:dyDescent="0.25">
      <c r="A242" t="s">
        <v>12</v>
      </c>
      <c r="B242">
        <v>0</v>
      </c>
      <c r="C242">
        <f t="shared" si="4"/>
        <v>48</v>
      </c>
    </row>
    <row r="243" spans="1:3" x14ac:dyDescent="0.25">
      <c r="A243" t="s">
        <v>16</v>
      </c>
      <c r="B243">
        <v>0</v>
      </c>
      <c r="C243">
        <f t="shared" si="4"/>
        <v>306</v>
      </c>
    </row>
    <row r="244" spans="1:3" x14ac:dyDescent="0.25">
      <c r="A244" t="s">
        <v>196</v>
      </c>
      <c r="B244">
        <v>29</v>
      </c>
      <c r="C244">
        <f t="shared" si="4"/>
        <v>38</v>
      </c>
    </row>
    <row r="245" spans="1:3" x14ac:dyDescent="0.25">
      <c r="A245" t="s">
        <v>12</v>
      </c>
      <c r="B245">
        <v>5</v>
      </c>
      <c r="C245">
        <f t="shared" si="4"/>
        <v>48</v>
      </c>
    </row>
    <row r="246" spans="1:3" x14ac:dyDescent="0.25">
      <c r="A246" t="s">
        <v>26</v>
      </c>
      <c r="B246">
        <v>1</v>
      </c>
      <c r="C246">
        <f t="shared" si="4"/>
        <v>39</v>
      </c>
    </row>
    <row r="247" spans="1:3" x14ac:dyDescent="0.25">
      <c r="A247" t="s">
        <v>203</v>
      </c>
      <c r="B247">
        <v>0</v>
      </c>
      <c r="C247">
        <f t="shared" si="4"/>
        <v>3</v>
      </c>
    </row>
    <row r="248" spans="1:3" x14ac:dyDescent="0.25">
      <c r="A248" t="s">
        <v>12</v>
      </c>
      <c r="B248">
        <v>0</v>
      </c>
      <c r="C248">
        <f t="shared" si="4"/>
        <v>48</v>
      </c>
    </row>
    <row r="249" spans="1:3" x14ac:dyDescent="0.25">
      <c r="A249" t="s">
        <v>297</v>
      </c>
      <c r="B249">
        <v>0</v>
      </c>
      <c r="C249">
        <f t="shared" si="4"/>
        <v>0</v>
      </c>
    </row>
    <row r="250" spans="1:3" x14ac:dyDescent="0.25">
      <c r="A250" t="s">
        <v>29</v>
      </c>
      <c r="B250">
        <v>0</v>
      </c>
      <c r="C250">
        <f t="shared" si="4"/>
        <v>1</v>
      </c>
    </row>
    <row r="251" spans="1:3" x14ac:dyDescent="0.25">
      <c r="A251" t="s">
        <v>252</v>
      </c>
      <c r="B251">
        <v>0</v>
      </c>
      <c r="C251">
        <f t="shared" si="4"/>
        <v>7</v>
      </c>
    </row>
    <row r="252" spans="1:3" x14ac:dyDescent="0.25">
      <c r="A252" t="s">
        <v>26</v>
      </c>
      <c r="B252">
        <v>0</v>
      </c>
      <c r="C252">
        <f t="shared" si="4"/>
        <v>39</v>
      </c>
    </row>
    <row r="253" spans="1:3" x14ac:dyDescent="0.25">
      <c r="A253" t="s">
        <v>12</v>
      </c>
      <c r="B253">
        <v>4</v>
      </c>
      <c r="C253">
        <f t="shared" si="4"/>
        <v>48</v>
      </c>
    </row>
    <row r="254" spans="1:3" x14ac:dyDescent="0.25">
      <c r="A254" t="s">
        <v>26</v>
      </c>
      <c r="B254">
        <v>0</v>
      </c>
      <c r="C254">
        <f t="shared" si="4"/>
        <v>39</v>
      </c>
    </row>
    <row r="255" spans="1:3" x14ac:dyDescent="0.25">
      <c r="A255" t="s">
        <v>130</v>
      </c>
      <c r="B255">
        <v>0</v>
      </c>
      <c r="C255">
        <f t="shared" si="4"/>
        <v>126</v>
      </c>
    </row>
    <row r="256" spans="1:3" x14ac:dyDescent="0.25">
      <c r="A256" t="s">
        <v>130</v>
      </c>
      <c r="B256">
        <v>6</v>
      </c>
      <c r="C256">
        <f t="shared" si="4"/>
        <v>126</v>
      </c>
    </row>
    <row r="257" spans="1:3" x14ac:dyDescent="0.25">
      <c r="A257" t="s">
        <v>130</v>
      </c>
      <c r="B257">
        <v>0</v>
      </c>
      <c r="C257">
        <f t="shared" si="4"/>
        <v>126</v>
      </c>
    </row>
    <row r="258" spans="1:3" x14ac:dyDescent="0.25">
      <c r="A258" t="s">
        <v>130</v>
      </c>
      <c r="B258">
        <v>0</v>
      </c>
      <c r="C258">
        <f t="shared" si="4"/>
        <v>126</v>
      </c>
    </row>
    <row r="259" spans="1:3" x14ac:dyDescent="0.25">
      <c r="A259" t="s">
        <v>494</v>
      </c>
      <c r="B259">
        <v>0</v>
      </c>
      <c r="C259">
        <f t="shared" ref="C259:C322" si="5">SUMIF($A:$A, A259, $B:$B)</f>
        <v>0</v>
      </c>
    </row>
    <row r="260" spans="1:3" x14ac:dyDescent="0.25">
      <c r="A260" t="s">
        <v>26</v>
      </c>
      <c r="B260">
        <v>1</v>
      </c>
      <c r="C260">
        <f t="shared" si="5"/>
        <v>39</v>
      </c>
    </row>
    <row r="261" spans="1:3" x14ac:dyDescent="0.25">
      <c r="A261" t="s">
        <v>38</v>
      </c>
      <c r="B261">
        <v>0</v>
      </c>
      <c r="C261">
        <f t="shared" si="5"/>
        <v>43</v>
      </c>
    </row>
    <row r="262" spans="1:3" x14ac:dyDescent="0.25">
      <c r="A262" t="s">
        <v>16</v>
      </c>
      <c r="B262">
        <v>0</v>
      </c>
      <c r="C262">
        <f t="shared" si="5"/>
        <v>306</v>
      </c>
    </row>
    <row r="263" spans="1:3" x14ac:dyDescent="0.25">
      <c r="A263" t="s">
        <v>26</v>
      </c>
      <c r="B263">
        <v>0</v>
      </c>
      <c r="C263">
        <f t="shared" si="5"/>
        <v>39</v>
      </c>
    </row>
    <row r="264" spans="1:3" x14ac:dyDescent="0.25">
      <c r="A264" t="s">
        <v>252</v>
      </c>
      <c r="B264">
        <v>0</v>
      </c>
      <c r="C264">
        <f t="shared" si="5"/>
        <v>7</v>
      </c>
    </row>
    <row r="265" spans="1:3" x14ac:dyDescent="0.25">
      <c r="A265" t="s">
        <v>26</v>
      </c>
      <c r="B265">
        <v>0</v>
      </c>
      <c r="C265">
        <f t="shared" si="5"/>
        <v>39</v>
      </c>
    </row>
    <row r="266" spans="1:3" x14ac:dyDescent="0.25">
      <c r="A266" t="s">
        <v>26</v>
      </c>
      <c r="B266">
        <v>0</v>
      </c>
      <c r="C266">
        <f t="shared" si="5"/>
        <v>39</v>
      </c>
    </row>
    <row r="267" spans="1:3" x14ac:dyDescent="0.25">
      <c r="A267" t="s">
        <v>196</v>
      </c>
      <c r="B267">
        <v>0</v>
      </c>
      <c r="C267">
        <f t="shared" si="5"/>
        <v>38</v>
      </c>
    </row>
    <row r="268" spans="1:3" x14ac:dyDescent="0.25">
      <c r="A268" t="s">
        <v>310</v>
      </c>
      <c r="B268">
        <v>0</v>
      </c>
      <c r="C268">
        <f t="shared" si="5"/>
        <v>0</v>
      </c>
    </row>
    <row r="269" spans="1:3" x14ac:dyDescent="0.25">
      <c r="A269" t="s">
        <v>26</v>
      </c>
      <c r="B269">
        <v>0</v>
      </c>
      <c r="C269">
        <f t="shared" si="5"/>
        <v>39</v>
      </c>
    </row>
    <row r="270" spans="1:3" x14ac:dyDescent="0.25">
      <c r="A270" t="s">
        <v>26</v>
      </c>
      <c r="B270">
        <v>0</v>
      </c>
      <c r="C270">
        <f t="shared" si="5"/>
        <v>39</v>
      </c>
    </row>
    <row r="271" spans="1:3" x14ac:dyDescent="0.25">
      <c r="A271" t="s">
        <v>252</v>
      </c>
      <c r="B271">
        <v>0</v>
      </c>
      <c r="C271">
        <f t="shared" si="5"/>
        <v>7</v>
      </c>
    </row>
    <row r="272" spans="1:3" x14ac:dyDescent="0.25">
      <c r="A272" t="s">
        <v>16</v>
      </c>
      <c r="B272">
        <v>0</v>
      </c>
      <c r="C272">
        <f t="shared" si="5"/>
        <v>306</v>
      </c>
    </row>
    <row r="273" spans="1:3" x14ac:dyDescent="0.25">
      <c r="A273" t="s">
        <v>26</v>
      </c>
      <c r="B273">
        <v>0</v>
      </c>
      <c r="C273">
        <f t="shared" si="5"/>
        <v>39</v>
      </c>
    </row>
    <row r="274" spans="1:3" x14ac:dyDescent="0.25">
      <c r="A274" t="s">
        <v>12</v>
      </c>
      <c r="B274">
        <v>0</v>
      </c>
      <c r="C274">
        <f t="shared" si="5"/>
        <v>48</v>
      </c>
    </row>
    <row r="275" spans="1:3" x14ac:dyDescent="0.25">
      <c r="A275" t="s">
        <v>26</v>
      </c>
      <c r="B275">
        <v>0</v>
      </c>
      <c r="C275">
        <f t="shared" si="5"/>
        <v>39</v>
      </c>
    </row>
    <row r="276" spans="1:3" x14ac:dyDescent="0.25">
      <c r="A276" t="s">
        <v>133</v>
      </c>
      <c r="B276">
        <v>2</v>
      </c>
      <c r="C276">
        <f t="shared" si="5"/>
        <v>165</v>
      </c>
    </row>
    <row r="277" spans="1:3" x14ac:dyDescent="0.25">
      <c r="A277" t="s">
        <v>23</v>
      </c>
      <c r="B277">
        <v>0</v>
      </c>
      <c r="C277">
        <f t="shared" si="5"/>
        <v>14</v>
      </c>
    </row>
    <row r="278" spans="1:3" x14ac:dyDescent="0.25">
      <c r="A278" t="s">
        <v>173</v>
      </c>
      <c r="B278">
        <v>0</v>
      </c>
      <c r="C278">
        <f t="shared" si="5"/>
        <v>46</v>
      </c>
    </row>
    <row r="279" spans="1:3" x14ac:dyDescent="0.25">
      <c r="A279" t="s">
        <v>16</v>
      </c>
      <c r="B279">
        <v>0</v>
      </c>
      <c r="C279">
        <f t="shared" si="5"/>
        <v>306</v>
      </c>
    </row>
    <row r="280" spans="1:3" x14ac:dyDescent="0.25">
      <c r="A280" t="s">
        <v>525</v>
      </c>
      <c r="B280">
        <v>0</v>
      </c>
      <c r="C280">
        <f t="shared" si="5"/>
        <v>0</v>
      </c>
    </row>
    <row r="281" spans="1:3" x14ac:dyDescent="0.25">
      <c r="A281" t="s">
        <v>12</v>
      </c>
      <c r="B281">
        <v>0</v>
      </c>
      <c r="C281">
        <f t="shared" si="5"/>
        <v>48</v>
      </c>
    </row>
    <row r="282" spans="1:3" x14ac:dyDescent="0.25">
      <c r="A282" t="s">
        <v>529</v>
      </c>
      <c r="B282">
        <v>0</v>
      </c>
      <c r="C282">
        <f t="shared" si="5"/>
        <v>0</v>
      </c>
    </row>
    <row r="283" spans="1:3" x14ac:dyDescent="0.25">
      <c r="A283" t="s">
        <v>47</v>
      </c>
      <c r="B283">
        <v>0</v>
      </c>
      <c r="C283">
        <f t="shared" si="5"/>
        <v>79</v>
      </c>
    </row>
    <row r="284" spans="1:3" x14ac:dyDescent="0.25">
      <c r="A284" t="s">
        <v>16</v>
      </c>
      <c r="B284">
        <v>0</v>
      </c>
      <c r="C284">
        <f t="shared" si="5"/>
        <v>306</v>
      </c>
    </row>
    <row r="285" spans="1:3" x14ac:dyDescent="0.25">
      <c r="A285" t="s">
        <v>12</v>
      </c>
      <c r="B285">
        <v>0</v>
      </c>
      <c r="C285">
        <f t="shared" si="5"/>
        <v>48</v>
      </c>
    </row>
    <row r="286" spans="1:3" x14ac:dyDescent="0.25">
      <c r="A286" t="s">
        <v>196</v>
      </c>
      <c r="B286">
        <v>0</v>
      </c>
      <c r="C286">
        <f t="shared" si="5"/>
        <v>38</v>
      </c>
    </row>
    <row r="287" spans="1:3" x14ac:dyDescent="0.25">
      <c r="A287" t="s">
        <v>26</v>
      </c>
      <c r="B287">
        <v>0</v>
      </c>
      <c r="C287">
        <f t="shared" si="5"/>
        <v>39</v>
      </c>
    </row>
    <row r="288" spans="1:3" x14ac:dyDescent="0.25">
      <c r="A288" t="s">
        <v>65</v>
      </c>
      <c r="B288">
        <v>0</v>
      </c>
      <c r="C288">
        <f t="shared" si="5"/>
        <v>6</v>
      </c>
    </row>
    <row r="289" spans="1:3" x14ac:dyDescent="0.25">
      <c r="A289" t="s">
        <v>38</v>
      </c>
      <c r="B289">
        <v>0</v>
      </c>
      <c r="C289">
        <f t="shared" si="5"/>
        <v>43</v>
      </c>
    </row>
    <row r="290" spans="1:3" x14ac:dyDescent="0.25">
      <c r="A290" t="s">
        <v>238</v>
      </c>
      <c r="B290">
        <v>0</v>
      </c>
      <c r="C290">
        <f t="shared" si="5"/>
        <v>39</v>
      </c>
    </row>
    <row r="291" spans="1:3" x14ac:dyDescent="0.25">
      <c r="A291" t="s">
        <v>26</v>
      </c>
      <c r="B291">
        <v>0</v>
      </c>
      <c r="C291">
        <f t="shared" si="5"/>
        <v>39</v>
      </c>
    </row>
    <row r="292" spans="1:3" x14ac:dyDescent="0.25">
      <c r="A292" t="s">
        <v>173</v>
      </c>
      <c r="B292">
        <v>0</v>
      </c>
      <c r="C292">
        <f t="shared" si="5"/>
        <v>46</v>
      </c>
    </row>
    <row r="293" spans="1:3" x14ac:dyDescent="0.25">
      <c r="A293" t="s">
        <v>47</v>
      </c>
      <c r="B293">
        <v>0</v>
      </c>
      <c r="C293">
        <f t="shared" si="5"/>
        <v>79</v>
      </c>
    </row>
    <row r="294" spans="1:3" x14ac:dyDescent="0.25">
      <c r="A294" t="s">
        <v>238</v>
      </c>
      <c r="B294">
        <v>0</v>
      </c>
      <c r="C294">
        <f t="shared" si="5"/>
        <v>39</v>
      </c>
    </row>
    <row r="295" spans="1:3" x14ac:dyDescent="0.25">
      <c r="A295" t="s">
        <v>12</v>
      </c>
      <c r="B295">
        <v>0</v>
      </c>
      <c r="C295">
        <f t="shared" si="5"/>
        <v>48</v>
      </c>
    </row>
    <row r="296" spans="1:3" x14ac:dyDescent="0.25">
      <c r="A296" t="s">
        <v>23</v>
      </c>
      <c r="B296">
        <v>0</v>
      </c>
      <c r="C296">
        <f t="shared" si="5"/>
        <v>14</v>
      </c>
    </row>
    <row r="297" spans="1:3" x14ac:dyDescent="0.25">
      <c r="A297" t="s">
        <v>50</v>
      </c>
      <c r="B297">
        <v>0</v>
      </c>
      <c r="C297">
        <f t="shared" si="5"/>
        <v>28</v>
      </c>
    </row>
    <row r="298" spans="1:3" x14ac:dyDescent="0.25">
      <c r="A298" t="s">
        <v>26</v>
      </c>
      <c r="B298">
        <v>0</v>
      </c>
      <c r="C298">
        <f t="shared" si="5"/>
        <v>39</v>
      </c>
    </row>
    <row r="299" spans="1:3" x14ac:dyDescent="0.25">
      <c r="A299" t="s">
        <v>16</v>
      </c>
      <c r="B299">
        <v>0</v>
      </c>
      <c r="C299">
        <f t="shared" si="5"/>
        <v>306</v>
      </c>
    </row>
    <row r="300" spans="1:3" x14ac:dyDescent="0.25">
      <c r="A300" t="s">
        <v>12</v>
      </c>
      <c r="B300">
        <v>0</v>
      </c>
      <c r="C300">
        <f t="shared" si="5"/>
        <v>48</v>
      </c>
    </row>
    <row r="301" spans="1:3" x14ac:dyDescent="0.25">
      <c r="A301" t="s">
        <v>16</v>
      </c>
      <c r="B301">
        <v>0</v>
      </c>
      <c r="C301">
        <f t="shared" si="5"/>
        <v>306</v>
      </c>
    </row>
    <row r="302" spans="1:3" x14ac:dyDescent="0.25">
      <c r="A302" t="s">
        <v>12</v>
      </c>
      <c r="B302">
        <v>0</v>
      </c>
      <c r="C302">
        <f t="shared" si="5"/>
        <v>48</v>
      </c>
    </row>
    <row r="303" spans="1:3" x14ac:dyDescent="0.25">
      <c r="A303" t="s">
        <v>12</v>
      </c>
      <c r="B303">
        <v>1</v>
      </c>
      <c r="C303">
        <f t="shared" si="5"/>
        <v>48</v>
      </c>
    </row>
    <row r="304" spans="1:3" x14ac:dyDescent="0.25">
      <c r="A304" t="s">
        <v>16</v>
      </c>
      <c r="B304">
        <v>0</v>
      </c>
      <c r="C304">
        <f t="shared" si="5"/>
        <v>306</v>
      </c>
    </row>
    <row r="305" spans="1:3" x14ac:dyDescent="0.25">
      <c r="A305" t="s">
        <v>12</v>
      </c>
      <c r="B305">
        <v>0</v>
      </c>
      <c r="C305">
        <f t="shared" si="5"/>
        <v>48</v>
      </c>
    </row>
    <row r="306" spans="1:3" x14ac:dyDescent="0.25">
      <c r="A306" t="s">
        <v>26</v>
      </c>
      <c r="B306">
        <v>0</v>
      </c>
      <c r="C306">
        <f t="shared" si="5"/>
        <v>39</v>
      </c>
    </row>
    <row r="307" spans="1:3" x14ac:dyDescent="0.25">
      <c r="A307" t="s">
        <v>12</v>
      </c>
      <c r="B307">
        <v>0</v>
      </c>
      <c r="C307">
        <f t="shared" si="5"/>
        <v>48</v>
      </c>
    </row>
    <row r="308" spans="1:3" x14ac:dyDescent="0.25">
      <c r="A308" t="s">
        <v>47</v>
      </c>
      <c r="B308">
        <v>0</v>
      </c>
      <c r="C308">
        <f t="shared" si="5"/>
        <v>79</v>
      </c>
    </row>
    <row r="309" spans="1:3" x14ac:dyDescent="0.25">
      <c r="A309" t="s">
        <v>12</v>
      </c>
      <c r="B309">
        <v>0</v>
      </c>
      <c r="C309">
        <f t="shared" si="5"/>
        <v>48</v>
      </c>
    </row>
    <row r="310" spans="1:3" x14ac:dyDescent="0.25">
      <c r="A310" t="s">
        <v>133</v>
      </c>
      <c r="B310">
        <v>0</v>
      </c>
      <c r="C310">
        <f t="shared" si="5"/>
        <v>165</v>
      </c>
    </row>
    <row r="311" spans="1:3" x14ac:dyDescent="0.25">
      <c r="A311" t="s">
        <v>29</v>
      </c>
      <c r="B311">
        <v>0</v>
      </c>
      <c r="C311">
        <f t="shared" si="5"/>
        <v>1</v>
      </c>
    </row>
    <row r="312" spans="1:3" x14ac:dyDescent="0.25">
      <c r="A312" t="s">
        <v>50</v>
      </c>
      <c r="B312">
        <v>0</v>
      </c>
      <c r="C312">
        <f t="shared" si="5"/>
        <v>28</v>
      </c>
    </row>
    <row r="313" spans="1:3" x14ac:dyDescent="0.25">
      <c r="A313" t="s">
        <v>38</v>
      </c>
      <c r="B313">
        <v>0</v>
      </c>
      <c r="C313">
        <f t="shared" si="5"/>
        <v>43</v>
      </c>
    </row>
    <row r="314" spans="1:3" x14ac:dyDescent="0.25">
      <c r="A314" t="s">
        <v>23</v>
      </c>
      <c r="B314">
        <v>0</v>
      </c>
      <c r="C314">
        <f t="shared" si="5"/>
        <v>14</v>
      </c>
    </row>
    <row r="315" spans="1:3" x14ac:dyDescent="0.25">
      <c r="A315" t="s">
        <v>26</v>
      </c>
      <c r="B315">
        <v>0</v>
      </c>
      <c r="C315">
        <f t="shared" si="5"/>
        <v>39</v>
      </c>
    </row>
    <row r="316" spans="1:3" x14ac:dyDescent="0.25">
      <c r="A316" t="s">
        <v>196</v>
      </c>
      <c r="B316">
        <v>3</v>
      </c>
      <c r="C316">
        <f t="shared" si="5"/>
        <v>38</v>
      </c>
    </row>
    <row r="317" spans="1:3" x14ac:dyDescent="0.25">
      <c r="A317" t="s">
        <v>310</v>
      </c>
      <c r="B317">
        <v>0</v>
      </c>
      <c r="C317">
        <f t="shared" si="5"/>
        <v>0</v>
      </c>
    </row>
    <row r="318" spans="1:3" x14ac:dyDescent="0.25">
      <c r="A318" t="s">
        <v>47</v>
      </c>
      <c r="B318">
        <v>0</v>
      </c>
      <c r="C318">
        <f t="shared" si="5"/>
        <v>79</v>
      </c>
    </row>
    <row r="319" spans="1:3" x14ac:dyDescent="0.25">
      <c r="A319" t="s">
        <v>16</v>
      </c>
      <c r="B319">
        <v>0</v>
      </c>
      <c r="C319">
        <f t="shared" si="5"/>
        <v>306</v>
      </c>
    </row>
    <row r="320" spans="1:3" x14ac:dyDescent="0.25">
      <c r="A320" t="s">
        <v>47</v>
      </c>
      <c r="B320">
        <v>0</v>
      </c>
      <c r="C320">
        <f t="shared" si="5"/>
        <v>79</v>
      </c>
    </row>
    <row r="321" spans="1:3" x14ac:dyDescent="0.25">
      <c r="A321" t="s">
        <v>252</v>
      </c>
      <c r="B321">
        <v>0</v>
      </c>
      <c r="C321">
        <f t="shared" si="5"/>
        <v>7</v>
      </c>
    </row>
    <row r="322" spans="1:3" x14ac:dyDescent="0.25">
      <c r="A322" t="s">
        <v>130</v>
      </c>
      <c r="B322">
        <v>0</v>
      </c>
      <c r="C322">
        <f t="shared" si="5"/>
        <v>126</v>
      </c>
    </row>
    <row r="323" spans="1:3" x14ac:dyDescent="0.25">
      <c r="A323" t="s">
        <v>26</v>
      </c>
      <c r="B323">
        <v>0</v>
      </c>
      <c r="C323">
        <f t="shared" ref="C323:C386" si="6">SUMIF($A:$A, A323, $B:$B)</f>
        <v>39</v>
      </c>
    </row>
    <row r="324" spans="1:3" x14ac:dyDescent="0.25">
      <c r="A324" t="s">
        <v>16</v>
      </c>
      <c r="B324">
        <v>0</v>
      </c>
      <c r="C324">
        <f t="shared" si="6"/>
        <v>306</v>
      </c>
    </row>
    <row r="325" spans="1:3" x14ac:dyDescent="0.25">
      <c r="A325" t="s">
        <v>26</v>
      </c>
      <c r="B325">
        <v>0</v>
      </c>
      <c r="C325">
        <f t="shared" si="6"/>
        <v>39</v>
      </c>
    </row>
    <row r="326" spans="1:3" x14ac:dyDescent="0.25">
      <c r="A326" t="s">
        <v>26</v>
      </c>
      <c r="B326">
        <v>0</v>
      </c>
      <c r="C326">
        <f t="shared" si="6"/>
        <v>39</v>
      </c>
    </row>
    <row r="327" spans="1:3" x14ac:dyDescent="0.25">
      <c r="A327" t="s">
        <v>47</v>
      </c>
      <c r="B327">
        <v>0</v>
      </c>
      <c r="C327">
        <f t="shared" si="6"/>
        <v>79</v>
      </c>
    </row>
    <row r="328" spans="1:3" x14ac:dyDescent="0.25">
      <c r="A328" t="s">
        <v>26</v>
      </c>
      <c r="B328">
        <v>0</v>
      </c>
      <c r="C328">
        <f t="shared" si="6"/>
        <v>39</v>
      </c>
    </row>
    <row r="329" spans="1:3" x14ac:dyDescent="0.25">
      <c r="A329" t="s">
        <v>47</v>
      </c>
      <c r="B329">
        <v>0</v>
      </c>
      <c r="C329">
        <f t="shared" si="6"/>
        <v>79</v>
      </c>
    </row>
    <row r="330" spans="1:3" x14ac:dyDescent="0.25">
      <c r="A330" t="s">
        <v>47</v>
      </c>
      <c r="B330">
        <v>0</v>
      </c>
      <c r="C330">
        <f t="shared" si="6"/>
        <v>79</v>
      </c>
    </row>
    <row r="331" spans="1:3" x14ac:dyDescent="0.25">
      <c r="A331" t="s">
        <v>16</v>
      </c>
      <c r="B331">
        <v>0</v>
      </c>
      <c r="C331">
        <f t="shared" si="6"/>
        <v>306</v>
      </c>
    </row>
    <row r="332" spans="1:3" x14ac:dyDescent="0.25">
      <c r="A332" t="s">
        <v>47</v>
      </c>
      <c r="B332">
        <v>0</v>
      </c>
      <c r="C332">
        <f t="shared" si="6"/>
        <v>79</v>
      </c>
    </row>
    <row r="333" spans="1:3" x14ac:dyDescent="0.25">
      <c r="A333" t="s">
        <v>196</v>
      </c>
      <c r="B333">
        <v>0</v>
      </c>
      <c r="C333">
        <f t="shared" si="6"/>
        <v>38</v>
      </c>
    </row>
    <row r="334" spans="1:3" x14ac:dyDescent="0.25">
      <c r="A334" t="s">
        <v>615</v>
      </c>
      <c r="B334">
        <v>0</v>
      </c>
      <c r="C334">
        <f t="shared" si="6"/>
        <v>13</v>
      </c>
    </row>
    <row r="335" spans="1:3" x14ac:dyDescent="0.25">
      <c r="A335" t="s">
        <v>130</v>
      </c>
      <c r="B335">
        <v>0</v>
      </c>
      <c r="C335">
        <f t="shared" si="6"/>
        <v>126</v>
      </c>
    </row>
    <row r="336" spans="1:3" x14ac:dyDescent="0.25">
      <c r="A336" t="s">
        <v>26</v>
      </c>
      <c r="B336">
        <v>3</v>
      </c>
      <c r="C336">
        <f t="shared" si="6"/>
        <v>39</v>
      </c>
    </row>
    <row r="337" spans="1:3" x14ac:dyDescent="0.25">
      <c r="A337" t="s">
        <v>621</v>
      </c>
      <c r="B337">
        <v>0</v>
      </c>
      <c r="C337">
        <f t="shared" si="6"/>
        <v>3</v>
      </c>
    </row>
    <row r="338" spans="1:3" x14ac:dyDescent="0.25">
      <c r="A338" t="s">
        <v>29</v>
      </c>
      <c r="B338">
        <v>0</v>
      </c>
      <c r="C338">
        <f t="shared" si="6"/>
        <v>1</v>
      </c>
    </row>
    <row r="339" spans="1:3" x14ac:dyDescent="0.25">
      <c r="A339" t="s">
        <v>47</v>
      </c>
      <c r="B339">
        <v>0</v>
      </c>
      <c r="C339">
        <f t="shared" si="6"/>
        <v>79</v>
      </c>
    </row>
    <row r="340" spans="1:3" x14ac:dyDescent="0.25">
      <c r="A340" t="s">
        <v>16</v>
      </c>
      <c r="B340">
        <v>0</v>
      </c>
      <c r="C340">
        <f t="shared" si="6"/>
        <v>306</v>
      </c>
    </row>
    <row r="341" spans="1:3" x14ac:dyDescent="0.25">
      <c r="A341" t="s">
        <v>227</v>
      </c>
      <c r="B341">
        <v>26</v>
      </c>
      <c r="C341">
        <f t="shared" si="6"/>
        <v>70</v>
      </c>
    </row>
    <row r="342" spans="1:3" x14ac:dyDescent="0.25">
      <c r="A342" t="s">
        <v>16</v>
      </c>
      <c r="B342">
        <v>0</v>
      </c>
      <c r="C342">
        <f t="shared" si="6"/>
        <v>306</v>
      </c>
    </row>
    <row r="343" spans="1:3" x14ac:dyDescent="0.25">
      <c r="A343" t="s">
        <v>26</v>
      </c>
      <c r="B343">
        <v>0</v>
      </c>
      <c r="C343">
        <f t="shared" si="6"/>
        <v>39</v>
      </c>
    </row>
    <row r="344" spans="1:3" x14ac:dyDescent="0.25">
      <c r="A344" t="s">
        <v>16</v>
      </c>
      <c r="B344">
        <v>0</v>
      </c>
      <c r="C344">
        <f t="shared" si="6"/>
        <v>306</v>
      </c>
    </row>
    <row r="345" spans="1:3" x14ac:dyDescent="0.25">
      <c r="A345" t="s">
        <v>16</v>
      </c>
      <c r="B345">
        <v>104</v>
      </c>
      <c r="C345">
        <f t="shared" si="6"/>
        <v>306</v>
      </c>
    </row>
    <row r="346" spans="1:3" x14ac:dyDescent="0.25">
      <c r="A346" t="s">
        <v>16</v>
      </c>
      <c r="B346">
        <v>0</v>
      </c>
      <c r="C346">
        <f t="shared" si="6"/>
        <v>306</v>
      </c>
    </row>
    <row r="347" spans="1:3" x14ac:dyDescent="0.25">
      <c r="A347" t="s">
        <v>26</v>
      </c>
      <c r="B347">
        <v>0</v>
      </c>
      <c r="C347">
        <f t="shared" si="6"/>
        <v>39</v>
      </c>
    </row>
    <row r="348" spans="1:3" x14ac:dyDescent="0.25">
      <c r="A348" t="s">
        <v>26</v>
      </c>
      <c r="B348">
        <v>0</v>
      </c>
      <c r="C348">
        <f t="shared" si="6"/>
        <v>39</v>
      </c>
    </row>
    <row r="349" spans="1:3" x14ac:dyDescent="0.25">
      <c r="A349" t="s">
        <v>203</v>
      </c>
      <c r="B349">
        <v>0</v>
      </c>
      <c r="C349">
        <f t="shared" si="6"/>
        <v>3</v>
      </c>
    </row>
    <row r="350" spans="1:3" x14ac:dyDescent="0.25">
      <c r="A350" t="s">
        <v>16</v>
      </c>
      <c r="B350">
        <v>0</v>
      </c>
      <c r="C350">
        <f t="shared" si="6"/>
        <v>306</v>
      </c>
    </row>
    <row r="351" spans="1:3" x14ac:dyDescent="0.25">
      <c r="A351" t="s">
        <v>16</v>
      </c>
      <c r="B351">
        <v>0</v>
      </c>
      <c r="C351">
        <f t="shared" si="6"/>
        <v>306</v>
      </c>
    </row>
    <row r="352" spans="1:3" x14ac:dyDescent="0.25">
      <c r="A352" t="s">
        <v>65</v>
      </c>
      <c r="B352">
        <v>0</v>
      </c>
      <c r="C352">
        <f t="shared" si="6"/>
        <v>6</v>
      </c>
    </row>
    <row r="353" spans="1:3" x14ac:dyDescent="0.25">
      <c r="A353" t="s">
        <v>26</v>
      </c>
      <c r="B353">
        <v>0</v>
      </c>
      <c r="C353">
        <f t="shared" si="6"/>
        <v>39</v>
      </c>
    </row>
    <row r="354" spans="1:3" x14ac:dyDescent="0.25">
      <c r="A354" t="s">
        <v>650</v>
      </c>
      <c r="B354">
        <v>0</v>
      </c>
      <c r="C354">
        <f t="shared" si="6"/>
        <v>0</v>
      </c>
    </row>
    <row r="355" spans="1:3" x14ac:dyDescent="0.25">
      <c r="A355" t="s">
        <v>525</v>
      </c>
      <c r="B355">
        <v>0</v>
      </c>
      <c r="C355">
        <f t="shared" si="6"/>
        <v>0</v>
      </c>
    </row>
    <row r="356" spans="1:3" x14ac:dyDescent="0.25">
      <c r="A356" t="s">
        <v>525</v>
      </c>
      <c r="B356">
        <v>0</v>
      </c>
      <c r="C356">
        <f t="shared" si="6"/>
        <v>0</v>
      </c>
    </row>
    <row r="357" spans="1:3" x14ac:dyDescent="0.25">
      <c r="A357" t="s">
        <v>238</v>
      </c>
      <c r="B357">
        <v>0</v>
      </c>
      <c r="C357">
        <f t="shared" si="6"/>
        <v>39</v>
      </c>
    </row>
    <row r="358" spans="1:3" x14ac:dyDescent="0.25">
      <c r="A358" t="s">
        <v>16</v>
      </c>
      <c r="B358">
        <v>4</v>
      </c>
      <c r="C358">
        <f t="shared" si="6"/>
        <v>306</v>
      </c>
    </row>
    <row r="359" spans="1:3" x14ac:dyDescent="0.25">
      <c r="A359" t="s">
        <v>38</v>
      </c>
      <c r="B359">
        <v>0</v>
      </c>
      <c r="C359">
        <f t="shared" si="6"/>
        <v>43</v>
      </c>
    </row>
    <row r="360" spans="1:3" x14ac:dyDescent="0.25">
      <c r="A360" t="s">
        <v>29</v>
      </c>
      <c r="B360">
        <v>0</v>
      </c>
      <c r="C360">
        <f t="shared" si="6"/>
        <v>1</v>
      </c>
    </row>
    <row r="361" spans="1:3" x14ac:dyDescent="0.25">
      <c r="A361" t="s">
        <v>133</v>
      </c>
      <c r="B361">
        <v>1</v>
      </c>
      <c r="C361">
        <f t="shared" si="6"/>
        <v>165</v>
      </c>
    </row>
    <row r="362" spans="1:3" x14ac:dyDescent="0.25">
      <c r="A362" t="s">
        <v>29</v>
      </c>
      <c r="B362">
        <v>0</v>
      </c>
      <c r="C362">
        <f t="shared" si="6"/>
        <v>1</v>
      </c>
    </row>
    <row r="363" spans="1:3" x14ac:dyDescent="0.25">
      <c r="A363" t="s">
        <v>26</v>
      </c>
      <c r="B363">
        <v>0</v>
      </c>
      <c r="C363">
        <f t="shared" si="6"/>
        <v>39</v>
      </c>
    </row>
    <row r="364" spans="1:3" x14ac:dyDescent="0.25">
      <c r="A364" t="s">
        <v>16</v>
      </c>
      <c r="B364">
        <v>0</v>
      </c>
      <c r="C364">
        <f t="shared" si="6"/>
        <v>306</v>
      </c>
    </row>
    <row r="365" spans="1:3" x14ac:dyDescent="0.25">
      <c r="A365" t="s">
        <v>16</v>
      </c>
      <c r="B365">
        <v>0</v>
      </c>
      <c r="C365">
        <f t="shared" si="6"/>
        <v>306</v>
      </c>
    </row>
    <row r="366" spans="1:3" x14ac:dyDescent="0.25">
      <c r="A366" t="s">
        <v>26</v>
      </c>
      <c r="B366">
        <v>0</v>
      </c>
      <c r="C366">
        <f t="shared" si="6"/>
        <v>39</v>
      </c>
    </row>
    <row r="367" spans="1:3" x14ac:dyDescent="0.25">
      <c r="A367" t="s">
        <v>29</v>
      </c>
      <c r="B367">
        <v>0</v>
      </c>
      <c r="C367">
        <f t="shared" si="6"/>
        <v>1</v>
      </c>
    </row>
    <row r="368" spans="1:3" x14ac:dyDescent="0.25">
      <c r="A368" t="s">
        <v>47</v>
      </c>
      <c r="B368">
        <v>0</v>
      </c>
      <c r="C368">
        <f t="shared" si="6"/>
        <v>79</v>
      </c>
    </row>
    <row r="369" spans="1:3" x14ac:dyDescent="0.25">
      <c r="A369" t="s">
        <v>29</v>
      </c>
      <c r="B369">
        <v>0</v>
      </c>
      <c r="C369">
        <f t="shared" si="6"/>
        <v>1</v>
      </c>
    </row>
    <row r="370" spans="1:3" x14ac:dyDescent="0.25">
      <c r="A370" t="s">
        <v>16</v>
      </c>
      <c r="B370">
        <v>20</v>
      </c>
      <c r="C370">
        <f t="shared" si="6"/>
        <v>306</v>
      </c>
    </row>
    <row r="371" spans="1:3" x14ac:dyDescent="0.25">
      <c r="A371" t="s">
        <v>16</v>
      </c>
      <c r="B371">
        <v>13</v>
      </c>
      <c r="C371">
        <f t="shared" si="6"/>
        <v>306</v>
      </c>
    </row>
    <row r="372" spans="1:3" x14ac:dyDescent="0.25">
      <c r="A372" t="s">
        <v>26</v>
      </c>
      <c r="B372">
        <v>6</v>
      </c>
      <c r="C372">
        <f t="shared" si="6"/>
        <v>39</v>
      </c>
    </row>
    <row r="373" spans="1:3" x14ac:dyDescent="0.25">
      <c r="A373" t="s">
        <v>252</v>
      </c>
      <c r="B373">
        <v>0</v>
      </c>
      <c r="C373">
        <f t="shared" si="6"/>
        <v>7</v>
      </c>
    </row>
    <row r="374" spans="1:3" x14ac:dyDescent="0.25">
      <c r="A374" t="s">
        <v>16</v>
      </c>
      <c r="B374">
        <v>0</v>
      </c>
      <c r="C374">
        <f t="shared" si="6"/>
        <v>306</v>
      </c>
    </row>
    <row r="375" spans="1:3" x14ac:dyDescent="0.25">
      <c r="A375" t="s">
        <v>686</v>
      </c>
      <c r="B375">
        <v>0</v>
      </c>
      <c r="C375">
        <f t="shared" si="6"/>
        <v>0</v>
      </c>
    </row>
    <row r="376" spans="1:3" x14ac:dyDescent="0.25">
      <c r="A376" t="s">
        <v>130</v>
      </c>
      <c r="B376">
        <v>0</v>
      </c>
      <c r="C376">
        <f t="shared" si="6"/>
        <v>126</v>
      </c>
    </row>
    <row r="377" spans="1:3" x14ac:dyDescent="0.25">
      <c r="A377" t="s">
        <v>26</v>
      </c>
      <c r="B377">
        <v>0</v>
      </c>
      <c r="C377">
        <f t="shared" si="6"/>
        <v>39</v>
      </c>
    </row>
    <row r="378" spans="1:3" x14ac:dyDescent="0.25">
      <c r="A378" t="s">
        <v>26</v>
      </c>
      <c r="B378">
        <v>0</v>
      </c>
      <c r="C378">
        <f t="shared" si="6"/>
        <v>39</v>
      </c>
    </row>
    <row r="379" spans="1:3" x14ac:dyDescent="0.25">
      <c r="A379" t="s">
        <v>26</v>
      </c>
      <c r="B379">
        <v>0</v>
      </c>
      <c r="C379">
        <f t="shared" si="6"/>
        <v>39</v>
      </c>
    </row>
    <row r="380" spans="1:3" x14ac:dyDescent="0.25">
      <c r="A380" t="s">
        <v>525</v>
      </c>
      <c r="B380">
        <v>0</v>
      </c>
      <c r="C380">
        <f t="shared" si="6"/>
        <v>0</v>
      </c>
    </row>
    <row r="381" spans="1:3" x14ac:dyDescent="0.25">
      <c r="A381" t="s">
        <v>26</v>
      </c>
      <c r="B381">
        <v>1</v>
      </c>
      <c r="C381">
        <f t="shared" si="6"/>
        <v>39</v>
      </c>
    </row>
    <row r="382" spans="1:3" x14ac:dyDescent="0.25">
      <c r="A382" t="s">
        <v>133</v>
      </c>
      <c r="B382">
        <v>1</v>
      </c>
      <c r="C382">
        <f t="shared" si="6"/>
        <v>165</v>
      </c>
    </row>
    <row r="383" spans="1:3" x14ac:dyDescent="0.25">
      <c r="A383" t="s">
        <v>65</v>
      </c>
      <c r="B383">
        <v>1</v>
      </c>
      <c r="C383">
        <f t="shared" si="6"/>
        <v>6</v>
      </c>
    </row>
    <row r="384" spans="1:3" x14ac:dyDescent="0.25">
      <c r="A384" t="s">
        <v>16</v>
      </c>
      <c r="B384">
        <v>14</v>
      </c>
      <c r="C384">
        <f t="shared" si="6"/>
        <v>306</v>
      </c>
    </row>
    <row r="385" spans="1:3" x14ac:dyDescent="0.25">
      <c r="A385" t="s">
        <v>26</v>
      </c>
      <c r="B385">
        <v>0</v>
      </c>
      <c r="C385">
        <f t="shared" si="6"/>
        <v>39</v>
      </c>
    </row>
    <row r="386" spans="1:3" x14ac:dyDescent="0.25">
      <c r="A386" t="s">
        <v>26</v>
      </c>
      <c r="B386">
        <v>0</v>
      </c>
      <c r="C386">
        <f t="shared" si="6"/>
        <v>39</v>
      </c>
    </row>
    <row r="387" spans="1:3" x14ac:dyDescent="0.25">
      <c r="A387" t="s">
        <v>23</v>
      </c>
      <c r="B387">
        <v>13</v>
      </c>
      <c r="C387">
        <f t="shared" ref="C387:C450" si="7">SUMIF($A:$A, A387, $B:$B)</f>
        <v>14</v>
      </c>
    </row>
    <row r="388" spans="1:3" x14ac:dyDescent="0.25">
      <c r="A388" t="s">
        <v>525</v>
      </c>
      <c r="B388">
        <v>0</v>
      </c>
      <c r="C388">
        <f t="shared" si="7"/>
        <v>0</v>
      </c>
    </row>
    <row r="389" spans="1:3" x14ac:dyDescent="0.25">
      <c r="A389" t="s">
        <v>196</v>
      </c>
      <c r="B389">
        <v>0</v>
      </c>
      <c r="C389">
        <f t="shared" si="7"/>
        <v>38</v>
      </c>
    </row>
    <row r="390" spans="1:3" x14ac:dyDescent="0.25">
      <c r="A390" t="s">
        <v>525</v>
      </c>
      <c r="B390">
        <v>0</v>
      </c>
      <c r="C390">
        <f t="shared" si="7"/>
        <v>0</v>
      </c>
    </row>
    <row r="391" spans="1:3" x14ac:dyDescent="0.25">
      <c r="A391" t="s">
        <v>16</v>
      </c>
      <c r="B391">
        <v>0</v>
      </c>
      <c r="C391">
        <f t="shared" si="7"/>
        <v>306</v>
      </c>
    </row>
    <row r="392" spans="1:3" x14ac:dyDescent="0.25">
      <c r="A392" t="s">
        <v>16</v>
      </c>
      <c r="B392">
        <v>0</v>
      </c>
      <c r="C392">
        <f t="shared" si="7"/>
        <v>306</v>
      </c>
    </row>
    <row r="393" spans="1:3" x14ac:dyDescent="0.25">
      <c r="A393" t="s">
        <v>16</v>
      </c>
      <c r="B393">
        <v>0</v>
      </c>
      <c r="C393">
        <f t="shared" si="7"/>
        <v>306</v>
      </c>
    </row>
    <row r="394" spans="1:3" x14ac:dyDescent="0.25">
      <c r="A394" t="s">
        <v>47</v>
      </c>
      <c r="B394">
        <v>6</v>
      </c>
      <c r="C394">
        <f t="shared" si="7"/>
        <v>79</v>
      </c>
    </row>
    <row r="395" spans="1:3" x14ac:dyDescent="0.25">
      <c r="A395" t="s">
        <v>26</v>
      </c>
      <c r="B395">
        <v>0</v>
      </c>
      <c r="C395">
        <f t="shared" si="7"/>
        <v>39</v>
      </c>
    </row>
    <row r="396" spans="1:3" x14ac:dyDescent="0.25">
      <c r="A396" t="s">
        <v>26</v>
      </c>
      <c r="B396">
        <v>0</v>
      </c>
      <c r="C396">
        <f t="shared" si="7"/>
        <v>39</v>
      </c>
    </row>
    <row r="397" spans="1:3" x14ac:dyDescent="0.25">
      <c r="A397" t="s">
        <v>16</v>
      </c>
      <c r="B397">
        <v>0</v>
      </c>
      <c r="C397">
        <f t="shared" si="7"/>
        <v>306</v>
      </c>
    </row>
    <row r="398" spans="1:3" x14ac:dyDescent="0.25">
      <c r="A398" t="s">
        <v>47</v>
      </c>
      <c r="B398">
        <v>3</v>
      </c>
      <c r="C398">
        <f t="shared" si="7"/>
        <v>79</v>
      </c>
    </row>
    <row r="399" spans="1:3" x14ac:dyDescent="0.25">
      <c r="A399" t="s">
        <v>47</v>
      </c>
      <c r="B399">
        <v>0</v>
      </c>
      <c r="C399">
        <f t="shared" si="7"/>
        <v>79</v>
      </c>
    </row>
    <row r="400" spans="1:3" x14ac:dyDescent="0.25">
      <c r="A400" t="s">
        <v>70</v>
      </c>
      <c r="B400">
        <v>0</v>
      </c>
      <c r="C400">
        <f t="shared" si="7"/>
        <v>15</v>
      </c>
    </row>
    <row r="401" spans="1:3" x14ac:dyDescent="0.25">
      <c r="A401" t="s">
        <v>26</v>
      </c>
      <c r="B401">
        <v>0</v>
      </c>
      <c r="C401">
        <f t="shared" si="7"/>
        <v>39</v>
      </c>
    </row>
    <row r="402" spans="1:3" x14ac:dyDescent="0.25">
      <c r="A402" t="s">
        <v>16</v>
      </c>
      <c r="B402">
        <v>0</v>
      </c>
      <c r="C402">
        <f t="shared" si="7"/>
        <v>306</v>
      </c>
    </row>
    <row r="403" spans="1:3" x14ac:dyDescent="0.25">
      <c r="A403" t="s">
        <v>203</v>
      </c>
      <c r="B403">
        <v>0</v>
      </c>
      <c r="C403">
        <f t="shared" si="7"/>
        <v>3</v>
      </c>
    </row>
    <row r="404" spans="1:3" x14ac:dyDescent="0.25">
      <c r="A404" t="s">
        <v>238</v>
      </c>
      <c r="B404">
        <v>6</v>
      </c>
      <c r="C404">
        <f t="shared" si="7"/>
        <v>39</v>
      </c>
    </row>
    <row r="405" spans="1:3" x14ac:dyDescent="0.25">
      <c r="A405" t="s">
        <v>26</v>
      </c>
      <c r="B405">
        <v>0</v>
      </c>
      <c r="C405">
        <f t="shared" si="7"/>
        <v>39</v>
      </c>
    </row>
    <row r="406" spans="1:3" x14ac:dyDescent="0.25">
      <c r="A406" t="s">
        <v>50</v>
      </c>
      <c r="B406">
        <v>0</v>
      </c>
      <c r="C406">
        <f t="shared" si="7"/>
        <v>28</v>
      </c>
    </row>
    <row r="407" spans="1:3" x14ac:dyDescent="0.25">
      <c r="A407" t="s">
        <v>29</v>
      </c>
      <c r="B407">
        <v>0</v>
      </c>
      <c r="C407">
        <f t="shared" si="7"/>
        <v>1</v>
      </c>
    </row>
    <row r="408" spans="1:3" x14ac:dyDescent="0.25">
      <c r="A408" t="s">
        <v>330</v>
      </c>
      <c r="B408">
        <v>0</v>
      </c>
      <c r="C408">
        <f t="shared" si="7"/>
        <v>0</v>
      </c>
    </row>
    <row r="409" spans="1:3" x14ac:dyDescent="0.25">
      <c r="A409" t="s">
        <v>525</v>
      </c>
      <c r="B409">
        <v>0</v>
      </c>
      <c r="C409">
        <f t="shared" si="7"/>
        <v>0</v>
      </c>
    </row>
    <row r="410" spans="1:3" x14ac:dyDescent="0.25">
      <c r="A410" t="s">
        <v>238</v>
      </c>
      <c r="B410">
        <v>0</v>
      </c>
      <c r="C410">
        <f t="shared" si="7"/>
        <v>39</v>
      </c>
    </row>
    <row r="411" spans="1:3" x14ac:dyDescent="0.25">
      <c r="A411" t="s">
        <v>16</v>
      </c>
      <c r="B411">
        <v>0</v>
      </c>
      <c r="C411">
        <f t="shared" si="7"/>
        <v>306</v>
      </c>
    </row>
    <row r="412" spans="1:3" x14ac:dyDescent="0.25">
      <c r="A412" t="s">
        <v>203</v>
      </c>
      <c r="B412">
        <v>0</v>
      </c>
      <c r="C412">
        <f t="shared" si="7"/>
        <v>3</v>
      </c>
    </row>
    <row r="413" spans="1:3" x14ac:dyDescent="0.25">
      <c r="A413" t="s">
        <v>26</v>
      </c>
      <c r="B413">
        <v>0</v>
      </c>
      <c r="C413">
        <f t="shared" si="7"/>
        <v>39</v>
      </c>
    </row>
    <row r="414" spans="1:3" x14ac:dyDescent="0.25">
      <c r="A414" t="s">
        <v>297</v>
      </c>
      <c r="B414">
        <v>0</v>
      </c>
      <c r="C414">
        <f t="shared" si="7"/>
        <v>0</v>
      </c>
    </row>
    <row r="415" spans="1:3" x14ac:dyDescent="0.25">
      <c r="A415" t="s">
        <v>297</v>
      </c>
      <c r="B415">
        <v>0</v>
      </c>
      <c r="C415">
        <f t="shared" si="7"/>
        <v>0</v>
      </c>
    </row>
    <row r="416" spans="1:3" x14ac:dyDescent="0.25">
      <c r="A416" t="s">
        <v>252</v>
      </c>
      <c r="B416">
        <v>0</v>
      </c>
      <c r="C416">
        <f t="shared" si="7"/>
        <v>7</v>
      </c>
    </row>
    <row r="417" spans="1:3" x14ac:dyDescent="0.25">
      <c r="A417" t="s">
        <v>26</v>
      </c>
      <c r="B417">
        <v>0</v>
      </c>
      <c r="C417">
        <f t="shared" si="7"/>
        <v>39</v>
      </c>
    </row>
    <row r="418" spans="1:3" x14ac:dyDescent="0.25">
      <c r="A418" t="s">
        <v>161</v>
      </c>
      <c r="B418">
        <v>0</v>
      </c>
      <c r="C418">
        <f t="shared" si="7"/>
        <v>1</v>
      </c>
    </row>
    <row r="419" spans="1:3" x14ac:dyDescent="0.25">
      <c r="A419" t="s">
        <v>227</v>
      </c>
      <c r="B419">
        <v>0</v>
      </c>
      <c r="C419">
        <f t="shared" si="7"/>
        <v>70</v>
      </c>
    </row>
    <row r="420" spans="1:3" x14ac:dyDescent="0.25">
      <c r="A420" t="s">
        <v>26</v>
      </c>
      <c r="B420">
        <v>0</v>
      </c>
      <c r="C420">
        <f t="shared" si="7"/>
        <v>39</v>
      </c>
    </row>
    <row r="421" spans="1:3" x14ac:dyDescent="0.25">
      <c r="A421" t="s">
        <v>29</v>
      </c>
      <c r="B421">
        <v>0</v>
      </c>
      <c r="C421">
        <f t="shared" si="7"/>
        <v>1</v>
      </c>
    </row>
    <row r="422" spans="1:3" x14ac:dyDescent="0.25">
      <c r="A422" t="s">
        <v>203</v>
      </c>
      <c r="B422">
        <v>0</v>
      </c>
      <c r="C422">
        <f t="shared" si="7"/>
        <v>3</v>
      </c>
    </row>
    <row r="423" spans="1:3" x14ac:dyDescent="0.25">
      <c r="A423" t="s">
        <v>173</v>
      </c>
      <c r="B423">
        <v>0</v>
      </c>
      <c r="C423">
        <f t="shared" si="7"/>
        <v>46</v>
      </c>
    </row>
    <row r="424" spans="1:3" x14ac:dyDescent="0.25">
      <c r="A424" t="s">
        <v>29</v>
      </c>
      <c r="B424">
        <v>0</v>
      </c>
      <c r="C424">
        <f t="shared" si="7"/>
        <v>1</v>
      </c>
    </row>
    <row r="425" spans="1:3" x14ac:dyDescent="0.25">
      <c r="A425" t="s">
        <v>494</v>
      </c>
      <c r="B425">
        <v>0</v>
      </c>
      <c r="C425">
        <f t="shared" si="7"/>
        <v>0</v>
      </c>
    </row>
    <row r="426" spans="1:3" x14ac:dyDescent="0.25">
      <c r="A426" t="s">
        <v>525</v>
      </c>
      <c r="B426">
        <v>0</v>
      </c>
      <c r="C426">
        <f t="shared" si="7"/>
        <v>0</v>
      </c>
    </row>
    <row r="427" spans="1:3" x14ac:dyDescent="0.25">
      <c r="A427" t="s">
        <v>173</v>
      </c>
      <c r="B427">
        <v>0</v>
      </c>
      <c r="C427">
        <f t="shared" si="7"/>
        <v>46</v>
      </c>
    </row>
    <row r="428" spans="1:3" x14ac:dyDescent="0.25">
      <c r="A428" t="s">
        <v>227</v>
      </c>
      <c r="B428">
        <v>1</v>
      </c>
      <c r="C428">
        <f t="shared" si="7"/>
        <v>70</v>
      </c>
    </row>
    <row r="429" spans="1:3" x14ac:dyDescent="0.25">
      <c r="A429" t="s">
        <v>227</v>
      </c>
      <c r="B429">
        <v>0</v>
      </c>
      <c r="C429">
        <f t="shared" si="7"/>
        <v>70</v>
      </c>
    </row>
    <row r="430" spans="1:3" x14ac:dyDescent="0.25">
      <c r="A430" t="s">
        <v>29</v>
      </c>
      <c r="B430">
        <v>0</v>
      </c>
      <c r="C430">
        <f t="shared" si="7"/>
        <v>1</v>
      </c>
    </row>
    <row r="431" spans="1:3" x14ac:dyDescent="0.25">
      <c r="A431" t="s">
        <v>494</v>
      </c>
      <c r="B431">
        <v>0</v>
      </c>
      <c r="C431">
        <f t="shared" si="7"/>
        <v>0</v>
      </c>
    </row>
    <row r="432" spans="1:3" x14ac:dyDescent="0.25">
      <c r="A432" t="s">
        <v>772</v>
      </c>
      <c r="B432">
        <v>1</v>
      </c>
      <c r="C432">
        <f t="shared" si="7"/>
        <v>1</v>
      </c>
    </row>
    <row r="433" spans="1:3" x14ac:dyDescent="0.25">
      <c r="A433" t="s">
        <v>29</v>
      </c>
      <c r="B433">
        <v>0</v>
      </c>
      <c r="C433">
        <f t="shared" si="7"/>
        <v>1</v>
      </c>
    </row>
    <row r="434" spans="1:3" x14ac:dyDescent="0.25">
      <c r="A434" t="s">
        <v>525</v>
      </c>
      <c r="B434">
        <v>0</v>
      </c>
      <c r="C434">
        <f t="shared" si="7"/>
        <v>0</v>
      </c>
    </row>
    <row r="435" spans="1:3" x14ac:dyDescent="0.25">
      <c r="A435" t="s">
        <v>777</v>
      </c>
      <c r="B435">
        <v>0</v>
      </c>
      <c r="C435">
        <f t="shared" si="7"/>
        <v>0</v>
      </c>
    </row>
    <row r="436" spans="1:3" x14ac:dyDescent="0.25">
      <c r="A436" t="s">
        <v>780</v>
      </c>
      <c r="B436">
        <v>0</v>
      </c>
      <c r="C436">
        <f t="shared" si="7"/>
        <v>0</v>
      </c>
    </row>
    <row r="437" spans="1:3" x14ac:dyDescent="0.25">
      <c r="A437" t="s">
        <v>47</v>
      </c>
      <c r="B437">
        <v>7</v>
      </c>
      <c r="C437">
        <f t="shared" si="7"/>
        <v>79</v>
      </c>
    </row>
    <row r="438" spans="1:3" x14ac:dyDescent="0.25">
      <c r="A438" t="s">
        <v>47</v>
      </c>
      <c r="B438">
        <v>0</v>
      </c>
      <c r="C438">
        <f t="shared" si="7"/>
        <v>79</v>
      </c>
    </row>
    <row r="439" spans="1:3" x14ac:dyDescent="0.25">
      <c r="A439" t="s">
        <v>38</v>
      </c>
      <c r="B439">
        <v>0</v>
      </c>
      <c r="C439">
        <f t="shared" si="7"/>
        <v>43</v>
      </c>
    </row>
    <row r="440" spans="1:3" x14ac:dyDescent="0.25">
      <c r="A440" t="s">
        <v>85</v>
      </c>
      <c r="B440">
        <v>0</v>
      </c>
      <c r="C440">
        <f t="shared" si="7"/>
        <v>0</v>
      </c>
    </row>
    <row r="441" spans="1:3" x14ac:dyDescent="0.25">
      <c r="A441" t="s">
        <v>130</v>
      </c>
      <c r="B441">
        <v>0</v>
      </c>
      <c r="C441">
        <f t="shared" si="7"/>
        <v>126</v>
      </c>
    </row>
    <row r="442" spans="1:3" x14ac:dyDescent="0.25">
      <c r="A442" t="s">
        <v>29</v>
      </c>
      <c r="B442">
        <v>0</v>
      </c>
      <c r="C442">
        <f t="shared" si="7"/>
        <v>1</v>
      </c>
    </row>
    <row r="443" spans="1:3" x14ac:dyDescent="0.25">
      <c r="A443" t="s">
        <v>12</v>
      </c>
      <c r="B443">
        <v>0</v>
      </c>
      <c r="C443">
        <f t="shared" si="7"/>
        <v>48</v>
      </c>
    </row>
    <row r="444" spans="1:3" x14ac:dyDescent="0.25">
      <c r="A444" t="s">
        <v>12</v>
      </c>
      <c r="B444">
        <v>0</v>
      </c>
      <c r="C444">
        <f t="shared" si="7"/>
        <v>48</v>
      </c>
    </row>
    <row r="445" spans="1:3" x14ac:dyDescent="0.25">
      <c r="A445" t="s">
        <v>196</v>
      </c>
      <c r="B445">
        <v>0</v>
      </c>
      <c r="C445">
        <f t="shared" si="7"/>
        <v>38</v>
      </c>
    </row>
    <row r="446" spans="1:3" x14ac:dyDescent="0.25">
      <c r="A446" t="s">
        <v>47</v>
      </c>
      <c r="B446">
        <v>0</v>
      </c>
      <c r="C446">
        <f t="shared" si="7"/>
        <v>79</v>
      </c>
    </row>
    <row r="447" spans="1:3" x14ac:dyDescent="0.25">
      <c r="A447" t="s">
        <v>26</v>
      </c>
      <c r="B447">
        <v>0</v>
      </c>
      <c r="C447">
        <f t="shared" si="7"/>
        <v>39</v>
      </c>
    </row>
    <row r="448" spans="1:3" x14ac:dyDescent="0.25">
      <c r="A448" t="s">
        <v>168</v>
      </c>
      <c r="B448">
        <v>0</v>
      </c>
      <c r="C448">
        <f t="shared" si="7"/>
        <v>16</v>
      </c>
    </row>
    <row r="449" spans="1:3" x14ac:dyDescent="0.25">
      <c r="A449" t="s">
        <v>173</v>
      </c>
      <c r="B449">
        <v>24</v>
      </c>
      <c r="C449">
        <f t="shared" si="7"/>
        <v>46</v>
      </c>
    </row>
    <row r="450" spans="1:3" x14ac:dyDescent="0.25">
      <c r="A450" t="s">
        <v>23</v>
      </c>
      <c r="B450">
        <v>0</v>
      </c>
      <c r="C450">
        <f t="shared" si="7"/>
        <v>14</v>
      </c>
    </row>
    <row r="451" spans="1:3" x14ac:dyDescent="0.25">
      <c r="A451" t="s">
        <v>12</v>
      </c>
      <c r="B451">
        <v>0</v>
      </c>
      <c r="C451">
        <f t="shared" ref="C451:C514" si="8">SUMIF($A:$A, A451, $B:$B)</f>
        <v>48</v>
      </c>
    </row>
    <row r="452" spans="1:3" x14ac:dyDescent="0.25">
      <c r="A452" t="s">
        <v>16</v>
      </c>
      <c r="B452">
        <v>0</v>
      </c>
      <c r="C452">
        <f t="shared" si="8"/>
        <v>306</v>
      </c>
    </row>
    <row r="453" spans="1:3" x14ac:dyDescent="0.25">
      <c r="A453" t="s">
        <v>65</v>
      </c>
      <c r="B453">
        <v>0</v>
      </c>
      <c r="C453">
        <f t="shared" si="8"/>
        <v>6</v>
      </c>
    </row>
    <row r="454" spans="1:3" x14ac:dyDescent="0.25">
      <c r="A454" t="s">
        <v>166</v>
      </c>
      <c r="B454">
        <v>26</v>
      </c>
      <c r="C454">
        <f t="shared" si="8"/>
        <v>26</v>
      </c>
    </row>
    <row r="455" spans="1:3" x14ac:dyDescent="0.25">
      <c r="A455" t="s">
        <v>47</v>
      </c>
      <c r="B455">
        <v>0</v>
      </c>
      <c r="C455">
        <f t="shared" si="8"/>
        <v>79</v>
      </c>
    </row>
    <row r="456" spans="1:3" x14ac:dyDescent="0.25">
      <c r="A456" t="s">
        <v>203</v>
      </c>
      <c r="B456">
        <v>0</v>
      </c>
      <c r="C456">
        <f t="shared" si="8"/>
        <v>3</v>
      </c>
    </row>
    <row r="457" spans="1:3" x14ac:dyDescent="0.25">
      <c r="A457" t="s">
        <v>16</v>
      </c>
      <c r="B457">
        <v>0</v>
      </c>
      <c r="C457">
        <f t="shared" si="8"/>
        <v>306</v>
      </c>
    </row>
    <row r="458" spans="1:3" x14ac:dyDescent="0.25">
      <c r="A458" t="s">
        <v>38</v>
      </c>
      <c r="B458">
        <v>0</v>
      </c>
      <c r="C458">
        <f t="shared" si="8"/>
        <v>43</v>
      </c>
    </row>
    <row r="459" spans="1:3" x14ac:dyDescent="0.25">
      <c r="A459" t="s">
        <v>23</v>
      </c>
      <c r="B459">
        <v>0</v>
      </c>
      <c r="C459">
        <f t="shared" si="8"/>
        <v>14</v>
      </c>
    </row>
    <row r="460" spans="1:3" x14ac:dyDescent="0.25">
      <c r="A460" t="s">
        <v>227</v>
      </c>
      <c r="B460">
        <v>0</v>
      </c>
      <c r="C460">
        <f t="shared" si="8"/>
        <v>70</v>
      </c>
    </row>
    <row r="461" spans="1:3" x14ac:dyDescent="0.25">
      <c r="A461" t="s">
        <v>12</v>
      </c>
      <c r="B461">
        <v>0</v>
      </c>
      <c r="C461">
        <f t="shared" si="8"/>
        <v>48</v>
      </c>
    </row>
    <row r="462" spans="1:3" x14ac:dyDescent="0.25">
      <c r="A462" t="s">
        <v>16</v>
      </c>
      <c r="B462">
        <v>0</v>
      </c>
      <c r="C462">
        <f t="shared" si="8"/>
        <v>306</v>
      </c>
    </row>
    <row r="463" spans="1:3" x14ac:dyDescent="0.25">
      <c r="A463" t="s">
        <v>47</v>
      </c>
      <c r="B463">
        <v>0</v>
      </c>
      <c r="C463">
        <f t="shared" si="8"/>
        <v>79</v>
      </c>
    </row>
    <row r="464" spans="1:3" x14ac:dyDescent="0.25">
      <c r="A464" t="s">
        <v>26</v>
      </c>
      <c r="B464">
        <v>0</v>
      </c>
      <c r="C464">
        <f t="shared" si="8"/>
        <v>39</v>
      </c>
    </row>
    <row r="465" spans="1:3" x14ac:dyDescent="0.25">
      <c r="A465" t="s">
        <v>16</v>
      </c>
      <c r="B465">
        <v>0</v>
      </c>
      <c r="C465">
        <f t="shared" si="8"/>
        <v>306</v>
      </c>
    </row>
    <row r="466" spans="1:3" x14ac:dyDescent="0.25">
      <c r="A466" t="s">
        <v>16</v>
      </c>
      <c r="B466">
        <v>2</v>
      </c>
      <c r="C466">
        <f t="shared" si="8"/>
        <v>306</v>
      </c>
    </row>
    <row r="467" spans="1:3" x14ac:dyDescent="0.25">
      <c r="A467" t="s">
        <v>47</v>
      </c>
      <c r="B467">
        <v>0</v>
      </c>
      <c r="C467">
        <f t="shared" si="8"/>
        <v>79</v>
      </c>
    </row>
    <row r="468" spans="1:3" x14ac:dyDescent="0.25">
      <c r="A468" t="s">
        <v>26</v>
      </c>
      <c r="B468">
        <v>0</v>
      </c>
      <c r="C468">
        <f t="shared" si="8"/>
        <v>39</v>
      </c>
    </row>
    <row r="469" spans="1:3" x14ac:dyDescent="0.25">
      <c r="A469" t="s">
        <v>12</v>
      </c>
      <c r="B469">
        <v>0</v>
      </c>
      <c r="C469">
        <f t="shared" si="8"/>
        <v>48</v>
      </c>
    </row>
    <row r="470" spans="1:3" x14ac:dyDescent="0.25">
      <c r="A470" t="s">
        <v>12</v>
      </c>
      <c r="B470">
        <v>0</v>
      </c>
      <c r="C470">
        <f t="shared" si="8"/>
        <v>48</v>
      </c>
    </row>
    <row r="471" spans="1:3" x14ac:dyDescent="0.25">
      <c r="A471" t="s">
        <v>38</v>
      </c>
      <c r="B471">
        <v>0</v>
      </c>
      <c r="C471">
        <f t="shared" si="8"/>
        <v>43</v>
      </c>
    </row>
    <row r="472" spans="1:3" x14ac:dyDescent="0.25">
      <c r="A472" t="s">
        <v>12</v>
      </c>
      <c r="B472">
        <v>0</v>
      </c>
      <c r="C472">
        <f t="shared" si="8"/>
        <v>48</v>
      </c>
    </row>
    <row r="473" spans="1:3" x14ac:dyDescent="0.25">
      <c r="A473" t="s">
        <v>615</v>
      </c>
      <c r="B473">
        <v>0</v>
      </c>
      <c r="C473">
        <f t="shared" si="8"/>
        <v>13</v>
      </c>
    </row>
    <row r="474" spans="1:3" x14ac:dyDescent="0.25">
      <c r="A474" t="s">
        <v>29</v>
      </c>
      <c r="B474">
        <v>0</v>
      </c>
      <c r="C474">
        <f t="shared" si="8"/>
        <v>1</v>
      </c>
    </row>
    <row r="475" spans="1:3" x14ac:dyDescent="0.25">
      <c r="A475" t="s">
        <v>133</v>
      </c>
      <c r="B475">
        <v>0</v>
      </c>
      <c r="C475">
        <f t="shared" si="8"/>
        <v>165</v>
      </c>
    </row>
    <row r="476" spans="1:3" x14ac:dyDescent="0.25">
      <c r="A476" t="s">
        <v>47</v>
      </c>
      <c r="B476">
        <v>0</v>
      </c>
      <c r="C476">
        <f t="shared" si="8"/>
        <v>79</v>
      </c>
    </row>
    <row r="477" spans="1:3" x14ac:dyDescent="0.25">
      <c r="A477" t="s">
        <v>846</v>
      </c>
      <c r="B477">
        <v>0</v>
      </c>
      <c r="C477">
        <f t="shared" si="8"/>
        <v>0</v>
      </c>
    </row>
    <row r="478" spans="1:3" x14ac:dyDescent="0.25">
      <c r="A478" t="s">
        <v>26</v>
      </c>
      <c r="B478">
        <v>0</v>
      </c>
      <c r="C478">
        <f t="shared" si="8"/>
        <v>39</v>
      </c>
    </row>
    <row r="479" spans="1:3" x14ac:dyDescent="0.25">
      <c r="A479" t="s">
        <v>47</v>
      </c>
      <c r="B479">
        <v>0</v>
      </c>
      <c r="C479">
        <f t="shared" si="8"/>
        <v>79</v>
      </c>
    </row>
    <row r="480" spans="1:3" x14ac:dyDescent="0.25">
      <c r="A480" t="s">
        <v>47</v>
      </c>
      <c r="B480">
        <v>0</v>
      </c>
      <c r="C480">
        <f t="shared" si="8"/>
        <v>79</v>
      </c>
    </row>
    <row r="481" spans="1:3" x14ac:dyDescent="0.25">
      <c r="A481" t="s">
        <v>47</v>
      </c>
      <c r="B481">
        <v>0</v>
      </c>
      <c r="C481">
        <f t="shared" si="8"/>
        <v>79</v>
      </c>
    </row>
    <row r="482" spans="1:3" x14ac:dyDescent="0.25">
      <c r="A482" t="s">
        <v>70</v>
      </c>
      <c r="B482">
        <v>0</v>
      </c>
      <c r="C482">
        <f t="shared" si="8"/>
        <v>15</v>
      </c>
    </row>
    <row r="483" spans="1:3" x14ac:dyDescent="0.25">
      <c r="A483" t="s">
        <v>26</v>
      </c>
      <c r="B483">
        <v>0</v>
      </c>
      <c r="C483">
        <f t="shared" si="8"/>
        <v>39</v>
      </c>
    </row>
    <row r="484" spans="1:3" x14ac:dyDescent="0.25">
      <c r="A484" t="s">
        <v>16</v>
      </c>
      <c r="B484">
        <v>0</v>
      </c>
      <c r="C484">
        <f t="shared" si="8"/>
        <v>306</v>
      </c>
    </row>
    <row r="485" spans="1:3" x14ac:dyDescent="0.25">
      <c r="A485" t="s">
        <v>26</v>
      </c>
      <c r="B485">
        <v>0</v>
      </c>
      <c r="C485">
        <f t="shared" si="8"/>
        <v>39</v>
      </c>
    </row>
    <row r="486" spans="1:3" x14ac:dyDescent="0.25">
      <c r="A486" t="s">
        <v>26</v>
      </c>
      <c r="B486">
        <v>0</v>
      </c>
      <c r="C486">
        <f t="shared" si="8"/>
        <v>39</v>
      </c>
    </row>
    <row r="487" spans="1:3" x14ac:dyDescent="0.25">
      <c r="A487" t="s">
        <v>16</v>
      </c>
      <c r="B487">
        <v>0</v>
      </c>
      <c r="C487">
        <f t="shared" si="8"/>
        <v>306</v>
      </c>
    </row>
    <row r="488" spans="1:3" x14ac:dyDescent="0.25">
      <c r="A488" t="s">
        <v>16</v>
      </c>
      <c r="B488">
        <v>0</v>
      </c>
      <c r="C488">
        <f t="shared" si="8"/>
        <v>306</v>
      </c>
    </row>
    <row r="489" spans="1:3" x14ac:dyDescent="0.25">
      <c r="A489" t="s">
        <v>203</v>
      </c>
      <c r="B489">
        <v>0</v>
      </c>
      <c r="C489">
        <f t="shared" si="8"/>
        <v>3</v>
      </c>
    </row>
    <row r="490" spans="1:3" x14ac:dyDescent="0.25">
      <c r="A490" t="s">
        <v>26</v>
      </c>
      <c r="B490">
        <v>0</v>
      </c>
      <c r="C490">
        <f t="shared" si="8"/>
        <v>39</v>
      </c>
    </row>
    <row r="491" spans="1:3" x14ac:dyDescent="0.25">
      <c r="A491" t="s">
        <v>12</v>
      </c>
      <c r="B491">
        <v>0</v>
      </c>
      <c r="C491">
        <f t="shared" si="8"/>
        <v>48</v>
      </c>
    </row>
    <row r="492" spans="1:3" x14ac:dyDescent="0.25">
      <c r="A492" t="s">
        <v>161</v>
      </c>
      <c r="B492">
        <v>0</v>
      </c>
      <c r="C492">
        <f t="shared" si="8"/>
        <v>1</v>
      </c>
    </row>
    <row r="493" spans="1:3" x14ac:dyDescent="0.25">
      <c r="A493" t="s">
        <v>161</v>
      </c>
      <c r="B493">
        <v>1</v>
      </c>
      <c r="C493">
        <f t="shared" si="8"/>
        <v>1</v>
      </c>
    </row>
    <row r="494" spans="1:3" x14ac:dyDescent="0.25">
      <c r="A494" t="s">
        <v>47</v>
      </c>
      <c r="B494">
        <v>0</v>
      </c>
      <c r="C494">
        <f t="shared" si="8"/>
        <v>79</v>
      </c>
    </row>
    <row r="495" spans="1:3" x14ac:dyDescent="0.25">
      <c r="A495" t="s">
        <v>23</v>
      </c>
      <c r="B495">
        <v>0</v>
      </c>
      <c r="C495">
        <f t="shared" si="8"/>
        <v>14</v>
      </c>
    </row>
    <row r="496" spans="1:3" x14ac:dyDescent="0.25">
      <c r="A496" t="s">
        <v>320</v>
      </c>
      <c r="B496">
        <v>1</v>
      </c>
      <c r="C496">
        <f t="shared" si="8"/>
        <v>1</v>
      </c>
    </row>
    <row r="497" spans="1:3" x14ac:dyDescent="0.25">
      <c r="A497" t="s">
        <v>16</v>
      </c>
      <c r="B497">
        <v>32</v>
      </c>
      <c r="C497">
        <f t="shared" si="8"/>
        <v>306</v>
      </c>
    </row>
    <row r="498" spans="1:3" x14ac:dyDescent="0.25">
      <c r="A498" t="s">
        <v>12</v>
      </c>
      <c r="B498">
        <v>0</v>
      </c>
      <c r="C498">
        <f t="shared" si="8"/>
        <v>48</v>
      </c>
    </row>
    <row r="499" spans="1:3" x14ac:dyDescent="0.25">
      <c r="A499" t="s">
        <v>26</v>
      </c>
      <c r="B499">
        <v>0</v>
      </c>
      <c r="C499">
        <f t="shared" si="8"/>
        <v>39</v>
      </c>
    </row>
    <row r="500" spans="1:3" x14ac:dyDescent="0.25">
      <c r="A500" t="s">
        <v>47</v>
      </c>
      <c r="B500">
        <v>0</v>
      </c>
      <c r="C500">
        <f t="shared" si="8"/>
        <v>79</v>
      </c>
    </row>
    <row r="501" spans="1:3" x14ac:dyDescent="0.25">
      <c r="A501" t="s">
        <v>196</v>
      </c>
      <c r="B501">
        <v>0</v>
      </c>
      <c r="C501">
        <f t="shared" si="8"/>
        <v>38</v>
      </c>
    </row>
    <row r="502" spans="1:3" x14ac:dyDescent="0.25">
      <c r="A502" t="s">
        <v>173</v>
      </c>
      <c r="B502">
        <v>0</v>
      </c>
      <c r="C502">
        <f t="shared" si="8"/>
        <v>46</v>
      </c>
    </row>
    <row r="503" spans="1:3" x14ac:dyDescent="0.25">
      <c r="A503" t="s">
        <v>130</v>
      </c>
      <c r="B503">
        <v>0</v>
      </c>
      <c r="C503">
        <f t="shared" si="8"/>
        <v>126</v>
      </c>
    </row>
    <row r="504" spans="1:3" x14ac:dyDescent="0.25">
      <c r="A504" t="s">
        <v>16</v>
      </c>
      <c r="B504">
        <v>0</v>
      </c>
      <c r="C504">
        <f t="shared" si="8"/>
        <v>306</v>
      </c>
    </row>
    <row r="505" spans="1:3" x14ac:dyDescent="0.25">
      <c r="A505" t="s">
        <v>16</v>
      </c>
      <c r="B505">
        <v>0</v>
      </c>
      <c r="C505">
        <f t="shared" si="8"/>
        <v>306</v>
      </c>
    </row>
    <row r="506" spans="1:3" x14ac:dyDescent="0.25">
      <c r="A506" t="s">
        <v>47</v>
      </c>
      <c r="B506">
        <v>0</v>
      </c>
      <c r="C506">
        <f t="shared" si="8"/>
        <v>79</v>
      </c>
    </row>
    <row r="507" spans="1:3" x14ac:dyDescent="0.25">
      <c r="A507" t="s">
        <v>12</v>
      </c>
      <c r="B507">
        <v>0</v>
      </c>
      <c r="C507">
        <f t="shared" si="8"/>
        <v>48</v>
      </c>
    </row>
    <row r="508" spans="1:3" x14ac:dyDescent="0.25">
      <c r="A508" t="s">
        <v>29</v>
      </c>
      <c r="B508">
        <v>0</v>
      </c>
      <c r="C508">
        <f t="shared" si="8"/>
        <v>1</v>
      </c>
    </row>
    <row r="509" spans="1:3" x14ac:dyDescent="0.25">
      <c r="A509" t="s">
        <v>130</v>
      </c>
      <c r="B509">
        <v>16</v>
      </c>
      <c r="C509">
        <f t="shared" si="8"/>
        <v>126</v>
      </c>
    </row>
    <row r="510" spans="1:3" x14ac:dyDescent="0.25">
      <c r="A510" t="s">
        <v>130</v>
      </c>
      <c r="B510">
        <v>0</v>
      </c>
      <c r="C510">
        <f t="shared" si="8"/>
        <v>126</v>
      </c>
    </row>
    <row r="511" spans="1:3" x14ac:dyDescent="0.25">
      <c r="A511" t="s">
        <v>252</v>
      </c>
      <c r="B511">
        <v>0</v>
      </c>
      <c r="C511">
        <f t="shared" si="8"/>
        <v>7</v>
      </c>
    </row>
    <row r="512" spans="1:3" x14ac:dyDescent="0.25">
      <c r="A512" t="s">
        <v>26</v>
      </c>
      <c r="B512">
        <v>0</v>
      </c>
      <c r="C512">
        <f t="shared" si="8"/>
        <v>39</v>
      </c>
    </row>
    <row r="513" spans="1:3" x14ac:dyDescent="0.25">
      <c r="A513" t="s">
        <v>903</v>
      </c>
      <c r="B513">
        <v>0</v>
      </c>
      <c r="C513">
        <f t="shared" si="8"/>
        <v>0</v>
      </c>
    </row>
    <row r="514" spans="1:3" x14ac:dyDescent="0.25">
      <c r="A514" t="s">
        <v>47</v>
      </c>
      <c r="B514">
        <v>0</v>
      </c>
      <c r="C514">
        <f t="shared" si="8"/>
        <v>79</v>
      </c>
    </row>
    <row r="515" spans="1:3" x14ac:dyDescent="0.25">
      <c r="A515" t="s">
        <v>196</v>
      </c>
      <c r="B515">
        <v>0</v>
      </c>
      <c r="C515">
        <f t="shared" ref="C515:C578" si="9">SUMIF($A:$A, A515, $B:$B)</f>
        <v>38</v>
      </c>
    </row>
    <row r="516" spans="1:3" x14ac:dyDescent="0.25">
      <c r="A516" t="s">
        <v>16</v>
      </c>
      <c r="B516">
        <v>0</v>
      </c>
      <c r="C516">
        <f t="shared" si="9"/>
        <v>306</v>
      </c>
    </row>
    <row r="517" spans="1:3" x14ac:dyDescent="0.25">
      <c r="A517" t="s">
        <v>16</v>
      </c>
      <c r="B517">
        <v>0</v>
      </c>
      <c r="C517">
        <f t="shared" si="9"/>
        <v>306</v>
      </c>
    </row>
    <row r="518" spans="1:3" x14ac:dyDescent="0.25">
      <c r="A518" t="s">
        <v>26</v>
      </c>
      <c r="B518">
        <v>0</v>
      </c>
      <c r="C518">
        <f t="shared" si="9"/>
        <v>39</v>
      </c>
    </row>
    <row r="519" spans="1:3" x14ac:dyDescent="0.25">
      <c r="A519" t="s">
        <v>26</v>
      </c>
      <c r="B519">
        <v>0</v>
      </c>
      <c r="C519">
        <f t="shared" si="9"/>
        <v>39</v>
      </c>
    </row>
    <row r="520" spans="1:3" x14ac:dyDescent="0.25">
      <c r="A520" t="s">
        <v>26</v>
      </c>
      <c r="B520">
        <v>1</v>
      </c>
      <c r="C520">
        <f t="shared" si="9"/>
        <v>39</v>
      </c>
    </row>
    <row r="521" spans="1:3" x14ac:dyDescent="0.25">
      <c r="A521" t="s">
        <v>238</v>
      </c>
      <c r="B521">
        <v>0</v>
      </c>
      <c r="C521">
        <f t="shared" si="9"/>
        <v>39</v>
      </c>
    </row>
    <row r="522" spans="1:3" x14ac:dyDescent="0.25">
      <c r="A522" t="s">
        <v>65</v>
      </c>
      <c r="B522">
        <v>0</v>
      </c>
      <c r="C522">
        <f t="shared" si="9"/>
        <v>6</v>
      </c>
    </row>
    <row r="523" spans="1:3" x14ac:dyDescent="0.25">
      <c r="A523" t="s">
        <v>16</v>
      </c>
      <c r="B523">
        <v>0</v>
      </c>
      <c r="C523">
        <f t="shared" si="9"/>
        <v>306</v>
      </c>
    </row>
    <row r="524" spans="1:3" x14ac:dyDescent="0.25">
      <c r="A524" t="s">
        <v>65</v>
      </c>
      <c r="B524">
        <v>0</v>
      </c>
      <c r="C524">
        <f t="shared" si="9"/>
        <v>6</v>
      </c>
    </row>
    <row r="525" spans="1:3" x14ac:dyDescent="0.25">
      <c r="A525" t="s">
        <v>26</v>
      </c>
      <c r="B525">
        <v>0</v>
      </c>
      <c r="C525">
        <f t="shared" si="9"/>
        <v>39</v>
      </c>
    </row>
    <row r="526" spans="1:3" x14ac:dyDescent="0.25">
      <c r="A526" t="s">
        <v>196</v>
      </c>
      <c r="B526">
        <v>0</v>
      </c>
      <c r="C526">
        <f t="shared" si="9"/>
        <v>38</v>
      </c>
    </row>
    <row r="527" spans="1:3" x14ac:dyDescent="0.25">
      <c r="A527" t="s">
        <v>50</v>
      </c>
      <c r="B527">
        <v>0</v>
      </c>
      <c r="C527">
        <f t="shared" si="9"/>
        <v>28</v>
      </c>
    </row>
    <row r="528" spans="1:3" x14ac:dyDescent="0.25">
      <c r="A528" t="s">
        <v>29</v>
      </c>
      <c r="B528">
        <v>0</v>
      </c>
      <c r="C528">
        <f t="shared" si="9"/>
        <v>1</v>
      </c>
    </row>
    <row r="529" spans="1:3" x14ac:dyDescent="0.25">
      <c r="A529" t="s">
        <v>12</v>
      </c>
      <c r="B529">
        <v>0</v>
      </c>
      <c r="C529">
        <f t="shared" si="9"/>
        <v>48</v>
      </c>
    </row>
    <row r="530" spans="1:3" x14ac:dyDescent="0.25">
      <c r="A530" t="s">
        <v>196</v>
      </c>
      <c r="B530">
        <v>0</v>
      </c>
      <c r="C530">
        <f t="shared" si="9"/>
        <v>38</v>
      </c>
    </row>
    <row r="531" spans="1:3" x14ac:dyDescent="0.25">
      <c r="A531" t="s">
        <v>47</v>
      </c>
      <c r="B531">
        <v>0</v>
      </c>
      <c r="C531">
        <f t="shared" si="9"/>
        <v>79</v>
      </c>
    </row>
    <row r="532" spans="1:3" x14ac:dyDescent="0.25">
      <c r="A532" t="s">
        <v>16</v>
      </c>
      <c r="B532">
        <v>0</v>
      </c>
      <c r="C532">
        <f t="shared" si="9"/>
        <v>306</v>
      </c>
    </row>
    <row r="533" spans="1:3" x14ac:dyDescent="0.25">
      <c r="A533" t="s">
        <v>23</v>
      </c>
      <c r="B533">
        <v>0</v>
      </c>
      <c r="C533">
        <f t="shared" si="9"/>
        <v>14</v>
      </c>
    </row>
    <row r="534" spans="1:3" x14ac:dyDescent="0.25">
      <c r="A534" t="s">
        <v>26</v>
      </c>
      <c r="B534">
        <v>0</v>
      </c>
      <c r="C534">
        <f t="shared" si="9"/>
        <v>39</v>
      </c>
    </row>
    <row r="535" spans="1:3" x14ac:dyDescent="0.25">
      <c r="A535" t="s">
        <v>29</v>
      </c>
      <c r="B535">
        <v>0</v>
      </c>
      <c r="C535">
        <f t="shared" si="9"/>
        <v>1</v>
      </c>
    </row>
    <row r="536" spans="1:3" x14ac:dyDescent="0.25">
      <c r="A536" t="s">
        <v>12</v>
      </c>
      <c r="B536">
        <v>0</v>
      </c>
      <c r="C536">
        <f t="shared" si="9"/>
        <v>48</v>
      </c>
    </row>
    <row r="537" spans="1:3" x14ac:dyDescent="0.25">
      <c r="A537" t="s">
        <v>26</v>
      </c>
      <c r="B537">
        <v>0</v>
      </c>
      <c r="C537">
        <f t="shared" si="9"/>
        <v>39</v>
      </c>
    </row>
    <row r="538" spans="1:3" x14ac:dyDescent="0.25">
      <c r="A538" t="s">
        <v>47</v>
      </c>
      <c r="B538">
        <v>0</v>
      </c>
      <c r="C538">
        <f t="shared" si="9"/>
        <v>79</v>
      </c>
    </row>
    <row r="539" spans="1:3" x14ac:dyDescent="0.25">
      <c r="A539" t="s">
        <v>85</v>
      </c>
      <c r="B539">
        <v>0</v>
      </c>
      <c r="C539">
        <f t="shared" si="9"/>
        <v>0</v>
      </c>
    </row>
    <row r="540" spans="1:3" x14ac:dyDescent="0.25">
      <c r="A540" t="s">
        <v>12</v>
      </c>
      <c r="B540">
        <v>0</v>
      </c>
      <c r="C540">
        <f t="shared" si="9"/>
        <v>48</v>
      </c>
    </row>
    <row r="541" spans="1:3" x14ac:dyDescent="0.25">
      <c r="A541" t="s">
        <v>252</v>
      </c>
      <c r="B541">
        <v>0</v>
      </c>
      <c r="C541">
        <f t="shared" si="9"/>
        <v>7</v>
      </c>
    </row>
    <row r="542" spans="1:3" x14ac:dyDescent="0.25">
      <c r="A542" t="s">
        <v>16</v>
      </c>
      <c r="B542">
        <v>0</v>
      </c>
      <c r="C542">
        <f t="shared" si="9"/>
        <v>306</v>
      </c>
    </row>
    <row r="543" spans="1:3" x14ac:dyDescent="0.25">
      <c r="A543" t="s">
        <v>615</v>
      </c>
      <c r="B543">
        <v>13</v>
      </c>
      <c r="C543">
        <f t="shared" si="9"/>
        <v>13</v>
      </c>
    </row>
    <row r="544" spans="1:3" x14ac:dyDescent="0.25">
      <c r="A544" t="s">
        <v>12</v>
      </c>
      <c r="B544">
        <v>0</v>
      </c>
      <c r="C544">
        <f t="shared" si="9"/>
        <v>48</v>
      </c>
    </row>
    <row r="545" spans="1:3" x14ac:dyDescent="0.25">
      <c r="A545" t="s">
        <v>130</v>
      </c>
      <c r="B545">
        <v>0</v>
      </c>
      <c r="C545">
        <f t="shared" si="9"/>
        <v>126</v>
      </c>
    </row>
    <row r="546" spans="1:3" x14ac:dyDescent="0.25">
      <c r="A546" t="s">
        <v>16</v>
      </c>
      <c r="B546">
        <v>0</v>
      </c>
      <c r="C546">
        <f t="shared" si="9"/>
        <v>306</v>
      </c>
    </row>
    <row r="547" spans="1:3" x14ac:dyDescent="0.25">
      <c r="A547" t="s">
        <v>252</v>
      </c>
      <c r="B547">
        <v>0</v>
      </c>
      <c r="C547">
        <f t="shared" si="9"/>
        <v>7</v>
      </c>
    </row>
    <row r="548" spans="1:3" x14ac:dyDescent="0.25">
      <c r="A548" t="s">
        <v>16</v>
      </c>
      <c r="B548">
        <v>0</v>
      </c>
      <c r="C548">
        <f t="shared" si="9"/>
        <v>306</v>
      </c>
    </row>
    <row r="549" spans="1:3" x14ac:dyDescent="0.25">
      <c r="A549" t="s">
        <v>16</v>
      </c>
      <c r="B549">
        <v>16</v>
      </c>
      <c r="C549">
        <f t="shared" si="9"/>
        <v>306</v>
      </c>
    </row>
    <row r="550" spans="1:3" x14ac:dyDescent="0.25">
      <c r="A550" t="s">
        <v>12</v>
      </c>
      <c r="B550">
        <v>0</v>
      </c>
      <c r="C550">
        <f t="shared" si="9"/>
        <v>48</v>
      </c>
    </row>
    <row r="551" spans="1:3" x14ac:dyDescent="0.25">
      <c r="A551" t="s">
        <v>16</v>
      </c>
      <c r="B551">
        <v>0</v>
      </c>
      <c r="C551">
        <f t="shared" si="9"/>
        <v>306</v>
      </c>
    </row>
    <row r="552" spans="1:3" x14ac:dyDescent="0.25">
      <c r="A552" t="s">
        <v>12</v>
      </c>
      <c r="B552">
        <v>0</v>
      </c>
      <c r="C552">
        <f t="shared" si="9"/>
        <v>48</v>
      </c>
    </row>
    <row r="553" spans="1:3" x14ac:dyDescent="0.25">
      <c r="A553" t="s">
        <v>525</v>
      </c>
      <c r="B553">
        <v>0</v>
      </c>
      <c r="C553">
        <f t="shared" si="9"/>
        <v>0</v>
      </c>
    </row>
    <row r="554" spans="1:3" x14ac:dyDescent="0.25">
      <c r="A554" t="s">
        <v>525</v>
      </c>
      <c r="B554">
        <v>0</v>
      </c>
      <c r="C554">
        <f t="shared" si="9"/>
        <v>0</v>
      </c>
    </row>
    <row r="555" spans="1:3" x14ac:dyDescent="0.25">
      <c r="A555" t="s">
        <v>525</v>
      </c>
      <c r="B555">
        <v>0</v>
      </c>
      <c r="C555">
        <f t="shared" si="9"/>
        <v>0</v>
      </c>
    </row>
    <row r="556" spans="1:3" x14ac:dyDescent="0.25">
      <c r="A556" t="s">
        <v>26</v>
      </c>
      <c r="B556">
        <v>1</v>
      </c>
      <c r="C556">
        <f t="shared" si="9"/>
        <v>39</v>
      </c>
    </row>
    <row r="557" spans="1:3" x14ac:dyDescent="0.25">
      <c r="A557" t="s">
        <v>12</v>
      </c>
      <c r="B557">
        <v>0</v>
      </c>
      <c r="C557">
        <f t="shared" si="9"/>
        <v>48</v>
      </c>
    </row>
    <row r="558" spans="1:3" x14ac:dyDescent="0.25">
      <c r="A558" t="s">
        <v>12</v>
      </c>
      <c r="B558">
        <v>0</v>
      </c>
      <c r="C558">
        <f t="shared" si="9"/>
        <v>48</v>
      </c>
    </row>
    <row r="559" spans="1:3" x14ac:dyDescent="0.25">
      <c r="A559" t="s">
        <v>130</v>
      </c>
      <c r="B559">
        <v>0</v>
      </c>
      <c r="C559">
        <f t="shared" si="9"/>
        <v>126</v>
      </c>
    </row>
    <row r="560" spans="1:3" x14ac:dyDescent="0.25">
      <c r="A560" t="s">
        <v>12</v>
      </c>
      <c r="B560">
        <v>0</v>
      </c>
      <c r="C560">
        <f t="shared" si="9"/>
        <v>48</v>
      </c>
    </row>
    <row r="561" spans="1:3" x14ac:dyDescent="0.25">
      <c r="A561" t="s">
        <v>16</v>
      </c>
      <c r="B561">
        <v>0</v>
      </c>
      <c r="C561">
        <f t="shared" si="9"/>
        <v>306</v>
      </c>
    </row>
    <row r="562" spans="1:3" x14ac:dyDescent="0.25">
      <c r="A562" t="s">
        <v>26</v>
      </c>
      <c r="B562">
        <v>0</v>
      </c>
      <c r="C562">
        <f t="shared" si="9"/>
        <v>39</v>
      </c>
    </row>
    <row r="563" spans="1:3" x14ac:dyDescent="0.25">
      <c r="A563" t="s">
        <v>16</v>
      </c>
      <c r="B563">
        <v>0</v>
      </c>
      <c r="C563">
        <f t="shared" si="9"/>
        <v>306</v>
      </c>
    </row>
    <row r="564" spans="1:3" x14ac:dyDescent="0.25">
      <c r="A564" t="s">
        <v>161</v>
      </c>
      <c r="B564">
        <v>0</v>
      </c>
      <c r="C564">
        <f t="shared" si="9"/>
        <v>1</v>
      </c>
    </row>
    <row r="565" spans="1:3" x14ac:dyDescent="0.25">
      <c r="A565" t="s">
        <v>23</v>
      </c>
      <c r="B565">
        <v>0</v>
      </c>
      <c r="C565">
        <f t="shared" si="9"/>
        <v>14</v>
      </c>
    </row>
    <row r="566" spans="1:3" x14ac:dyDescent="0.25">
      <c r="A566" t="s">
        <v>65</v>
      </c>
      <c r="B566">
        <v>0</v>
      </c>
      <c r="C566">
        <f t="shared" si="9"/>
        <v>6</v>
      </c>
    </row>
    <row r="567" spans="1:3" x14ac:dyDescent="0.25">
      <c r="A567" t="s">
        <v>26</v>
      </c>
      <c r="B567">
        <v>0</v>
      </c>
      <c r="C567">
        <f t="shared" si="9"/>
        <v>39</v>
      </c>
    </row>
    <row r="568" spans="1:3" x14ac:dyDescent="0.25">
      <c r="A568" t="s">
        <v>29</v>
      </c>
      <c r="B568">
        <v>0</v>
      </c>
      <c r="C568">
        <f t="shared" si="9"/>
        <v>1</v>
      </c>
    </row>
    <row r="569" spans="1:3" x14ac:dyDescent="0.25">
      <c r="A569" t="s">
        <v>203</v>
      </c>
      <c r="B569">
        <v>0</v>
      </c>
      <c r="C569">
        <f t="shared" si="9"/>
        <v>3</v>
      </c>
    </row>
    <row r="570" spans="1:3" x14ac:dyDescent="0.25">
      <c r="A570" t="s">
        <v>70</v>
      </c>
      <c r="B570">
        <v>0</v>
      </c>
      <c r="C570">
        <f t="shared" si="9"/>
        <v>15</v>
      </c>
    </row>
    <row r="571" spans="1:3" x14ac:dyDescent="0.25">
      <c r="A571" t="s">
        <v>525</v>
      </c>
      <c r="B571">
        <v>0</v>
      </c>
      <c r="C571">
        <f t="shared" si="9"/>
        <v>0</v>
      </c>
    </row>
    <row r="572" spans="1:3" x14ac:dyDescent="0.25">
      <c r="A572" t="s">
        <v>16</v>
      </c>
      <c r="B572">
        <v>11</v>
      </c>
      <c r="C572">
        <f t="shared" si="9"/>
        <v>306</v>
      </c>
    </row>
    <row r="573" spans="1:3" x14ac:dyDescent="0.25">
      <c r="A573" t="s">
        <v>16</v>
      </c>
      <c r="B573">
        <v>0</v>
      </c>
      <c r="C573">
        <f t="shared" si="9"/>
        <v>306</v>
      </c>
    </row>
    <row r="574" spans="1:3" x14ac:dyDescent="0.25">
      <c r="A574" t="s">
        <v>26</v>
      </c>
      <c r="B574">
        <v>0</v>
      </c>
      <c r="C574">
        <f t="shared" si="9"/>
        <v>39</v>
      </c>
    </row>
    <row r="575" spans="1:3" x14ac:dyDescent="0.25">
      <c r="A575" t="s">
        <v>47</v>
      </c>
      <c r="B575">
        <v>0</v>
      </c>
      <c r="C575">
        <f t="shared" si="9"/>
        <v>79</v>
      </c>
    </row>
    <row r="576" spans="1:3" x14ac:dyDescent="0.25">
      <c r="A576" t="s">
        <v>26</v>
      </c>
      <c r="B576">
        <v>1</v>
      </c>
      <c r="C576">
        <f t="shared" si="9"/>
        <v>39</v>
      </c>
    </row>
    <row r="577" spans="1:3" x14ac:dyDescent="0.25">
      <c r="A577" t="s">
        <v>85</v>
      </c>
      <c r="B577">
        <v>0</v>
      </c>
      <c r="C577">
        <f t="shared" si="9"/>
        <v>0</v>
      </c>
    </row>
    <row r="578" spans="1:3" x14ac:dyDescent="0.25">
      <c r="A578" t="s">
        <v>16</v>
      </c>
      <c r="B578">
        <v>0</v>
      </c>
      <c r="C578">
        <f t="shared" si="9"/>
        <v>306</v>
      </c>
    </row>
    <row r="579" spans="1:3" x14ac:dyDescent="0.25">
      <c r="A579" t="s">
        <v>26</v>
      </c>
      <c r="B579">
        <v>0</v>
      </c>
      <c r="C579">
        <f t="shared" ref="C579:C642" si="10">SUMIF($A:$A, A579, $B:$B)</f>
        <v>39</v>
      </c>
    </row>
    <row r="580" spans="1:3" x14ac:dyDescent="0.25">
      <c r="A580" t="s">
        <v>1002</v>
      </c>
      <c r="B580">
        <v>0</v>
      </c>
      <c r="C580">
        <f t="shared" si="10"/>
        <v>0</v>
      </c>
    </row>
    <row r="581" spans="1:3" x14ac:dyDescent="0.25">
      <c r="A581" t="s">
        <v>173</v>
      </c>
      <c r="B581">
        <v>0</v>
      </c>
      <c r="C581">
        <f t="shared" si="10"/>
        <v>46</v>
      </c>
    </row>
    <row r="582" spans="1:3" x14ac:dyDescent="0.25">
      <c r="A582" t="s">
        <v>130</v>
      </c>
      <c r="B582">
        <v>0</v>
      </c>
      <c r="C582">
        <f t="shared" si="10"/>
        <v>126</v>
      </c>
    </row>
    <row r="583" spans="1:3" x14ac:dyDescent="0.25">
      <c r="A583" t="s">
        <v>16</v>
      </c>
      <c r="B583">
        <v>0</v>
      </c>
      <c r="C583">
        <f t="shared" si="10"/>
        <v>306</v>
      </c>
    </row>
    <row r="584" spans="1:3" x14ac:dyDescent="0.25">
      <c r="A584" t="s">
        <v>130</v>
      </c>
      <c r="B584">
        <v>1</v>
      </c>
      <c r="C584">
        <f t="shared" si="10"/>
        <v>126</v>
      </c>
    </row>
    <row r="585" spans="1:3" x14ac:dyDescent="0.25">
      <c r="A585" t="s">
        <v>12</v>
      </c>
      <c r="B585">
        <v>0</v>
      </c>
      <c r="C585">
        <f t="shared" si="10"/>
        <v>48</v>
      </c>
    </row>
    <row r="586" spans="1:3" x14ac:dyDescent="0.25">
      <c r="A586" t="s">
        <v>12</v>
      </c>
      <c r="B586">
        <v>0</v>
      </c>
      <c r="C586">
        <f t="shared" si="10"/>
        <v>48</v>
      </c>
    </row>
    <row r="587" spans="1:3" x14ac:dyDescent="0.25">
      <c r="A587" t="s">
        <v>70</v>
      </c>
      <c r="B587">
        <v>0</v>
      </c>
      <c r="C587">
        <f t="shared" si="10"/>
        <v>15</v>
      </c>
    </row>
    <row r="588" spans="1:3" x14ac:dyDescent="0.25">
      <c r="A588" t="s">
        <v>16</v>
      </c>
      <c r="B588">
        <v>0</v>
      </c>
      <c r="C588">
        <f t="shared" si="10"/>
        <v>306</v>
      </c>
    </row>
    <row r="589" spans="1:3" x14ac:dyDescent="0.25">
      <c r="A589" t="s">
        <v>16</v>
      </c>
      <c r="B589">
        <v>0</v>
      </c>
      <c r="C589">
        <f t="shared" si="10"/>
        <v>306</v>
      </c>
    </row>
    <row r="590" spans="1:3" x14ac:dyDescent="0.25">
      <c r="A590" t="s">
        <v>47</v>
      </c>
      <c r="B590">
        <v>0</v>
      </c>
      <c r="C590">
        <f t="shared" si="10"/>
        <v>79</v>
      </c>
    </row>
    <row r="591" spans="1:3" x14ac:dyDescent="0.25">
      <c r="A591" t="s">
        <v>12</v>
      </c>
      <c r="B591">
        <v>0</v>
      </c>
      <c r="C591">
        <f t="shared" si="10"/>
        <v>48</v>
      </c>
    </row>
    <row r="592" spans="1:3" x14ac:dyDescent="0.25">
      <c r="A592" t="s">
        <v>12</v>
      </c>
      <c r="B592">
        <v>0</v>
      </c>
      <c r="C592">
        <f t="shared" si="10"/>
        <v>48</v>
      </c>
    </row>
    <row r="593" spans="1:3" x14ac:dyDescent="0.25">
      <c r="A593" t="s">
        <v>16</v>
      </c>
      <c r="B593">
        <v>1</v>
      </c>
      <c r="C593">
        <f t="shared" si="10"/>
        <v>306</v>
      </c>
    </row>
    <row r="594" spans="1:3" x14ac:dyDescent="0.25">
      <c r="A594" t="s">
        <v>16</v>
      </c>
      <c r="B594">
        <v>0</v>
      </c>
      <c r="C594">
        <f t="shared" si="10"/>
        <v>306</v>
      </c>
    </row>
    <row r="595" spans="1:3" x14ac:dyDescent="0.25">
      <c r="A595" t="s">
        <v>16</v>
      </c>
      <c r="B595">
        <v>0</v>
      </c>
      <c r="C595">
        <f t="shared" si="10"/>
        <v>306</v>
      </c>
    </row>
    <row r="596" spans="1:3" x14ac:dyDescent="0.25">
      <c r="A596" t="s">
        <v>26</v>
      </c>
      <c r="B596">
        <v>0</v>
      </c>
      <c r="C596">
        <f t="shared" si="10"/>
        <v>39</v>
      </c>
    </row>
    <row r="597" spans="1:3" x14ac:dyDescent="0.25">
      <c r="A597" t="s">
        <v>12</v>
      </c>
      <c r="B597">
        <v>8</v>
      </c>
      <c r="C597">
        <f t="shared" si="10"/>
        <v>48</v>
      </c>
    </row>
    <row r="598" spans="1:3" x14ac:dyDescent="0.25">
      <c r="A598" t="s">
        <v>168</v>
      </c>
      <c r="B598">
        <v>0</v>
      </c>
      <c r="C598">
        <f t="shared" si="10"/>
        <v>16</v>
      </c>
    </row>
    <row r="599" spans="1:3" x14ac:dyDescent="0.25">
      <c r="A599" t="s">
        <v>26</v>
      </c>
      <c r="B599">
        <v>0</v>
      </c>
      <c r="C599">
        <f t="shared" si="10"/>
        <v>39</v>
      </c>
    </row>
    <row r="600" spans="1:3" x14ac:dyDescent="0.25">
      <c r="A600" t="s">
        <v>12</v>
      </c>
      <c r="B600">
        <v>0</v>
      </c>
      <c r="C600">
        <f t="shared" si="10"/>
        <v>48</v>
      </c>
    </row>
    <row r="601" spans="1:3" x14ac:dyDescent="0.25">
      <c r="A601" t="s">
        <v>621</v>
      </c>
      <c r="B601">
        <v>3</v>
      </c>
      <c r="C601">
        <f t="shared" si="10"/>
        <v>3</v>
      </c>
    </row>
    <row r="602" spans="1:3" x14ac:dyDescent="0.25">
      <c r="A602" t="s">
        <v>50</v>
      </c>
      <c r="B602">
        <v>0</v>
      </c>
      <c r="C602">
        <f t="shared" si="10"/>
        <v>28</v>
      </c>
    </row>
    <row r="603" spans="1:3" x14ac:dyDescent="0.25">
      <c r="A603" t="s">
        <v>238</v>
      </c>
      <c r="B603">
        <v>0</v>
      </c>
      <c r="C603">
        <f t="shared" si="10"/>
        <v>39</v>
      </c>
    </row>
    <row r="604" spans="1:3" x14ac:dyDescent="0.25">
      <c r="A604" t="s">
        <v>47</v>
      </c>
      <c r="B604">
        <v>0</v>
      </c>
      <c r="C604">
        <f t="shared" si="10"/>
        <v>79</v>
      </c>
    </row>
    <row r="605" spans="1:3" x14ac:dyDescent="0.25">
      <c r="A605" t="s">
        <v>12</v>
      </c>
      <c r="B605">
        <v>0</v>
      </c>
      <c r="C605">
        <f t="shared" si="10"/>
        <v>48</v>
      </c>
    </row>
    <row r="606" spans="1:3" x14ac:dyDescent="0.25">
      <c r="A606" t="s">
        <v>29</v>
      </c>
      <c r="B606">
        <v>0</v>
      </c>
      <c r="C606">
        <f t="shared" si="10"/>
        <v>1</v>
      </c>
    </row>
    <row r="607" spans="1:3" x14ac:dyDescent="0.25">
      <c r="A607" t="s">
        <v>70</v>
      </c>
      <c r="B607">
        <v>14</v>
      </c>
      <c r="C607">
        <f t="shared" si="10"/>
        <v>15</v>
      </c>
    </row>
    <row r="608" spans="1:3" x14ac:dyDescent="0.25">
      <c r="A608" t="s">
        <v>777</v>
      </c>
      <c r="B608">
        <v>0</v>
      </c>
      <c r="C608">
        <f t="shared" si="10"/>
        <v>0</v>
      </c>
    </row>
    <row r="609" spans="1:3" x14ac:dyDescent="0.25">
      <c r="A609" t="s">
        <v>196</v>
      </c>
      <c r="B609">
        <v>0</v>
      </c>
      <c r="C609">
        <f t="shared" si="10"/>
        <v>38</v>
      </c>
    </row>
    <row r="610" spans="1:3" x14ac:dyDescent="0.25">
      <c r="A610" t="s">
        <v>238</v>
      </c>
      <c r="B610">
        <v>4</v>
      </c>
      <c r="C610">
        <f t="shared" si="10"/>
        <v>39</v>
      </c>
    </row>
    <row r="611" spans="1:3" x14ac:dyDescent="0.25">
      <c r="A611" t="s">
        <v>47</v>
      </c>
      <c r="B611">
        <v>0</v>
      </c>
      <c r="C611">
        <f t="shared" si="10"/>
        <v>79</v>
      </c>
    </row>
    <row r="612" spans="1:3" x14ac:dyDescent="0.25">
      <c r="A612" t="s">
        <v>47</v>
      </c>
      <c r="B612">
        <v>0</v>
      </c>
      <c r="C612">
        <f t="shared" si="10"/>
        <v>79</v>
      </c>
    </row>
    <row r="613" spans="1:3" x14ac:dyDescent="0.25">
      <c r="A613" t="s">
        <v>203</v>
      </c>
      <c r="B613">
        <v>0</v>
      </c>
      <c r="C613">
        <f t="shared" si="10"/>
        <v>3</v>
      </c>
    </row>
    <row r="614" spans="1:3" x14ac:dyDescent="0.25">
      <c r="A614" t="s">
        <v>29</v>
      </c>
      <c r="B614">
        <v>0</v>
      </c>
      <c r="C614">
        <f t="shared" si="10"/>
        <v>1</v>
      </c>
    </row>
    <row r="615" spans="1:3" x14ac:dyDescent="0.25">
      <c r="A615" t="s">
        <v>23</v>
      </c>
      <c r="B615">
        <v>0</v>
      </c>
      <c r="C615">
        <f t="shared" si="10"/>
        <v>14</v>
      </c>
    </row>
    <row r="616" spans="1:3" x14ac:dyDescent="0.25">
      <c r="A616" t="s">
        <v>23</v>
      </c>
      <c r="B616">
        <v>0</v>
      </c>
      <c r="C616">
        <f t="shared" si="10"/>
        <v>14</v>
      </c>
    </row>
    <row r="617" spans="1:3" x14ac:dyDescent="0.25">
      <c r="A617" t="s">
        <v>12</v>
      </c>
      <c r="B617">
        <v>0</v>
      </c>
      <c r="C617">
        <f t="shared" si="10"/>
        <v>48</v>
      </c>
    </row>
    <row r="618" spans="1:3" x14ac:dyDescent="0.25">
      <c r="A618" t="s">
        <v>16</v>
      </c>
      <c r="B618">
        <v>0</v>
      </c>
      <c r="C618">
        <f t="shared" si="10"/>
        <v>306</v>
      </c>
    </row>
    <row r="619" spans="1:3" x14ac:dyDescent="0.25">
      <c r="A619" t="s">
        <v>130</v>
      </c>
      <c r="B619">
        <v>24</v>
      </c>
      <c r="C619">
        <f t="shared" si="10"/>
        <v>126</v>
      </c>
    </row>
    <row r="620" spans="1:3" x14ac:dyDescent="0.25">
      <c r="A620" t="s">
        <v>130</v>
      </c>
      <c r="B620">
        <v>0</v>
      </c>
      <c r="C620">
        <f t="shared" si="10"/>
        <v>126</v>
      </c>
    </row>
    <row r="621" spans="1:3" x14ac:dyDescent="0.25">
      <c r="A621" t="s">
        <v>12</v>
      </c>
      <c r="B621">
        <v>0</v>
      </c>
      <c r="C621">
        <f t="shared" si="10"/>
        <v>48</v>
      </c>
    </row>
    <row r="622" spans="1:3" x14ac:dyDescent="0.25">
      <c r="A622" t="s">
        <v>47</v>
      </c>
      <c r="B622">
        <v>4</v>
      </c>
      <c r="C622">
        <f t="shared" si="10"/>
        <v>79</v>
      </c>
    </row>
    <row r="623" spans="1:3" x14ac:dyDescent="0.25">
      <c r="A623" t="s">
        <v>12</v>
      </c>
      <c r="B623">
        <v>0</v>
      </c>
      <c r="C623">
        <f t="shared" si="10"/>
        <v>48</v>
      </c>
    </row>
    <row r="624" spans="1:3" x14ac:dyDescent="0.25">
      <c r="A624" t="s">
        <v>130</v>
      </c>
      <c r="B624">
        <v>0</v>
      </c>
      <c r="C624">
        <f t="shared" si="10"/>
        <v>126</v>
      </c>
    </row>
    <row r="625" spans="1:3" x14ac:dyDescent="0.25">
      <c r="A625" t="s">
        <v>23</v>
      </c>
      <c r="B625">
        <v>0</v>
      </c>
      <c r="C625">
        <f t="shared" si="10"/>
        <v>14</v>
      </c>
    </row>
    <row r="626" spans="1:3" x14ac:dyDescent="0.25">
      <c r="A626" t="s">
        <v>47</v>
      </c>
      <c r="B626">
        <v>0</v>
      </c>
      <c r="C626">
        <f t="shared" si="10"/>
        <v>79</v>
      </c>
    </row>
    <row r="627" spans="1:3" x14ac:dyDescent="0.25">
      <c r="A627" t="s">
        <v>38</v>
      </c>
      <c r="B627">
        <v>0</v>
      </c>
      <c r="C627">
        <f t="shared" si="10"/>
        <v>43</v>
      </c>
    </row>
    <row r="628" spans="1:3" x14ac:dyDescent="0.25">
      <c r="A628" t="s">
        <v>16</v>
      </c>
      <c r="B628">
        <v>0</v>
      </c>
      <c r="C628">
        <f t="shared" si="10"/>
        <v>306</v>
      </c>
    </row>
    <row r="629" spans="1:3" x14ac:dyDescent="0.25">
      <c r="A629" t="s">
        <v>50</v>
      </c>
      <c r="B629">
        <v>0</v>
      </c>
      <c r="C629">
        <f t="shared" si="10"/>
        <v>28</v>
      </c>
    </row>
    <row r="630" spans="1:3" x14ac:dyDescent="0.25">
      <c r="A630" t="s">
        <v>26</v>
      </c>
      <c r="B630">
        <v>0</v>
      </c>
      <c r="C630">
        <f t="shared" si="10"/>
        <v>39</v>
      </c>
    </row>
    <row r="631" spans="1:3" x14ac:dyDescent="0.25">
      <c r="A631" t="s">
        <v>47</v>
      </c>
      <c r="B631">
        <v>0</v>
      </c>
      <c r="C631">
        <f t="shared" si="10"/>
        <v>79</v>
      </c>
    </row>
    <row r="632" spans="1:3" x14ac:dyDescent="0.25">
      <c r="A632" t="s">
        <v>203</v>
      </c>
      <c r="B632">
        <v>0</v>
      </c>
      <c r="C632">
        <f t="shared" si="10"/>
        <v>3</v>
      </c>
    </row>
    <row r="633" spans="1:3" x14ac:dyDescent="0.25">
      <c r="A633" t="s">
        <v>12</v>
      </c>
      <c r="B633">
        <v>0</v>
      </c>
      <c r="C633">
        <f t="shared" si="10"/>
        <v>48</v>
      </c>
    </row>
    <row r="634" spans="1:3" x14ac:dyDescent="0.25">
      <c r="A634" t="s">
        <v>16</v>
      </c>
      <c r="B634">
        <v>0</v>
      </c>
      <c r="C634">
        <f t="shared" si="10"/>
        <v>306</v>
      </c>
    </row>
    <row r="635" spans="1:3" x14ac:dyDescent="0.25">
      <c r="A635" t="s">
        <v>47</v>
      </c>
      <c r="B635">
        <v>33</v>
      </c>
      <c r="C635">
        <f t="shared" si="10"/>
        <v>79</v>
      </c>
    </row>
    <row r="636" spans="1:3" x14ac:dyDescent="0.25">
      <c r="A636" t="s">
        <v>16</v>
      </c>
      <c r="B636">
        <v>1</v>
      </c>
      <c r="C636">
        <f t="shared" si="10"/>
        <v>306</v>
      </c>
    </row>
    <row r="637" spans="1:3" x14ac:dyDescent="0.25">
      <c r="A637" t="s">
        <v>16</v>
      </c>
      <c r="B637">
        <v>0</v>
      </c>
      <c r="C637">
        <f t="shared" si="10"/>
        <v>306</v>
      </c>
    </row>
    <row r="638" spans="1:3" x14ac:dyDescent="0.25">
      <c r="A638" t="s">
        <v>846</v>
      </c>
      <c r="B638">
        <v>0</v>
      </c>
      <c r="C638">
        <f t="shared" si="10"/>
        <v>0</v>
      </c>
    </row>
    <row r="639" spans="1:3" x14ac:dyDescent="0.25">
      <c r="A639" t="s">
        <v>173</v>
      </c>
      <c r="B639">
        <v>0</v>
      </c>
      <c r="C639">
        <f t="shared" si="10"/>
        <v>46</v>
      </c>
    </row>
    <row r="640" spans="1:3" x14ac:dyDescent="0.25">
      <c r="A640" t="s">
        <v>16</v>
      </c>
      <c r="B640">
        <v>0</v>
      </c>
      <c r="C640">
        <f t="shared" si="10"/>
        <v>306</v>
      </c>
    </row>
    <row r="641" spans="1:3" x14ac:dyDescent="0.25">
      <c r="A641" t="s">
        <v>26</v>
      </c>
      <c r="B641">
        <v>0</v>
      </c>
      <c r="C641">
        <f t="shared" si="10"/>
        <v>39</v>
      </c>
    </row>
    <row r="642" spans="1:3" x14ac:dyDescent="0.25">
      <c r="A642" t="s">
        <v>227</v>
      </c>
      <c r="B642">
        <v>18</v>
      </c>
      <c r="C642">
        <f t="shared" si="10"/>
        <v>70</v>
      </c>
    </row>
    <row r="643" spans="1:3" x14ac:dyDescent="0.25">
      <c r="A643" t="s">
        <v>130</v>
      </c>
      <c r="B643">
        <v>0</v>
      </c>
      <c r="C643">
        <f t="shared" ref="C643:C706" si="11">SUMIF($A:$A, A643, $B:$B)</f>
        <v>126</v>
      </c>
    </row>
    <row r="644" spans="1:3" x14ac:dyDescent="0.25">
      <c r="A644" t="s">
        <v>47</v>
      </c>
      <c r="B644">
        <v>0</v>
      </c>
      <c r="C644">
        <f t="shared" si="11"/>
        <v>79</v>
      </c>
    </row>
    <row r="645" spans="1:3" x14ac:dyDescent="0.25">
      <c r="A645" t="s">
        <v>26</v>
      </c>
      <c r="B645">
        <v>1</v>
      </c>
      <c r="C645">
        <f t="shared" si="11"/>
        <v>39</v>
      </c>
    </row>
    <row r="646" spans="1:3" x14ac:dyDescent="0.25">
      <c r="A646" t="s">
        <v>26</v>
      </c>
      <c r="B646">
        <v>0</v>
      </c>
      <c r="C646">
        <f t="shared" si="11"/>
        <v>39</v>
      </c>
    </row>
    <row r="647" spans="1:3" x14ac:dyDescent="0.25">
      <c r="A647" t="s">
        <v>173</v>
      </c>
      <c r="B647">
        <v>0</v>
      </c>
      <c r="C647">
        <f t="shared" si="11"/>
        <v>46</v>
      </c>
    </row>
    <row r="648" spans="1:3" x14ac:dyDescent="0.25">
      <c r="A648" t="s">
        <v>621</v>
      </c>
      <c r="B648">
        <v>0</v>
      </c>
      <c r="C648">
        <f t="shared" si="11"/>
        <v>3</v>
      </c>
    </row>
    <row r="649" spans="1:3" x14ac:dyDescent="0.25">
      <c r="A649" t="s">
        <v>16</v>
      </c>
      <c r="B649">
        <v>0</v>
      </c>
      <c r="C649">
        <f t="shared" si="11"/>
        <v>306</v>
      </c>
    </row>
    <row r="650" spans="1:3" x14ac:dyDescent="0.25">
      <c r="A650" t="s">
        <v>26</v>
      </c>
      <c r="B650">
        <v>0</v>
      </c>
      <c r="C650">
        <f t="shared" si="11"/>
        <v>39</v>
      </c>
    </row>
    <row r="651" spans="1:3" x14ac:dyDescent="0.25">
      <c r="A651" t="s">
        <v>846</v>
      </c>
      <c r="B651">
        <v>0</v>
      </c>
      <c r="C651">
        <f t="shared" si="11"/>
        <v>0</v>
      </c>
    </row>
    <row r="652" spans="1:3" x14ac:dyDescent="0.25">
      <c r="A652" t="s">
        <v>16</v>
      </c>
      <c r="B652">
        <v>0</v>
      </c>
      <c r="C652">
        <f t="shared" si="11"/>
        <v>306</v>
      </c>
    </row>
    <row r="653" spans="1:3" x14ac:dyDescent="0.25">
      <c r="A653" t="s">
        <v>252</v>
      </c>
      <c r="B653">
        <v>5</v>
      </c>
      <c r="C653">
        <f t="shared" si="11"/>
        <v>7</v>
      </c>
    </row>
    <row r="654" spans="1:3" x14ac:dyDescent="0.25">
      <c r="A654" t="s">
        <v>16</v>
      </c>
      <c r="B654">
        <v>0</v>
      </c>
      <c r="C654">
        <f t="shared" si="11"/>
        <v>306</v>
      </c>
    </row>
    <row r="655" spans="1:3" x14ac:dyDescent="0.25">
      <c r="A655" t="s">
        <v>196</v>
      </c>
      <c r="B655">
        <v>6</v>
      </c>
      <c r="C655">
        <f t="shared" si="11"/>
        <v>38</v>
      </c>
    </row>
    <row r="656" spans="1:3" x14ac:dyDescent="0.25">
      <c r="A656" t="s">
        <v>26</v>
      </c>
      <c r="B656">
        <v>0</v>
      </c>
      <c r="C656">
        <f t="shared" si="11"/>
        <v>39</v>
      </c>
    </row>
    <row r="657" spans="1:3" x14ac:dyDescent="0.25">
      <c r="A657" t="s">
        <v>26</v>
      </c>
      <c r="B657">
        <v>1</v>
      </c>
      <c r="C657">
        <f t="shared" si="11"/>
        <v>39</v>
      </c>
    </row>
    <row r="658" spans="1:3" x14ac:dyDescent="0.25">
      <c r="A658" t="s">
        <v>16</v>
      </c>
      <c r="B658">
        <v>0</v>
      </c>
      <c r="C658">
        <f t="shared" si="11"/>
        <v>306</v>
      </c>
    </row>
    <row r="659" spans="1:3" x14ac:dyDescent="0.25">
      <c r="A659" t="s">
        <v>130</v>
      </c>
      <c r="B659">
        <v>0</v>
      </c>
      <c r="C659">
        <f t="shared" si="11"/>
        <v>126</v>
      </c>
    </row>
    <row r="660" spans="1:3" x14ac:dyDescent="0.25">
      <c r="A660" t="s">
        <v>238</v>
      </c>
      <c r="B660">
        <v>3</v>
      </c>
      <c r="C660">
        <f t="shared" si="11"/>
        <v>39</v>
      </c>
    </row>
    <row r="661" spans="1:3" x14ac:dyDescent="0.25">
      <c r="A661" t="s">
        <v>16</v>
      </c>
      <c r="B661">
        <v>0</v>
      </c>
      <c r="C661">
        <f t="shared" si="11"/>
        <v>306</v>
      </c>
    </row>
    <row r="662" spans="1:3" x14ac:dyDescent="0.25">
      <c r="A662" t="s">
        <v>29</v>
      </c>
      <c r="B662">
        <v>0</v>
      </c>
      <c r="C662">
        <f t="shared" si="11"/>
        <v>1</v>
      </c>
    </row>
    <row r="663" spans="1:3" x14ac:dyDescent="0.25">
      <c r="A663" t="s">
        <v>26</v>
      </c>
      <c r="B663">
        <v>0</v>
      </c>
      <c r="C663">
        <f t="shared" si="11"/>
        <v>39</v>
      </c>
    </row>
    <row r="664" spans="1:3" x14ac:dyDescent="0.25">
      <c r="A664" t="s">
        <v>173</v>
      </c>
      <c r="B664">
        <v>10</v>
      </c>
      <c r="C664">
        <f t="shared" si="11"/>
        <v>46</v>
      </c>
    </row>
    <row r="665" spans="1:3" x14ac:dyDescent="0.25">
      <c r="A665" t="s">
        <v>16</v>
      </c>
      <c r="B665">
        <v>0</v>
      </c>
      <c r="C665">
        <f t="shared" si="11"/>
        <v>306</v>
      </c>
    </row>
    <row r="666" spans="1:3" x14ac:dyDescent="0.25">
      <c r="A666" t="s">
        <v>12</v>
      </c>
      <c r="B666">
        <v>0</v>
      </c>
      <c r="C666">
        <f t="shared" si="11"/>
        <v>48</v>
      </c>
    </row>
    <row r="667" spans="1:3" x14ac:dyDescent="0.25">
      <c r="A667" t="s">
        <v>16</v>
      </c>
      <c r="B667">
        <v>0</v>
      </c>
      <c r="C667">
        <f t="shared" si="11"/>
        <v>306</v>
      </c>
    </row>
    <row r="668" spans="1:3" x14ac:dyDescent="0.25">
      <c r="A668" t="s">
        <v>621</v>
      </c>
      <c r="B668">
        <v>0</v>
      </c>
      <c r="C668">
        <f t="shared" si="11"/>
        <v>3</v>
      </c>
    </row>
    <row r="669" spans="1:3" x14ac:dyDescent="0.25">
      <c r="A669" t="s">
        <v>621</v>
      </c>
      <c r="B669">
        <v>0</v>
      </c>
      <c r="C669">
        <f t="shared" si="11"/>
        <v>3</v>
      </c>
    </row>
    <row r="670" spans="1:3" x14ac:dyDescent="0.25">
      <c r="A670" t="s">
        <v>196</v>
      </c>
      <c r="B670">
        <v>0</v>
      </c>
      <c r="C670">
        <f t="shared" si="11"/>
        <v>38</v>
      </c>
    </row>
    <row r="671" spans="1:3" x14ac:dyDescent="0.25">
      <c r="A671" t="s">
        <v>12</v>
      </c>
      <c r="B671">
        <v>0</v>
      </c>
      <c r="C671">
        <f t="shared" si="11"/>
        <v>48</v>
      </c>
    </row>
    <row r="672" spans="1:3" x14ac:dyDescent="0.25">
      <c r="A672" t="s">
        <v>16</v>
      </c>
      <c r="B672">
        <v>0</v>
      </c>
      <c r="C672">
        <f t="shared" si="11"/>
        <v>306</v>
      </c>
    </row>
    <row r="673" spans="1:3" x14ac:dyDescent="0.25">
      <c r="A673" t="s">
        <v>16</v>
      </c>
      <c r="B673">
        <v>0</v>
      </c>
      <c r="C673">
        <f t="shared" si="11"/>
        <v>306</v>
      </c>
    </row>
    <row r="674" spans="1:3" x14ac:dyDescent="0.25">
      <c r="A674" t="s">
        <v>70</v>
      </c>
      <c r="B674">
        <v>0</v>
      </c>
      <c r="C674">
        <f t="shared" si="11"/>
        <v>15</v>
      </c>
    </row>
    <row r="675" spans="1:3" x14ac:dyDescent="0.25">
      <c r="A675" t="s">
        <v>50</v>
      </c>
      <c r="B675">
        <v>0</v>
      </c>
      <c r="C675">
        <f t="shared" si="11"/>
        <v>28</v>
      </c>
    </row>
    <row r="676" spans="1:3" x14ac:dyDescent="0.25">
      <c r="A676" t="s">
        <v>227</v>
      </c>
      <c r="B676">
        <v>5</v>
      </c>
      <c r="C676">
        <f t="shared" si="11"/>
        <v>70</v>
      </c>
    </row>
    <row r="677" spans="1:3" x14ac:dyDescent="0.25">
      <c r="A677" t="s">
        <v>133</v>
      </c>
      <c r="B677">
        <v>30</v>
      </c>
      <c r="C677">
        <f t="shared" si="11"/>
        <v>165</v>
      </c>
    </row>
    <row r="678" spans="1:3" x14ac:dyDescent="0.25">
      <c r="A678" t="s">
        <v>26</v>
      </c>
      <c r="B678">
        <v>0</v>
      </c>
      <c r="C678">
        <f t="shared" si="11"/>
        <v>39</v>
      </c>
    </row>
    <row r="679" spans="1:3" x14ac:dyDescent="0.25">
      <c r="A679" t="s">
        <v>47</v>
      </c>
      <c r="B679">
        <v>0</v>
      </c>
      <c r="C679">
        <f t="shared" si="11"/>
        <v>79</v>
      </c>
    </row>
    <row r="680" spans="1:3" x14ac:dyDescent="0.25">
      <c r="A680" t="s">
        <v>130</v>
      </c>
      <c r="B680">
        <v>0</v>
      </c>
      <c r="C680">
        <f t="shared" si="11"/>
        <v>126</v>
      </c>
    </row>
    <row r="681" spans="1:3" x14ac:dyDescent="0.25">
      <c r="A681" t="s">
        <v>26</v>
      </c>
      <c r="B681">
        <v>0</v>
      </c>
      <c r="C681">
        <f t="shared" si="11"/>
        <v>39</v>
      </c>
    </row>
    <row r="682" spans="1:3" x14ac:dyDescent="0.25">
      <c r="A682" t="s">
        <v>38</v>
      </c>
      <c r="B682">
        <v>0</v>
      </c>
      <c r="C682">
        <f t="shared" si="11"/>
        <v>43</v>
      </c>
    </row>
    <row r="683" spans="1:3" x14ac:dyDescent="0.25">
      <c r="A683" t="s">
        <v>203</v>
      </c>
      <c r="B683">
        <v>0</v>
      </c>
      <c r="C683">
        <f t="shared" si="11"/>
        <v>3</v>
      </c>
    </row>
    <row r="684" spans="1:3" x14ac:dyDescent="0.25">
      <c r="A684" t="s">
        <v>26</v>
      </c>
      <c r="B684">
        <v>0</v>
      </c>
      <c r="C684">
        <f t="shared" si="11"/>
        <v>39</v>
      </c>
    </row>
    <row r="685" spans="1:3" x14ac:dyDescent="0.25">
      <c r="A685" t="s">
        <v>252</v>
      </c>
      <c r="B685">
        <v>0</v>
      </c>
      <c r="C685">
        <f t="shared" si="11"/>
        <v>7</v>
      </c>
    </row>
    <row r="686" spans="1:3" x14ac:dyDescent="0.25">
      <c r="A686" t="s">
        <v>16</v>
      </c>
      <c r="B686">
        <v>5</v>
      </c>
      <c r="C686">
        <f t="shared" si="11"/>
        <v>306</v>
      </c>
    </row>
    <row r="687" spans="1:3" x14ac:dyDescent="0.25">
      <c r="A687" t="s">
        <v>26</v>
      </c>
      <c r="B687">
        <v>0</v>
      </c>
      <c r="C687">
        <f t="shared" si="11"/>
        <v>39</v>
      </c>
    </row>
    <row r="688" spans="1:3" x14ac:dyDescent="0.25">
      <c r="A688" t="s">
        <v>26</v>
      </c>
      <c r="B688">
        <v>0</v>
      </c>
      <c r="C688">
        <f t="shared" si="11"/>
        <v>39</v>
      </c>
    </row>
    <row r="689" spans="1:3" x14ac:dyDescent="0.25">
      <c r="A689" t="s">
        <v>26</v>
      </c>
      <c r="B689">
        <v>0</v>
      </c>
      <c r="C689">
        <f t="shared" si="11"/>
        <v>39</v>
      </c>
    </row>
    <row r="690" spans="1:3" x14ac:dyDescent="0.25">
      <c r="A690" t="s">
        <v>168</v>
      </c>
      <c r="B690">
        <v>0</v>
      </c>
      <c r="C690">
        <f t="shared" si="11"/>
        <v>16</v>
      </c>
    </row>
    <row r="691" spans="1:3" x14ac:dyDescent="0.25">
      <c r="A691" t="s">
        <v>26</v>
      </c>
      <c r="B691">
        <v>1</v>
      </c>
      <c r="C691">
        <f t="shared" si="11"/>
        <v>39</v>
      </c>
    </row>
    <row r="692" spans="1:3" x14ac:dyDescent="0.25">
      <c r="A692" t="s">
        <v>26</v>
      </c>
      <c r="B692">
        <v>0</v>
      </c>
      <c r="C692">
        <f t="shared" si="11"/>
        <v>39</v>
      </c>
    </row>
    <row r="693" spans="1:3" x14ac:dyDescent="0.25">
      <c r="A693" t="s">
        <v>50</v>
      </c>
      <c r="B693">
        <v>6</v>
      </c>
      <c r="C693">
        <f t="shared" si="11"/>
        <v>28</v>
      </c>
    </row>
    <row r="694" spans="1:3" x14ac:dyDescent="0.25">
      <c r="A694" t="s">
        <v>1175</v>
      </c>
      <c r="B694">
        <v>0</v>
      </c>
      <c r="C694">
        <f t="shared" si="11"/>
        <v>0</v>
      </c>
    </row>
    <row r="695" spans="1:3" x14ac:dyDescent="0.25">
      <c r="A695" t="s">
        <v>227</v>
      </c>
      <c r="B695">
        <v>0</v>
      </c>
      <c r="C695">
        <f t="shared" si="11"/>
        <v>70</v>
      </c>
    </row>
    <row r="696" spans="1:3" x14ac:dyDescent="0.25">
      <c r="A696" t="s">
        <v>16</v>
      </c>
      <c r="B696">
        <v>0</v>
      </c>
      <c r="C696">
        <f t="shared" si="11"/>
        <v>306</v>
      </c>
    </row>
    <row r="697" spans="1:3" x14ac:dyDescent="0.25">
      <c r="A697" t="s">
        <v>12</v>
      </c>
      <c r="B697">
        <v>0</v>
      </c>
      <c r="C697">
        <f t="shared" si="11"/>
        <v>48</v>
      </c>
    </row>
    <row r="698" spans="1:3" x14ac:dyDescent="0.25">
      <c r="A698" t="s">
        <v>47</v>
      </c>
      <c r="B698">
        <v>0</v>
      </c>
      <c r="C698">
        <f t="shared" si="11"/>
        <v>79</v>
      </c>
    </row>
    <row r="699" spans="1:3" x14ac:dyDescent="0.25">
      <c r="A699" t="s">
        <v>26</v>
      </c>
      <c r="B699">
        <v>0</v>
      </c>
      <c r="C699">
        <f t="shared" si="11"/>
        <v>39</v>
      </c>
    </row>
    <row r="700" spans="1:3" x14ac:dyDescent="0.25">
      <c r="A700" t="s">
        <v>525</v>
      </c>
      <c r="B700">
        <v>0</v>
      </c>
      <c r="C700">
        <f t="shared" si="11"/>
        <v>0</v>
      </c>
    </row>
    <row r="701" spans="1:3" x14ac:dyDescent="0.25">
      <c r="A701" t="s">
        <v>26</v>
      </c>
      <c r="B701">
        <v>0</v>
      </c>
      <c r="C701">
        <f t="shared" si="11"/>
        <v>39</v>
      </c>
    </row>
    <row r="702" spans="1:3" x14ac:dyDescent="0.25">
      <c r="A702" t="s">
        <v>12</v>
      </c>
      <c r="B702">
        <v>0</v>
      </c>
      <c r="C702">
        <f t="shared" si="11"/>
        <v>48</v>
      </c>
    </row>
    <row r="703" spans="1:3" x14ac:dyDescent="0.25">
      <c r="A703" t="s">
        <v>12</v>
      </c>
      <c r="B703">
        <v>0</v>
      </c>
      <c r="C703">
        <f t="shared" si="11"/>
        <v>48</v>
      </c>
    </row>
    <row r="704" spans="1:3" x14ac:dyDescent="0.25">
      <c r="A704" t="s">
        <v>203</v>
      </c>
      <c r="B704">
        <v>0</v>
      </c>
      <c r="C704">
        <f t="shared" si="11"/>
        <v>3</v>
      </c>
    </row>
    <row r="705" spans="1:3" x14ac:dyDescent="0.25">
      <c r="A705" t="s">
        <v>203</v>
      </c>
      <c r="B705">
        <v>3</v>
      </c>
      <c r="C705">
        <f t="shared" si="11"/>
        <v>3</v>
      </c>
    </row>
    <row r="706" spans="1:3" x14ac:dyDescent="0.25">
      <c r="A706" t="s">
        <v>26</v>
      </c>
      <c r="B706">
        <v>0</v>
      </c>
      <c r="C706">
        <f t="shared" si="11"/>
        <v>39</v>
      </c>
    </row>
    <row r="707" spans="1:3" x14ac:dyDescent="0.25">
      <c r="A707" t="s">
        <v>238</v>
      </c>
      <c r="B707">
        <v>0</v>
      </c>
      <c r="C707">
        <f t="shared" ref="C707:C770" si="12">SUMIF($A:$A, A707, $B:$B)</f>
        <v>39</v>
      </c>
    </row>
    <row r="708" spans="1:3" x14ac:dyDescent="0.25">
      <c r="A708" t="s">
        <v>252</v>
      </c>
      <c r="B708">
        <v>0</v>
      </c>
      <c r="C708">
        <f t="shared" si="12"/>
        <v>7</v>
      </c>
    </row>
    <row r="709" spans="1:3" x14ac:dyDescent="0.25">
      <c r="A709" t="s">
        <v>12</v>
      </c>
      <c r="B709">
        <v>0</v>
      </c>
      <c r="C709">
        <f t="shared" si="12"/>
        <v>48</v>
      </c>
    </row>
    <row r="710" spans="1:3" x14ac:dyDescent="0.25">
      <c r="A710" t="s">
        <v>252</v>
      </c>
      <c r="B710">
        <v>0</v>
      </c>
      <c r="C710">
        <f t="shared" si="12"/>
        <v>7</v>
      </c>
    </row>
    <row r="711" spans="1:3" x14ac:dyDescent="0.25">
      <c r="A711" t="s">
        <v>26</v>
      </c>
      <c r="B711">
        <v>0</v>
      </c>
      <c r="C711">
        <f t="shared" si="12"/>
        <v>39</v>
      </c>
    </row>
    <row r="712" spans="1:3" x14ac:dyDescent="0.25">
      <c r="A712" t="s">
        <v>47</v>
      </c>
      <c r="B712">
        <v>0</v>
      </c>
      <c r="C712">
        <f t="shared" si="12"/>
        <v>79</v>
      </c>
    </row>
    <row r="713" spans="1:3" x14ac:dyDescent="0.25">
      <c r="A713" t="s">
        <v>47</v>
      </c>
      <c r="B713">
        <v>0</v>
      </c>
      <c r="C713">
        <f t="shared" si="12"/>
        <v>79</v>
      </c>
    </row>
    <row r="714" spans="1:3" x14ac:dyDescent="0.25">
      <c r="A714" t="s">
        <v>29</v>
      </c>
      <c r="B714">
        <v>0</v>
      </c>
      <c r="C714">
        <f t="shared" si="12"/>
        <v>1</v>
      </c>
    </row>
    <row r="715" spans="1:3" x14ac:dyDescent="0.25">
      <c r="A715" t="s">
        <v>252</v>
      </c>
      <c r="B715">
        <v>0</v>
      </c>
      <c r="C715">
        <f t="shared" si="12"/>
        <v>7</v>
      </c>
    </row>
    <row r="716" spans="1:3" x14ac:dyDescent="0.25">
      <c r="A716" t="s">
        <v>26</v>
      </c>
      <c r="B716">
        <v>0</v>
      </c>
      <c r="C716">
        <f t="shared" si="12"/>
        <v>39</v>
      </c>
    </row>
    <row r="717" spans="1:3" x14ac:dyDescent="0.25">
      <c r="A717" t="s">
        <v>133</v>
      </c>
      <c r="B717">
        <v>68</v>
      </c>
      <c r="C717">
        <f t="shared" si="12"/>
        <v>165</v>
      </c>
    </row>
    <row r="718" spans="1:3" x14ac:dyDescent="0.25">
      <c r="A718" t="s">
        <v>133</v>
      </c>
      <c r="B718">
        <v>0</v>
      </c>
      <c r="C718">
        <f t="shared" si="12"/>
        <v>165</v>
      </c>
    </row>
    <row r="719" spans="1:3" x14ac:dyDescent="0.25">
      <c r="A719" t="s">
        <v>133</v>
      </c>
      <c r="B719">
        <v>6</v>
      </c>
      <c r="C719">
        <f t="shared" si="12"/>
        <v>165</v>
      </c>
    </row>
    <row r="720" spans="1:3" x14ac:dyDescent="0.25">
      <c r="A720" t="s">
        <v>238</v>
      </c>
      <c r="B720">
        <v>0</v>
      </c>
      <c r="C720">
        <f t="shared" si="12"/>
        <v>39</v>
      </c>
    </row>
    <row r="721" spans="1:3" x14ac:dyDescent="0.25">
      <c r="A721" t="s">
        <v>196</v>
      </c>
      <c r="B721">
        <v>0</v>
      </c>
      <c r="C721">
        <f t="shared" si="12"/>
        <v>38</v>
      </c>
    </row>
    <row r="722" spans="1:3" x14ac:dyDescent="0.25">
      <c r="A722" t="s">
        <v>26</v>
      </c>
      <c r="B722">
        <v>0</v>
      </c>
      <c r="C722">
        <f t="shared" si="12"/>
        <v>39</v>
      </c>
    </row>
    <row r="723" spans="1:3" x14ac:dyDescent="0.25">
      <c r="A723" t="s">
        <v>16</v>
      </c>
      <c r="B723">
        <v>0</v>
      </c>
      <c r="C723">
        <f t="shared" si="12"/>
        <v>306</v>
      </c>
    </row>
    <row r="724" spans="1:3" x14ac:dyDescent="0.25">
      <c r="A724" t="s">
        <v>12</v>
      </c>
      <c r="B724">
        <v>0</v>
      </c>
      <c r="C724">
        <f t="shared" si="12"/>
        <v>48</v>
      </c>
    </row>
    <row r="725" spans="1:3" x14ac:dyDescent="0.25">
      <c r="A725" t="s">
        <v>29</v>
      </c>
      <c r="B725">
        <v>0</v>
      </c>
      <c r="C725">
        <f t="shared" si="12"/>
        <v>1</v>
      </c>
    </row>
    <row r="726" spans="1:3" x14ac:dyDescent="0.25">
      <c r="A726" t="s">
        <v>29</v>
      </c>
      <c r="B726">
        <v>0</v>
      </c>
      <c r="C726">
        <f t="shared" si="12"/>
        <v>1</v>
      </c>
    </row>
    <row r="727" spans="1:3" x14ac:dyDescent="0.25">
      <c r="A727" t="s">
        <v>130</v>
      </c>
      <c r="B727">
        <v>65</v>
      </c>
      <c r="C727">
        <f t="shared" si="12"/>
        <v>126</v>
      </c>
    </row>
    <row r="728" spans="1:3" x14ac:dyDescent="0.25">
      <c r="A728" t="s">
        <v>130</v>
      </c>
      <c r="B728">
        <v>0</v>
      </c>
      <c r="C728">
        <f t="shared" si="12"/>
        <v>126</v>
      </c>
    </row>
    <row r="729" spans="1:3" x14ac:dyDescent="0.25">
      <c r="A729" t="s">
        <v>12</v>
      </c>
      <c r="B729">
        <v>0</v>
      </c>
      <c r="C729">
        <f t="shared" si="12"/>
        <v>48</v>
      </c>
    </row>
    <row r="730" spans="1:3" x14ac:dyDescent="0.25">
      <c r="A730" t="s">
        <v>130</v>
      </c>
      <c r="B730">
        <v>0</v>
      </c>
      <c r="C730">
        <f t="shared" si="12"/>
        <v>126</v>
      </c>
    </row>
    <row r="731" spans="1:3" x14ac:dyDescent="0.25">
      <c r="A731" t="s">
        <v>203</v>
      </c>
      <c r="B731">
        <v>0</v>
      </c>
      <c r="C731">
        <f t="shared" si="12"/>
        <v>3</v>
      </c>
    </row>
    <row r="732" spans="1:3" x14ac:dyDescent="0.25">
      <c r="A732" t="s">
        <v>47</v>
      </c>
      <c r="B732">
        <v>0</v>
      </c>
      <c r="C732">
        <f t="shared" si="12"/>
        <v>79</v>
      </c>
    </row>
    <row r="733" spans="1:3" x14ac:dyDescent="0.25">
      <c r="A733" t="s">
        <v>26</v>
      </c>
      <c r="B733">
        <v>0</v>
      </c>
      <c r="C733">
        <f t="shared" si="12"/>
        <v>39</v>
      </c>
    </row>
    <row r="734" spans="1:3" x14ac:dyDescent="0.25">
      <c r="A734" t="s">
        <v>26</v>
      </c>
      <c r="B734">
        <v>0</v>
      </c>
      <c r="C734">
        <f t="shared" si="12"/>
        <v>39</v>
      </c>
    </row>
    <row r="735" spans="1:3" x14ac:dyDescent="0.25">
      <c r="A735" t="s">
        <v>16</v>
      </c>
      <c r="B735">
        <v>0</v>
      </c>
      <c r="C735">
        <f t="shared" si="12"/>
        <v>306</v>
      </c>
    </row>
    <row r="736" spans="1:3" x14ac:dyDescent="0.25">
      <c r="A736" t="s">
        <v>26</v>
      </c>
      <c r="B736">
        <v>0</v>
      </c>
      <c r="C736">
        <f t="shared" si="12"/>
        <v>39</v>
      </c>
    </row>
    <row r="737" spans="1:3" x14ac:dyDescent="0.25">
      <c r="A737" t="s">
        <v>65</v>
      </c>
      <c r="B737">
        <v>0</v>
      </c>
      <c r="C737">
        <f t="shared" si="12"/>
        <v>6</v>
      </c>
    </row>
    <row r="738" spans="1:3" x14ac:dyDescent="0.25">
      <c r="A738" t="s">
        <v>252</v>
      </c>
      <c r="B738">
        <v>2</v>
      </c>
      <c r="C738">
        <f t="shared" si="12"/>
        <v>7</v>
      </c>
    </row>
    <row r="739" spans="1:3" x14ac:dyDescent="0.25">
      <c r="A739" t="s">
        <v>47</v>
      </c>
      <c r="B739">
        <v>0</v>
      </c>
      <c r="C739">
        <f t="shared" si="12"/>
        <v>79</v>
      </c>
    </row>
    <row r="740" spans="1:3" x14ac:dyDescent="0.25">
      <c r="A740" t="s">
        <v>777</v>
      </c>
      <c r="B740">
        <v>0</v>
      </c>
      <c r="C740">
        <f t="shared" si="12"/>
        <v>0</v>
      </c>
    </row>
    <row r="741" spans="1:3" x14ac:dyDescent="0.25">
      <c r="A741" t="s">
        <v>38</v>
      </c>
      <c r="B741">
        <v>0</v>
      </c>
      <c r="C741">
        <f t="shared" si="12"/>
        <v>43</v>
      </c>
    </row>
    <row r="742" spans="1:3" x14ac:dyDescent="0.25">
      <c r="A742" t="s">
        <v>621</v>
      </c>
      <c r="B742">
        <v>0</v>
      </c>
      <c r="C742">
        <f t="shared" si="12"/>
        <v>3</v>
      </c>
    </row>
    <row r="743" spans="1:3" x14ac:dyDescent="0.25">
      <c r="A743" t="s">
        <v>50</v>
      </c>
      <c r="B743">
        <v>0</v>
      </c>
      <c r="C743">
        <f t="shared" si="12"/>
        <v>28</v>
      </c>
    </row>
    <row r="744" spans="1:3" x14ac:dyDescent="0.25">
      <c r="A744" t="s">
        <v>47</v>
      </c>
      <c r="B744">
        <v>0</v>
      </c>
      <c r="C744">
        <f t="shared" si="12"/>
        <v>79</v>
      </c>
    </row>
    <row r="745" spans="1:3" x14ac:dyDescent="0.25">
      <c r="A745" t="s">
        <v>12</v>
      </c>
      <c r="B745">
        <v>0</v>
      </c>
      <c r="C745">
        <f t="shared" si="12"/>
        <v>48</v>
      </c>
    </row>
    <row r="746" spans="1:3" x14ac:dyDescent="0.25">
      <c r="A746" t="s">
        <v>16</v>
      </c>
      <c r="B746">
        <v>0</v>
      </c>
      <c r="C746">
        <f t="shared" si="12"/>
        <v>306</v>
      </c>
    </row>
    <row r="747" spans="1:3" x14ac:dyDescent="0.25">
      <c r="A747" t="s">
        <v>47</v>
      </c>
      <c r="B747">
        <v>0</v>
      </c>
      <c r="C747">
        <f t="shared" si="12"/>
        <v>79</v>
      </c>
    </row>
    <row r="748" spans="1:3" x14ac:dyDescent="0.25">
      <c r="A748" t="s">
        <v>26</v>
      </c>
      <c r="B748">
        <v>0</v>
      </c>
      <c r="C748">
        <f t="shared" si="12"/>
        <v>39</v>
      </c>
    </row>
    <row r="749" spans="1:3" x14ac:dyDescent="0.25">
      <c r="A749" t="s">
        <v>16</v>
      </c>
      <c r="B749">
        <v>0</v>
      </c>
      <c r="C749">
        <f t="shared" si="12"/>
        <v>306</v>
      </c>
    </row>
    <row r="750" spans="1:3" x14ac:dyDescent="0.25">
      <c r="A750" t="s">
        <v>16</v>
      </c>
      <c r="B750">
        <v>0</v>
      </c>
      <c r="C750">
        <f t="shared" si="12"/>
        <v>306</v>
      </c>
    </row>
    <row r="751" spans="1:3" x14ac:dyDescent="0.25">
      <c r="A751" t="s">
        <v>12</v>
      </c>
      <c r="B751">
        <v>0</v>
      </c>
      <c r="C751">
        <f t="shared" si="12"/>
        <v>48</v>
      </c>
    </row>
    <row r="752" spans="1:3" x14ac:dyDescent="0.25">
      <c r="A752" t="s">
        <v>16</v>
      </c>
      <c r="B752">
        <v>0</v>
      </c>
      <c r="C752">
        <f t="shared" si="12"/>
        <v>306</v>
      </c>
    </row>
    <row r="753" spans="1:3" x14ac:dyDescent="0.25">
      <c r="A753" t="s">
        <v>26</v>
      </c>
      <c r="B753">
        <v>0</v>
      </c>
      <c r="C753">
        <f t="shared" si="12"/>
        <v>39</v>
      </c>
    </row>
    <row r="754" spans="1:3" x14ac:dyDescent="0.25">
      <c r="A754" t="s">
        <v>16</v>
      </c>
      <c r="B754">
        <v>0</v>
      </c>
      <c r="C754">
        <f t="shared" si="12"/>
        <v>306</v>
      </c>
    </row>
    <row r="755" spans="1:3" x14ac:dyDescent="0.25">
      <c r="A755" t="s">
        <v>16</v>
      </c>
      <c r="B755">
        <v>17</v>
      </c>
      <c r="C755">
        <f t="shared" si="12"/>
        <v>306</v>
      </c>
    </row>
    <row r="756" spans="1:3" x14ac:dyDescent="0.25">
      <c r="A756" t="s">
        <v>16</v>
      </c>
      <c r="B756">
        <v>0</v>
      </c>
      <c r="C756">
        <f t="shared" si="12"/>
        <v>306</v>
      </c>
    </row>
    <row r="757" spans="1:3" x14ac:dyDescent="0.25">
      <c r="A757" t="s">
        <v>12</v>
      </c>
      <c r="B757">
        <v>0</v>
      </c>
      <c r="C757">
        <f t="shared" si="12"/>
        <v>48</v>
      </c>
    </row>
    <row r="758" spans="1:3" x14ac:dyDescent="0.25">
      <c r="A758" t="s">
        <v>29</v>
      </c>
      <c r="B758">
        <v>0</v>
      </c>
      <c r="C758">
        <f t="shared" si="12"/>
        <v>1</v>
      </c>
    </row>
    <row r="759" spans="1:3" x14ac:dyDescent="0.25">
      <c r="A759" t="s">
        <v>47</v>
      </c>
      <c r="B759">
        <v>0</v>
      </c>
      <c r="C759">
        <f t="shared" si="12"/>
        <v>79</v>
      </c>
    </row>
    <row r="760" spans="1:3" x14ac:dyDescent="0.25">
      <c r="A760" t="s">
        <v>168</v>
      </c>
      <c r="B760">
        <v>1</v>
      </c>
      <c r="C760">
        <f t="shared" si="12"/>
        <v>16</v>
      </c>
    </row>
    <row r="761" spans="1:3" x14ac:dyDescent="0.25">
      <c r="A761" t="s">
        <v>29</v>
      </c>
      <c r="B761">
        <v>0</v>
      </c>
      <c r="C761">
        <f t="shared" si="12"/>
        <v>1</v>
      </c>
    </row>
    <row r="762" spans="1:3" x14ac:dyDescent="0.25">
      <c r="A762" t="s">
        <v>29</v>
      </c>
      <c r="B762">
        <v>0</v>
      </c>
      <c r="C762">
        <f t="shared" si="12"/>
        <v>1</v>
      </c>
    </row>
    <row r="763" spans="1:3" x14ac:dyDescent="0.25">
      <c r="A763" t="s">
        <v>173</v>
      </c>
      <c r="B763">
        <v>0</v>
      </c>
      <c r="C763">
        <f t="shared" si="12"/>
        <v>46</v>
      </c>
    </row>
    <row r="764" spans="1:3" x14ac:dyDescent="0.25">
      <c r="A764" t="s">
        <v>26</v>
      </c>
      <c r="B764">
        <v>0</v>
      </c>
      <c r="C764">
        <f t="shared" si="12"/>
        <v>39</v>
      </c>
    </row>
    <row r="765" spans="1:3" x14ac:dyDescent="0.25">
      <c r="A765" t="s">
        <v>252</v>
      </c>
      <c r="B765">
        <v>0</v>
      </c>
      <c r="C765">
        <f t="shared" si="12"/>
        <v>7</v>
      </c>
    </row>
    <row r="766" spans="1:3" x14ac:dyDescent="0.25">
      <c r="A766" t="s">
        <v>16</v>
      </c>
      <c r="B766">
        <v>8</v>
      </c>
      <c r="C766">
        <f t="shared" si="12"/>
        <v>306</v>
      </c>
    </row>
    <row r="767" spans="1:3" x14ac:dyDescent="0.25">
      <c r="A767" t="s">
        <v>16</v>
      </c>
      <c r="B767">
        <v>0</v>
      </c>
      <c r="C767">
        <f t="shared" si="12"/>
        <v>306</v>
      </c>
    </row>
    <row r="768" spans="1:3" x14ac:dyDescent="0.25">
      <c r="A768" t="s">
        <v>133</v>
      </c>
      <c r="B768">
        <v>0</v>
      </c>
      <c r="C768">
        <f t="shared" si="12"/>
        <v>165</v>
      </c>
    </row>
    <row r="769" spans="1:3" x14ac:dyDescent="0.25">
      <c r="A769" t="s">
        <v>26</v>
      </c>
      <c r="B769">
        <v>0</v>
      </c>
      <c r="C769">
        <f t="shared" si="12"/>
        <v>39</v>
      </c>
    </row>
    <row r="770" spans="1:3" x14ac:dyDescent="0.25">
      <c r="A770" t="s">
        <v>525</v>
      </c>
      <c r="B770">
        <v>0</v>
      </c>
      <c r="C770">
        <f t="shared" si="12"/>
        <v>0</v>
      </c>
    </row>
    <row r="771" spans="1:3" x14ac:dyDescent="0.25">
      <c r="A771" t="s">
        <v>525</v>
      </c>
      <c r="B771">
        <v>0</v>
      </c>
      <c r="C771">
        <f t="shared" ref="C771:C834" si="13">SUMIF($A:$A, A771, $B:$B)</f>
        <v>0</v>
      </c>
    </row>
    <row r="772" spans="1:3" x14ac:dyDescent="0.25">
      <c r="A772" t="s">
        <v>23</v>
      </c>
      <c r="B772">
        <v>0</v>
      </c>
      <c r="C772">
        <f t="shared" si="13"/>
        <v>14</v>
      </c>
    </row>
    <row r="773" spans="1:3" x14ac:dyDescent="0.25">
      <c r="A773" t="s">
        <v>26</v>
      </c>
      <c r="B773">
        <v>0</v>
      </c>
      <c r="C773">
        <f t="shared" si="13"/>
        <v>39</v>
      </c>
    </row>
    <row r="774" spans="1:3" x14ac:dyDescent="0.25">
      <c r="A774" t="s">
        <v>525</v>
      </c>
      <c r="B774">
        <v>0</v>
      </c>
      <c r="C774">
        <f t="shared" si="13"/>
        <v>0</v>
      </c>
    </row>
    <row r="775" spans="1:3" x14ac:dyDescent="0.25">
      <c r="A775" t="s">
        <v>525</v>
      </c>
      <c r="B775">
        <v>0</v>
      </c>
      <c r="C775">
        <f t="shared" si="13"/>
        <v>0</v>
      </c>
    </row>
    <row r="776" spans="1:3" x14ac:dyDescent="0.25">
      <c r="A776" t="s">
        <v>525</v>
      </c>
      <c r="B776">
        <v>0</v>
      </c>
      <c r="C776">
        <f t="shared" si="13"/>
        <v>0</v>
      </c>
    </row>
    <row r="777" spans="1:3" x14ac:dyDescent="0.25">
      <c r="A777" t="s">
        <v>47</v>
      </c>
      <c r="B777">
        <v>5</v>
      </c>
      <c r="C777">
        <f t="shared" si="13"/>
        <v>79</v>
      </c>
    </row>
    <row r="778" spans="1:3" x14ac:dyDescent="0.25">
      <c r="A778" t="s">
        <v>12</v>
      </c>
      <c r="B778">
        <v>0</v>
      </c>
      <c r="C778">
        <f t="shared" si="13"/>
        <v>48</v>
      </c>
    </row>
    <row r="779" spans="1:3" x14ac:dyDescent="0.25">
      <c r="A779" t="s">
        <v>12</v>
      </c>
      <c r="B779">
        <v>0</v>
      </c>
      <c r="C779">
        <f t="shared" si="13"/>
        <v>48</v>
      </c>
    </row>
    <row r="780" spans="1:3" x14ac:dyDescent="0.25">
      <c r="A780" t="s">
        <v>12</v>
      </c>
      <c r="B780">
        <v>0</v>
      </c>
      <c r="C780">
        <f t="shared" si="13"/>
        <v>48</v>
      </c>
    </row>
    <row r="781" spans="1:3" x14ac:dyDescent="0.25">
      <c r="A781" t="s">
        <v>16</v>
      </c>
      <c r="B781">
        <v>0</v>
      </c>
      <c r="C781">
        <f t="shared" si="13"/>
        <v>306</v>
      </c>
    </row>
    <row r="782" spans="1:3" x14ac:dyDescent="0.25">
      <c r="A782" t="s">
        <v>16</v>
      </c>
      <c r="B782">
        <v>0</v>
      </c>
      <c r="C782">
        <f t="shared" si="13"/>
        <v>306</v>
      </c>
    </row>
    <row r="783" spans="1:3" x14ac:dyDescent="0.25">
      <c r="A783" t="s">
        <v>16</v>
      </c>
      <c r="B783">
        <v>0</v>
      </c>
      <c r="C783">
        <f t="shared" si="13"/>
        <v>306</v>
      </c>
    </row>
    <row r="784" spans="1:3" x14ac:dyDescent="0.25">
      <c r="A784" t="s">
        <v>16</v>
      </c>
      <c r="B784">
        <v>0</v>
      </c>
      <c r="C784">
        <f t="shared" si="13"/>
        <v>306</v>
      </c>
    </row>
    <row r="785" spans="1:3" x14ac:dyDescent="0.25">
      <c r="A785" t="s">
        <v>16</v>
      </c>
      <c r="B785">
        <v>0</v>
      </c>
      <c r="C785">
        <f t="shared" si="13"/>
        <v>306</v>
      </c>
    </row>
    <row r="786" spans="1:3" x14ac:dyDescent="0.25">
      <c r="A786" t="s">
        <v>26</v>
      </c>
      <c r="B786">
        <v>0</v>
      </c>
      <c r="C786">
        <f t="shared" si="13"/>
        <v>39</v>
      </c>
    </row>
    <row r="787" spans="1:3" x14ac:dyDescent="0.25">
      <c r="A787" t="s">
        <v>26</v>
      </c>
      <c r="B787">
        <v>0</v>
      </c>
      <c r="C787">
        <f t="shared" si="13"/>
        <v>39</v>
      </c>
    </row>
    <row r="788" spans="1:3" x14ac:dyDescent="0.25">
      <c r="A788" t="s">
        <v>252</v>
      </c>
      <c r="B788">
        <v>0</v>
      </c>
      <c r="C788">
        <f t="shared" si="13"/>
        <v>7</v>
      </c>
    </row>
    <row r="789" spans="1:3" x14ac:dyDescent="0.25">
      <c r="A789" t="s">
        <v>166</v>
      </c>
      <c r="B789">
        <v>0</v>
      </c>
      <c r="C789">
        <f t="shared" si="13"/>
        <v>26</v>
      </c>
    </row>
    <row r="790" spans="1:3" x14ac:dyDescent="0.25">
      <c r="A790" t="s">
        <v>65</v>
      </c>
      <c r="B790">
        <v>0</v>
      </c>
      <c r="C790">
        <f t="shared" si="13"/>
        <v>6</v>
      </c>
    </row>
    <row r="791" spans="1:3" x14ac:dyDescent="0.25">
      <c r="A791" t="s">
        <v>26</v>
      </c>
      <c r="B791">
        <v>0</v>
      </c>
      <c r="C791">
        <f t="shared" si="13"/>
        <v>39</v>
      </c>
    </row>
    <row r="792" spans="1:3" x14ac:dyDescent="0.25">
      <c r="A792" t="s">
        <v>16</v>
      </c>
      <c r="B792">
        <v>0</v>
      </c>
      <c r="C792">
        <f t="shared" si="13"/>
        <v>306</v>
      </c>
    </row>
    <row r="793" spans="1:3" x14ac:dyDescent="0.25">
      <c r="A793" t="s">
        <v>26</v>
      </c>
      <c r="B793">
        <v>1</v>
      </c>
      <c r="C793">
        <f t="shared" si="13"/>
        <v>39</v>
      </c>
    </row>
    <row r="794" spans="1:3" x14ac:dyDescent="0.25">
      <c r="A794" t="s">
        <v>16</v>
      </c>
      <c r="B794">
        <v>0</v>
      </c>
      <c r="C794">
        <f t="shared" si="13"/>
        <v>306</v>
      </c>
    </row>
    <row r="795" spans="1:3" x14ac:dyDescent="0.25">
      <c r="A795" t="s">
        <v>26</v>
      </c>
      <c r="B795">
        <v>0</v>
      </c>
      <c r="C795">
        <f t="shared" si="13"/>
        <v>39</v>
      </c>
    </row>
    <row r="796" spans="1:3" x14ac:dyDescent="0.25">
      <c r="A796" t="s">
        <v>846</v>
      </c>
      <c r="B796">
        <v>0</v>
      </c>
      <c r="C796">
        <f t="shared" si="13"/>
        <v>0</v>
      </c>
    </row>
    <row r="797" spans="1:3" x14ac:dyDescent="0.25">
      <c r="A797" t="s">
        <v>16</v>
      </c>
      <c r="B797">
        <v>0</v>
      </c>
      <c r="C797">
        <f t="shared" si="13"/>
        <v>306</v>
      </c>
    </row>
    <row r="798" spans="1:3" x14ac:dyDescent="0.25">
      <c r="A798" t="s">
        <v>26</v>
      </c>
      <c r="B798">
        <v>0</v>
      </c>
      <c r="C798">
        <f t="shared" si="13"/>
        <v>39</v>
      </c>
    </row>
    <row r="799" spans="1:3" x14ac:dyDescent="0.25">
      <c r="A799" t="s">
        <v>196</v>
      </c>
      <c r="B799">
        <v>0</v>
      </c>
      <c r="C799">
        <f t="shared" si="13"/>
        <v>38</v>
      </c>
    </row>
    <row r="800" spans="1:3" x14ac:dyDescent="0.25">
      <c r="A800" t="s">
        <v>23</v>
      </c>
      <c r="B800">
        <v>0</v>
      </c>
      <c r="C800">
        <f t="shared" si="13"/>
        <v>14</v>
      </c>
    </row>
    <row r="801" spans="1:3" x14ac:dyDescent="0.25">
      <c r="A801" t="s">
        <v>16</v>
      </c>
      <c r="B801">
        <v>0</v>
      </c>
      <c r="C801">
        <f t="shared" si="13"/>
        <v>306</v>
      </c>
    </row>
    <row r="802" spans="1:3" x14ac:dyDescent="0.25">
      <c r="A802" t="s">
        <v>47</v>
      </c>
      <c r="B802">
        <v>0</v>
      </c>
      <c r="C802">
        <f t="shared" si="13"/>
        <v>79</v>
      </c>
    </row>
    <row r="803" spans="1:3" x14ac:dyDescent="0.25">
      <c r="A803" t="s">
        <v>29</v>
      </c>
      <c r="B803">
        <v>1</v>
      </c>
      <c r="C803">
        <f t="shared" si="13"/>
        <v>1</v>
      </c>
    </row>
    <row r="804" spans="1:3" x14ac:dyDescent="0.25">
      <c r="A804" t="s">
        <v>12</v>
      </c>
      <c r="B804">
        <v>4</v>
      </c>
      <c r="C804">
        <f t="shared" si="13"/>
        <v>48</v>
      </c>
    </row>
    <row r="805" spans="1:3" x14ac:dyDescent="0.25">
      <c r="A805" t="s">
        <v>525</v>
      </c>
      <c r="B805">
        <v>0</v>
      </c>
      <c r="C805">
        <f t="shared" si="13"/>
        <v>0</v>
      </c>
    </row>
    <row r="806" spans="1:3" x14ac:dyDescent="0.25">
      <c r="A806" t="s">
        <v>196</v>
      </c>
      <c r="B806">
        <v>0</v>
      </c>
      <c r="C806">
        <f t="shared" si="13"/>
        <v>38</v>
      </c>
    </row>
    <row r="807" spans="1:3" x14ac:dyDescent="0.25">
      <c r="A807" t="s">
        <v>203</v>
      </c>
      <c r="B807">
        <v>0</v>
      </c>
      <c r="C807">
        <f t="shared" si="13"/>
        <v>3</v>
      </c>
    </row>
    <row r="808" spans="1:3" x14ac:dyDescent="0.25">
      <c r="A808" t="s">
        <v>26</v>
      </c>
      <c r="B808">
        <v>0</v>
      </c>
      <c r="C808">
        <f t="shared" si="13"/>
        <v>39</v>
      </c>
    </row>
    <row r="809" spans="1:3" x14ac:dyDescent="0.25">
      <c r="A809" t="s">
        <v>29</v>
      </c>
      <c r="B809">
        <v>0</v>
      </c>
      <c r="C809">
        <f t="shared" si="13"/>
        <v>1</v>
      </c>
    </row>
    <row r="810" spans="1:3" x14ac:dyDescent="0.25">
      <c r="A810" t="s">
        <v>26</v>
      </c>
      <c r="B810">
        <v>0</v>
      </c>
      <c r="C810">
        <f t="shared" si="13"/>
        <v>39</v>
      </c>
    </row>
    <row r="811" spans="1:3" x14ac:dyDescent="0.25">
      <c r="A811" t="s">
        <v>26</v>
      </c>
      <c r="B811">
        <v>0</v>
      </c>
      <c r="C811">
        <f t="shared" si="13"/>
        <v>39</v>
      </c>
    </row>
    <row r="812" spans="1:3" x14ac:dyDescent="0.25">
      <c r="A812" t="s">
        <v>310</v>
      </c>
      <c r="B812">
        <v>0</v>
      </c>
      <c r="C812">
        <f t="shared" si="13"/>
        <v>0</v>
      </c>
    </row>
    <row r="813" spans="1:3" x14ac:dyDescent="0.25">
      <c r="A813" t="s">
        <v>12</v>
      </c>
      <c r="B813">
        <v>0</v>
      </c>
      <c r="C813">
        <f t="shared" si="13"/>
        <v>48</v>
      </c>
    </row>
    <row r="814" spans="1:3" x14ac:dyDescent="0.25">
      <c r="A814" t="s">
        <v>23</v>
      </c>
      <c r="B814">
        <v>0</v>
      </c>
      <c r="C814">
        <f t="shared" si="13"/>
        <v>14</v>
      </c>
    </row>
    <row r="815" spans="1:3" x14ac:dyDescent="0.25">
      <c r="A815" t="s">
        <v>26</v>
      </c>
      <c r="B815">
        <v>0</v>
      </c>
      <c r="C815">
        <f t="shared" si="13"/>
        <v>39</v>
      </c>
    </row>
    <row r="816" spans="1:3" x14ac:dyDescent="0.25">
      <c r="A816" t="s">
        <v>47</v>
      </c>
      <c r="B816">
        <v>0</v>
      </c>
      <c r="C816">
        <f t="shared" si="13"/>
        <v>79</v>
      </c>
    </row>
    <row r="817" spans="1:3" x14ac:dyDescent="0.25">
      <c r="A817" t="s">
        <v>38</v>
      </c>
      <c r="B817">
        <v>0</v>
      </c>
      <c r="C817">
        <f t="shared" si="13"/>
        <v>43</v>
      </c>
    </row>
    <row r="818" spans="1:3" x14ac:dyDescent="0.25">
      <c r="A818" t="s">
        <v>38</v>
      </c>
      <c r="B818">
        <v>43</v>
      </c>
      <c r="C818">
        <f t="shared" si="13"/>
        <v>43</v>
      </c>
    </row>
    <row r="819" spans="1:3" x14ac:dyDescent="0.25">
      <c r="A819" t="s">
        <v>133</v>
      </c>
      <c r="B819">
        <v>57</v>
      </c>
      <c r="C819">
        <f t="shared" si="13"/>
        <v>165</v>
      </c>
    </row>
    <row r="820" spans="1:3" x14ac:dyDescent="0.25">
      <c r="A820" t="s">
        <v>168</v>
      </c>
      <c r="B820">
        <v>2</v>
      </c>
      <c r="C820">
        <f t="shared" si="13"/>
        <v>16</v>
      </c>
    </row>
    <row r="821" spans="1:3" x14ac:dyDescent="0.25">
      <c r="A821" t="s">
        <v>168</v>
      </c>
      <c r="B821">
        <v>13</v>
      </c>
      <c r="C821">
        <f t="shared" si="13"/>
        <v>16</v>
      </c>
    </row>
    <row r="822" spans="1:3" x14ac:dyDescent="0.25">
      <c r="A822" t="s">
        <v>168</v>
      </c>
      <c r="B822">
        <v>0</v>
      </c>
      <c r="C822">
        <f t="shared" si="13"/>
        <v>16</v>
      </c>
    </row>
    <row r="823" spans="1:3" x14ac:dyDescent="0.25">
      <c r="A823" t="s">
        <v>12</v>
      </c>
      <c r="B823">
        <v>0</v>
      </c>
      <c r="C823">
        <f t="shared" si="13"/>
        <v>48</v>
      </c>
    </row>
    <row r="824" spans="1:3" x14ac:dyDescent="0.25">
      <c r="A824" t="s">
        <v>50</v>
      </c>
      <c r="B824">
        <v>0</v>
      </c>
      <c r="C824">
        <f t="shared" si="13"/>
        <v>28</v>
      </c>
    </row>
    <row r="825" spans="1:3" x14ac:dyDescent="0.25">
      <c r="A825" t="s">
        <v>252</v>
      </c>
      <c r="B825">
        <v>0</v>
      </c>
      <c r="C825">
        <f t="shared" si="13"/>
        <v>7</v>
      </c>
    </row>
    <row r="826" spans="1:3" x14ac:dyDescent="0.25">
      <c r="A826" t="s">
        <v>252</v>
      </c>
      <c r="B826">
        <v>0</v>
      </c>
      <c r="C826">
        <f t="shared" si="13"/>
        <v>7</v>
      </c>
    </row>
    <row r="827" spans="1:3" x14ac:dyDescent="0.25">
      <c r="A827" t="s">
        <v>168</v>
      </c>
      <c r="B827">
        <v>0</v>
      </c>
      <c r="C827">
        <f t="shared" si="13"/>
        <v>16</v>
      </c>
    </row>
    <row r="828" spans="1:3" x14ac:dyDescent="0.25">
      <c r="A828" t="s">
        <v>38</v>
      </c>
      <c r="B828">
        <v>0</v>
      </c>
      <c r="C828">
        <f t="shared" si="13"/>
        <v>43</v>
      </c>
    </row>
    <row r="829" spans="1:3" x14ac:dyDescent="0.25">
      <c r="A829" t="s">
        <v>26</v>
      </c>
      <c r="B829">
        <v>1</v>
      </c>
      <c r="C829">
        <f t="shared" si="13"/>
        <v>39</v>
      </c>
    </row>
    <row r="830" spans="1:3" x14ac:dyDescent="0.25">
      <c r="A830" t="s">
        <v>203</v>
      </c>
      <c r="B830">
        <v>0</v>
      </c>
      <c r="C830">
        <f t="shared" si="13"/>
        <v>3</v>
      </c>
    </row>
    <row r="831" spans="1:3" x14ac:dyDescent="0.25">
      <c r="A831" t="s">
        <v>26</v>
      </c>
      <c r="B831">
        <v>0</v>
      </c>
      <c r="C831">
        <f t="shared" si="13"/>
        <v>39</v>
      </c>
    </row>
    <row r="832" spans="1:3" x14ac:dyDescent="0.25">
      <c r="A832" t="s">
        <v>238</v>
      </c>
      <c r="B832">
        <v>0</v>
      </c>
      <c r="C832">
        <f t="shared" si="13"/>
        <v>39</v>
      </c>
    </row>
    <row r="833" spans="1:3" x14ac:dyDescent="0.25">
      <c r="A833" t="s">
        <v>16</v>
      </c>
      <c r="B833">
        <v>0</v>
      </c>
      <c r="C833">
        <f t="shared" si="13"/>
        <v>306</v>
      </c>
    </row>
    <row r="834" spans="1:3" x14ac:dyDescent="0.25">
      <c r="A834" t="s">
        <v>26</v>
      </c>
      <c r="B834">
        <v>0</v>
      </c>
      <c r="C834">
        <f t="shared" si="13"/>
        <v>39</v>
      </c>
    </row>
    <row r="835" spans="1:3" x14ac:dyDescent="0.25">
      <c r="A835" t="s">
        <v>252</v>
      </c>
      <c r="B835">
        <v>0</v>
      </c>
      <c r="C835">
        <f t="shared" ref="C835:C874" si="14">SUMIF($A:$A, A835, $B:$B)</f>
        <v>7</v>
      </c>
    </row>
    <row r="836" spans="1:3" x14ac:dyDescent="0.25">
      <c r="A836" t="s">
        <v>26</v>
      </c>
      <c r="B836">
        <v>0</v>
      </c>
      <c r="C836">
        <f t="shared" si="14"/>
        <v>39</v>
      </c>
    </row>
    <row r="837" spans="1:3" x14ac:dyDescent="0.25">
      <c r="A837" t="s">
        <v>16</v>
      </c>
      <c r="B837">
        <v>0</v>
      </c>
      <c r="C837">
        <f t="shared" si="14"/>
        <v>306</v>
      </c>
    </row>
    <row r="838" spans="1:3" x14ac:dyDescent="0.25">
      <c r="A838" t="s">
        <v>16</v>
      </c>
      <c r="B838">
        <v>2</v>
      </c>
      <c r="C838">
        <f t="shared" si="14"/>
        <v>306</v>
      </c>
    </row>
    <row r="839" spans="1:3" x14ac:dyDescent="0.25">
      <c r="A839" t="s">
        <v>26</v>
      </c>
      <c r="B839">
        <v>0</v>
      </c>
      <c r="C839">
        <f t="shared" si="14"/>
        <v>39</v>
      </c>
    </row>
    <row r="840" spans="1:3" x14ac:dyDescent="0.25">
      <c r="A840" t="s">
        <v>238</v>
      </c>
      <c r="B840">
        <v>13</v>
      </c>
      <c r="C840">
        <f t="shared" si="14"/>
        <v>39</v>
      </c>
    </row>
    <row r="841" spans="1:3" x14ac:dyDescent="0.25">
      <c r="A841" t="s">
        <v>133</v>
      </c>
      <c r="B841">
        <v>0</v>
      </c>
      <c r="C841">
        <f t="shared" si="14"/>
        <v>165</v>
      </c>
    </row>
    <row r="842" spans="1:3" x14ac:dyDescent="0.25">
      <c r="A842" t="s">
        <v>29</v>
      </c>
      <c r="B842">
        <v>0</v>
      </c>
      <c r="C842">
        <f t="shared" si="14"/>
        <v>1</v>
      </c>
    </row>
    <row r="843" spans="1:3" x14ac:dyDescent="0.25">
      <c r="A843" t="s">
        <v>26</v>
      </c>
      <c r="B843">
        <v>0</v>
      </c>
      <c r="C843">
        <f t="shared" si="14"/>
        <v>39</v>
      </c>
    </row>
    <row r="844" spans="1:3" x14ac:dyDescent="0.25">
      <c r="A844" t="s">
        <v>173</v>
      </c>
      <c r="B844">
        <v>0</v>
      </c>
      <c r="C844">
        <f t="shared" si="14"/>
        <v>46</v>
      </c>
    </row>
    <row r="845" spans="1:3" x14ac:dyDescent="0.25">
      <c r="A845" t="s">
        <v>16</v>
      </c>
      <c r="B845">
        <v>0</v>
      </c>
      <c r="C845">
        <f t="shared" si="14"/>
        <v>306</v>
      </c>
    </row>
    <row r="846" spans="1:3" x14ac:dyDescent="0.25">
      <c r="A846" t="s">
        <v>26</v>
      </c>
      <c r="B846">
        <v>0</v>
      </c>
      <c r="C846">
        <f t="shared" si="14"/>
        <v>39</v>
      </c>
    </row>
    <row r="847" spans="1:3" x14ac:dyDescent="0.25">
      <c r="A847" t="s">
        <v>16</v>
      </c>
      <c r="B847">
        <v>0</v>
      </c>
      <c r="C847">
        <f t="shared" si="14"/>
        <v>306</v>
      </c>
    </row>
    <row r="848" spans="1:3" x14ac:dyDescent="0.25">
      <c r="A848" t="s">
        <v>16</v>
      </c>
      <c r="B848">
        <v>0</v>
      </c>
      <c r="C848">
        <f t="shared" si="14"/>
        <v>306</v>
      </c>
    </row>
    <row r="849" spans="1:3" x14ac:dyDescent="0.25">
      <c r="A849" t="s">
        <v>16</v>
      </c>
      <c r="B849">
        <v>0</v>
      </c>
      <c r="C849">
        <f t="shared" si="14"/>
        <v>306</v>
      </c>
    </row>
    <row r="850" spans="1:3" x14ac:dyDescent="0.25">
      <c r="A850" t="s">
        <v>16</v>
      </c>
      <c r="B850">
        <v>0</v>
      </c>
      <c r="C850">
        <f t="shared" si="14"/>
        <v>306</v>
      </c>
    </row>
    <row r="851" spans="1:3" x14ac:dyDescent="0.25">
      <c r="A851" t="s">
        <v>16</v>
      </c>
      <c r="B851">
        <v>0</v>
      </c>
      <c r="C851">
        <f t="shared" si="14"/>
        <v>306</v>
      </c>
    </row>
    <row r="852" spans="1:3" x14ac:dyDescent="0.25">
      <c r="A852" t="s">
        <v>16</v>
      </c>
      <c r="B852">
        <v>0</v>
      </c>
      <c r="C852">
        <f t="shared" si="14"/>
        <v>306</v>
      </c>
    </row>
    <row r="853" spans="1:3" x14ac:dyDescent="0.25">
      <c r="A853" t="s">
        <v>168</v>
      </c>
      <c r="B853">
        <v>0</v>
      </c>
      <c r="C853">
        <f t="shared" si="14"/>
        <v>16</v>
      </c>
    </row>
    <row r="854" spans="1:3" x14ac:dyDescent="0.25">
      <c r="A854" t="s">
        <v>16</v>
      </c>
      <c r="B854">
        <v>0</v>
      </c>
      <c r="C854">
        <f t="shared" si="14"/>
        <v>306</v>
      </c>
    </row>
    <row r="855" spans="1:3" x14ac:dyDescent="0.25">
      <c r="A855" t="s">
        <v>16</v>
      </c>
      <c r="B855">
        <v>0</v>
      </c>
      <c r="C855">
        <f t="shared" si="14"/>
        <v>306</v>
      </c>
    </row>
    <row r="856" spans="1:3" x14ac:dyDescent="0.25">
      <c r="A856" t="s">
        <v>16</v>
      </c>
      <c r="B856">
        <v>0</v>
      </c>
      <c r="C856">
        <f t="shared" si="14"/>
        <v>306</v>
      </c>
    </row>
    <row r="857" spans="1:3" x14ac:dyDescent="0.25">
      <c r="A857" t="s">
        <v>26</v>
      </c>
      <c r="B857">
        <v>0</v>
      </c>
      <c r="C857">
        <f t="shared" si="14"/>
        <v>39</v>
      </c>
    </row>
    <row r="858" spans="1:3" x14ac:dyDescent="0.25">
      <c r="A858" t="s">
        <v>203</v>
      </c>
      <c r="B858">
        <v>0</v>
      </c>
      <c r="C858">
        <f t="shared" si="14"/>
        <v>3</v>
      </c>
    </row>
    <row r="859" spans="1:3" x14ac:dyDescent="0.25">
      <c r="A859" t="s">
        <v>16</v>
      </c>
      <c r="B859">
        <v>0</v>
      </c>
      <c r="C859">
        <f t="shared" si="14"/>
        <v>306</v>
      </c>
    </row>
    <row r="860" spans="1:3" x14ac:dyDescent="0.25">
      <c r="A860" t="s">
        <v>16</v>
      </c>
      <c r="B860">
        <v>0</v>
      </c>
      <c r="C860">
        <f t="shared" si="14"/>
        <v>306</v>
      </c>
    </row>
    <row r="861" spans="1:3" x14ac:dyDescent="0.25">
      <c r="A861" t="s">
        <v>29</v>
      </c>
      <c r="B861">
        <v>0</v>
      </c>
      <c r="C861">
        <f t="shared" si="14"/>
        <v>1</v>
      </c>
    </row>
    <row r="862" spans="1:3" x14ac:dyDescent="0.25">
      <c r="A862" t="s">
        <v>29</v>
      </c>
      <c r="B862">
        <v>0</v>
      </c>
      <c r="C862">
        <f t="shared" si="14"/>
        <v>1</v>
      </c>
    </row>
    <row r="863" spans="1:3" x14ac:dyDescent="0.25">
      <c r="A863" t="s">
        <v>133</v>
      </c>
      <c r="B863">
        <v>0</v>
      </c>
      <c r="C863">
        <f t="shared" si="14"/>
        <v>165</v>
      </c>
    </row>
    <row r="864" spans="1:3" x14ac:dyDescent="0.25">
      <c r="A864" t="s">
        <v>70</v>
      </c>
      <c r="B864">
        <v>0</v>
      </c>
      <c r="C864">
        <f t="shared" si="14"/>
        <v>15</v>
      </c>
    </row>
    <row r="865" spans="1:3" x14ac:dyDescent="0.25">
      <c r="A865" t="s">
        <v>38</v>
      </c>
      <c r="B865">
        <v>0</v>
      </c>
      <c r="C865">
        <f t="shared" si="14"/>
        <v>43</v>
      </c>
    </row>
    <row r="866" spans="1:3" x14ac:dyDescent="0.25">
      <c r="A866" t="s">
        <v>173</v>
      </c>
      <c r="B866">
        <v>0</v>
      </c>
      <c r="C866">
        <f t="shared" si="14"/>
        <v>46</v>
      </c>
    </row>
    <row r="867" spans="1:3" x14ac:dyDescent="0.25">
      <c r="A867" t="s">
        <v>525</v>
      </c>
      <c r="B867">
        <v>0</v>
      </c>
      <c r="C867">
        <f t="shared" si="14"/>
        <v>0</v>
      </c>
    </row>
    <row r="868" spans="1:3" x14ac:dyDescent="0.25">
      <c r="A868" t="s">
        <v>1436</v>
      </c>
      <c r="B868">
        <v>0</v>
      </c>
      <c r="C868">
        <f t="shared" si="14"/>
        <v>0</v>
      </c>
    </row>
    <row r="869" spans="1:3" x14ac:dyDescent="0.25">
      <c r="A869" t="s">
        <v>12</v>
      </c>
      <c r="B869">
        <v>0</v>
      </c>
      <c r="C869">
        <f t="shared" si="14"/>
        <v>48</v>
      </c>
    </row>
    <row r="870" spans="1:3" x14ac:dyDescent="0.25">
      <c r="A870" t="s">
        <v>50</v>
      </c>
      <c r="B870">
        <v>0</v>
      </c>
      <c r="C870">
        <f t="shared" si="14"/>
        <v>28</v>
      </c>
    </row>
    <row r="871" spans="1:3" x14ac:dyDescent="0.25">
      <c r="A871" t="s">
        <v>1441</v>
      </c>
      <c r="B871">
        <v>0</v>
      </c>
      <c r="C871">
        <f t="shared" si="14"/>
        <v>0</v>
      </c>
    </row>
    <row r="872" spans="1:3" x14ac:dyDescent="0.25">
      <c r="A872" t="s">
        <v>130</v>
      </c>
      <c r="B872">
        <v>0</v>
      </c>
      <c r="C872">
        <f t="shared" si="14"/>
        <v>126</v>
      </c>
    </row>
    <row r="873" spans="1:3" x14ac:dyDescent="0.25">
      <c r="A873" t="s">
        <v>12</v>
      </c>
      <c r="B873">
        <v>0</v>
      </c>
      <c r="C873">
        <f t="shared" si="14"/>
        <v>48</v>
      </c>
    </row>
    <row r="874" spans="1:3" x14ac:dyDescent="0.25">
      <c r="A874" t="s">
        <v>196</v>
      </c>
      <c r="B874">
        <v>0</v>
      </c>
      <c r="C874">
        <f t="shared" si="14"/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6E45-CE53-4553-A34D-BBA50DEA59F1}">
  <dimension ref="A1:K874"/>
  <sheetViews>
    <sheetView workbookViewId="0">
      <selection activeCell="F4" sqref="F4"/>
    </sheetView>
  </sheetViews>
  <sheetFormatPr defaultRowHeight="15" x14ac:dyDescent="0.25"/>
  <cols>
    <col min="1" max="1" width="27.5703125" bestFit="1" customWidth="1"/>
    <col min="5" max="5" width="27.5703125" bestFit="1" customWidth="1"/>
    <col min="8" max="8" width="27.5703125" bestFit="1" customWidth="1"/>
  </cols>
  <sheetData>
    <row r="1" spans="1:11" x14ac:dyDescent="0.25">
      <c r="A1" t="s">
        <v>1452</v>
      </c>
      <c r="B1" t="s">
        <v>1457</v>
      </c>
      <c r="H1" t="s">
        <v>1458</v>
      </c>
    </row>
    <row r="2" spans="1:11" x14ac:dyDescent="0.25">
      <c r="A2" t="s">
        <v>12</v>
      </c>
      <c r="B2">
        <v>0</v>
      </c>
      <c r="C2">
        <f>SUMIF($A:$A, A2, $B:$B)</f>
        <v>43</v>
      </c>
      <c r="E2" t="s">
        <v>12</v>
      </c>
      <c r="F2">
        <f>SUMIF(A:A, E2, B:B)</f>
        <v>43</v>
      </c>
      <c r="H2" t="str" cm="1">
        <f t="array" ref="H2:I48">_xlfn._xlws.SORT(E2:F48)</f>
        <v>Argentina</v>
      </c>
      <c r="I2">
        <v>38</v>
      </c>
      <c r="K2">
        <f>_xlfn.XLOOKUP(nation,H2:H48,I2:I48)</f>
        <v>33</v>
      </c>
    </row>
    <row r="3" spans="1:11" x14ac:dyDescent="0.25">
      <c r="A3" t="s">
        <v>16</v>
      </c>
      <c r="B3">
        <v>0</v>
      </c>
      <c r="C3">
        <f t="shared" ref="C3:C66" si="0">SUMIF($A:$A, A3, $B:$B)</f>
        <v>319</v>
      </c>
      <c r="E3" t="s">
        <v>16</v>
      </c>
      <c r="F3">
        <f>SUMIF(A:A, E3, B:B)+2</f>
        <v>321</v>
      </c>
      <c r="H3" t="str">
        <v>Australia</v>
      </c>
      <c r="I3">
        <v>50</v>
      </c>
    </row>
    <row r="4" spans="1:11" x14ac:dyDescent="0.25">
      <c r="A4" t="s">
        <v>16</v>
      </c>
      <c r="B4">
        <v>0</v>
      </c>
      <c r="C4">
        <f t="shared" si="0"/>
        <v>319</v>
      </c>
      <c r="E4" t="s">
        <v>23</v>
      </c>
      <c r="F4">
        <f t="shared" ref="F4:F48" si="1">SUMIF(A:A, E4, B:B)</f>
        <v>11</v>
      </c>
      <c r="H4" t="str">
        <v>Austria</v>
      </c>
      <c r="I4">
        <v>41</v>
      </c>
    </row>
    <row r="5" spans="1:11" x14ac:dyDescent="0.25">
      <c r="A5" t="s">
        <v>12</v>
      </c>
      <c r="B5">
        <v>0</v>
      </c>
      <c r="C5">
        <f t="shared" si="0"/>
        <v>43</v>
      </c>
      <c r="E5" t="s">
        <v>26</v>
      </c>
      <c r="F5">
        <f t="shared" si="1"/>
        <v>33</v>
      </c>
      <c r="H5" t="str">
        <v>Belgium</v>
      </c>
      <c r="I5">
        <v>11</v>
      </c>
    </row>
    <row r="6" spans="1:11" x14ac:dyDescent="0.25">
      <c r="A6" t="s">
        <v>23</v>
      </c>
      <c r="B6">
        <v>0</v>
      </c>
      <c r="C6">
        <f t="shared" si="0"/>
        <v>11</v>
      </c>
      <c r="E6" t="s">
        <v>29</v>
      </c>
      <c r="F6">
        <f t="shared" si="1"/>
        <v>3</v>
      </c>
      <c r="H6" t="str">
        <v>Belgium_x000D_
France</v>
      </c>
      <c r="I6">
        <v>0</v>
      </c>
    </row>
    <row r="7" spans="1:11" x14ac:dyDescent="0.25">
      <c r="A7" t="s">
        <v>26</v>
      </c>
      <c r="B7">
        <v>0</v>
      </c>
      <c r="C7">
        <f t="shared" si="0"/>
        <v>33</v>
      </c>
      <c r="E7" t="s">
        <v>38</v>
      </c>
      <c r="F7">
        <f t="shared" si="1"/>
        <v>65</v>
      </c>
      <c r="H7" t="str">
        <v>Brazil</v>
      </c>
      <c r="I7">
        <v>101</v>
      </c>
    </row>
    <row r="8" spans="1:11" x14ac:dyDescent="0.25">
      <c r="A8" t="s">
        <v>29</v>
      </c>
      <c r="B8">
        <v>0</v>
      </c>
      <c r="C8">
        <f t="shared" si="0"/>
        <v>3</v>
      </c>
      <c r="E8" t="s">
        <v>41</v>
      </c>
      <c r="F8">
        <f t="shared" si="1"/>
        <v>0</v>
      </c>
      <c r="H8" t="str">
        <v>Canada</v>
      </c>
      <c r="I8">
        <v>17</v>
      </c>
    </row>
    <row r="9" spans="1:11" x14ac:dyDescent="0.25">
      <c r="A9" t="s">
        <v>26</v>
      </c>
      <c r="B9">
        <v>0</v>
      </c>
      <c r="C9">
        <f t="shared" si="0"/>
        <v>33</v>
      </c>
      <c r="E9" t="s">
        <v>47</v>
      </c>
      <c r="F9">
        <f t="shared" si="1"/>
        <v>81</v>
      </c>
      <c r="H9" t="str">
        <v>Chile</v>
      </c>
      <c r="I9">
        <v>0</v>
      </c>
    </row>
    <row r="10" spans="1:11" x14ac:dyDescent="0.25">
      <c r="A10" t="s">
        <v>29</v>
      </c>
      <c r="B10">
        <v>0</v>
      </c>
      <c r="C10">
        <f t="shared" si="0"/>
        <v>3</v>
      </c>
      <c r="E10" t="s">
        <v>50</v>
      </c>
      <c r="F10">
        <f t="shared" si="1"/>
        <v>36</v>
      </c>
      <c r="H10" t="str">
        <v>China</v>
      </c>
      <c r="I10">
        <v>0</v>
      </c>
    </row>
    <row r="11" spans="1:11" x14ac:dyDescent="0.25">
      <c r="A11" t="s">
        <v>16</v>
      </c>
      <c r="B11">
        <v>0</v>
      </c>
      <c r="C11">
        <f t="shared" si="0"/>
        <v>319</v>
      </c>
      <c r="E11" t="s">
        <v>65</v>
      </c>
      <c r="F11">
        <f t="shared" si="1"/>
        <v>12</v>
      </c>
      <c r="H11" t="str">
        <v>Colombia</v>
      </c>
      <c r="I11">
        <v>7</v>
      </c>
    </row>
    <row r="12" spans="1:11" x14ac:dyDescent="0.25">
      <c r="A12" t="s">
        <v>38</v>
      </c>
      <c r="B12">
        <v>0</v>
      </c>
      <c r="C12">
        <f t="shared" si="0"/>
        <v>65</v>
      </c>
      <c r="E12" t="s">
        <v>70</v>
      </c>
      <c r="F12">
        <f t="shared" si="1"/>
        <v>12</v>
      </c>
      <c r="H12" t="str">
        <v>Czech Republic</v>
      </c>
      <c r="I12">
        <v>0</v>
      </c>
    </row>
    <row r="13" spans="1:11" x14ac:dyDescent="0.25">
      <c r="A13" t="s">
        <v>41</v>
      </c>
      <c r="B13">
        <v>0</v>
      </c>
      <c r="C13">
        <f t="shared" si="0"/>
        <v>0</v>
      </c>
      <c r="E13" t="s">
        <v>85</v>
      </c>
      <c r="F13">
        <f t="shared" si="1"/>
        <v>0</v>
      </c>
      <c r="H13" t="str">
        <v>Denmark</v>
      </c>
      <c r="I13">
        <v>0</v>
      </c>
    </row>
    <row r="14" spans="1:11" x14ac:dyDescent="0.25">
      <c r="A14" t="s">
        <v>12</v>
      </c>
      <c r="B14">
        <v>5</v>
      </c>
      <c r="C14">
        <f t="shared" si="0"/>
        <v>43</v>
      </c>
      <c r="E14" t="s">
        <v>130</v>
      </c>
      <c r="F14">
        <f t="shared" si="1"/>
        <v>101</v>
      </c>
      <c r="H14" t="str">
        <v>East Germany</v>
      </c>
      <c r="I14">
        <v>0</v>
      </c>
    </row>
    <row r="15" spans="1:11" x14ac:dyDescent="0.25">
      <c r="A15" t="s">
        <v>47</v>
      </c>
      <c r="B15">
        <v>1</v>
      </c>
      <c r="C15">
        <f t="shared" si="0"/>
        <v>81</v>
      </c>
      <c r="E15" t="s">
        <v>133</v>
      </c>
      <c r="F15">
        <f>SUMIF(A:A, E15, B:B)+3</f>
        <v>179</v>
      </c>
      <c r="H15" t="str">
        <v>East Germany, West Germany</v>
      </c>
      <c r="I15">
        <v>0</v>
      </c>
    </row>
    <row r="16" spans="1:11" x14ac:dyDescent="0.25">
      <c r="A16" t="s">
        <v>50</v>
      </c>
      <c r="B16">
        <v>0</v>
      </c>
      <c r="C16">
        <f t="shared" si="0"/>
        <v>36</v>
      </c>
      <c r="E16" t="s">
        <v>136</v>
      </c>
      <c r="F16">
        <f t="shared" si="1"/>
        <v>0</v>
      </c>
      <c r="H16" t="str">
        <v>Finland</v>
      </c>
      <c r="I16">
        <v>57</v>
      </c>
    </row>
    <row r="17" spans="1:9" x14ac:dyDescent="0.25">
      <c r="A17" t="s">
        <v>47</v>
      </c>
      <c r="B17">
        <v>0</v>
      </c>
      <c r="C17">
        <f t="shared" si="0"/>
        <v>81</v>
      </c>
      <c r="E17" t="s">
        <v>142</v>
      </c>
      <c r="F17">
        <f t="shared" si="1"/>
        <v>0</v>
      </c>
      <c r="H17" t="str">
        <v>France</v>
      </c>
      <c r="I17">
        <v>81</v>
      </c>
    </row>
    <row r="18" spans="1:9" x14ac:dyDescent="0.25">
      <c r="A18" t="s">
        <v>16</v>
      </c>
      <c r="B18">
        <v>0</v>
      </c>
      <c r="C18">
        <f t="shared" si="0"/>
        <v>319</v>
      </c>
      <c r="E18" t="s">
        <v>161</v>
      </c>
      <c r="F18">
        <f t="shared" si="1"/>
        <v>0</v>
      </c>
      <c r="H18" t="str">
        <v>Germany</v>
      </c>
      <c r="I18">
        <v>179</v>
      </c>
    </row>
    <row r="19" spans="1:9" x14ac:dyDescent="0.25">
      <c r="A19" t="s">
        <v>50</v>
      </c>
      <c r="B19">
        <v>32</v>
      </c>
      <c r="C19">
        <f t="shared" si="0"/>
        <v>36</v>
      </c>
      <c r="E19" t="s">
        <v>166</v>
      </c>
      <c r="F19">
        <f t="shared" si="1"/>
        <v>8</v>
      </c>
      <c r="H19" t="str">
        <v>Hungary</v>
      </c>
      <c r="I19">
        <v>0</v>
      </c>
    </row>
    <row r="20" spans="1:9" x14ac:dyDescent="0.25">
      <c r="A20" t="s">
        <v>12</v>
      </c>
      <c r="B20">
        <v>0</v>
      </c>
      <c r="C20">
        <f t="shared" si="0"/>
        <v>43</v>
      </c>
      <c r="E20" t="s">
        <v>168</v>
      </c>
      <c r="F20">
        <f t="shared" si="1"/>
        <v>17</v>
      </c>
      <c r="H20" t="str">
        <v>India</v>
      </c>
      <c r="I20">
        <v>0</v>
      </c>
    </row>
    <row r="21" spans="1:9" x14ac:dyDescent="0.25">
      <c r="A21" t="s">
        <v>26</v>
      </c>
      <c r="B21">
        <v>0</v>
      </c>
      <c r="C21">
        <f t="shared" si="0"/>
        <v>33</v>
      </c>
      <c r="E21" t="s">
        <v>173</v>
      </c>
      <c r="F21">
        <f t="shared" si="1"/>
        <v>41</v>
      </c>
      <c r="H21" t="str">
        <v>Indonesia</v>
      </c>
      <c r="I21">
        <v>0</v>
      </c>
    </row>
    <row r="22" spans="1:9" x14ac:dyDescent="0.25">
      <c r="A22" t="s">
        <v>26</v>
      </c>
      <c r="B22">
        <v>0</v>
      </c>
      <c r="C22">
        <f t="shared" si="0"/>
        <v>33</v>
      </c>
      <c r="E22" t="s">
        <v>196</v>
      </c>
      <c r="F22">
        <f t="shared" si="1"/>
        <v>38</v>
      </c>
      <c r="H22" t="str">
        <v>Ireland</v>
      </c>
      <c r="I22">
        <v>0</v>
      </c>
    </row>
    <row r="23" spans="1:9" x14ac:dyDescent="0.25">
      <c r="A23" t="s">
        <v>65</v>
      </c>
      <c r="B23">
        <v>0</v>
      </c>
      <c r="C23">
        <f t="shared" si="0"/>
        <v>12</v>
      </c>
      <c r="E23" t="s">
        <v>203</v>
      </c>
      <c r="F23">
        <f t="shared" si="1"/>
        <v>10</v>
      </c>
      <c r="H23" t="str">
        <v>Italy</v>
      </c>
      <c r="I23">
        <v>43</v>
      </c>
    </row>
    <row r="24" spans="1:9" x14ac:dyDescent="0.25">
      <c r="A24" t="s">
        <v>16</v>
      </c>
      <c r="B24">
        <v>0</v>
      </c>
      <c r="C24">
        <f t="shared" si="0"/>
        <v>319</v>
      </c>
      <c r="E24" t="s">
        <v>227</v>
      </c>
      <c r="F24">
        <f t="shared" si="1"/>
        <v>57</v>
      </c>
      <c r="H24" t="str">
        <v>Japan</v>
      </c>
      <c r="I24">
        <v>0</v>
      </c>
    </row>
    <row r="25" spans="1:9" x14ac:dyDescent="0.25">
      <c r="A25" t="s">
        <v>70</v>
      </c>
      <c r="B25">
        <v>0</v>
      </c>
      <c r="C25">
        <f t="shared" si="0"/>
        <v>12</v>
      </c>
      <c r="E25" t="s">
        <v>238</v>
      </c>
      <c r="F25">
        <f t="shared" si="1"/>
        <v>50</v>
      </c>
      <c r="H25" t="str">
        <v>Liechtenstein</v>
      </c>
      <c r="I25">
        <v>0</v>
      </c>
    </row>
    <row r="26" spans="1:9" x14ac:dyDescent="0.25">
      <c r="A26" t="s">
        <v>26</v>
      </c>
      <c r="B26">
        <v>0</v>
      </c>
      <c r="C26">
        <f t="shared" si="0"/>
        <v>33</v>
      </c>
      <c r="E26" t="s">
        <v>252</v>
      </c>
      <c r="F26">
        <f t="shared" si="1"/>
        <v>7</v>
      </c>
      <c r="H26" t="str">
        <v>Malaysia</v>
      </c>
      <c r="I26">
        <v>0</v>
      </c>
    </row>
    <row r="27" spans="1:9" x14ac:dyDescent="0.25">
      <c r="A27" t="s">
        <v>26</v>
      </c>
      <c r="B27">
        <v>12</v>
      </c>
      <c r="C27">
        <f t="shared" si="0"/>
        <v>33</v>
      </c>
      <c r="E27" t="s">
        <v>297</v>
      </c>
      <c r="F27">
        <f t="shared" si="1"/>
        <v>0</v>
      </c>
      <c r="H27" t="str">
        <v>Mexico</v>
      </c>
      <c r="I27">
        <v>8</v>
      </c>
    </row>
    <row r="28" spans="1:9" x14ac:dyDescent="0.25">
      <c r="A28" t="s">
        <v>26</v>
      </c>
      <c r="B28">
        <v>0</v>
      </c>
      <c r="C28">
        <f t="shared" si="0"/>
        <v>33</v>
      </c>
      <c r="E28" t="s">
        <v>310</v>
      </c>
      <c r="F28">
        <f t="shared" si="1"/>
        <v>0</v>
      </c>
      <c r="H28" t="str">
        <v>Monaco</v>
      </c>
      <c r="I28">
        <v>8</v>
      </c>
    </row>
    <row r="29" spans="1:9" x14ac:dyDescent="0.25">
      <c r="A29" t="s">
        <v>26</v>
      </c>
      <c r="B29">
        <v>0</v>
      </c>
      <c r="C29">
        <f t="shared" si="0"/>
        <v>33</v>
      </c>
      <c r="E29" t="s">
        <v>320</v>
      </c>
      <c r="F29">
        <f t="shared" si="1"/>
        <v>1</v>
      </c>
      <c r="H29" t="str">
        <v>Monaco_x000D_
Netherlands</v>
      </c>
      <c r="I29">
        <v>0</v>
      </c>
    </row>
    <row r="30" spans="1:9" x14ac:dyDescent="0.25">
      <c r="A30" t="s">
        <v>12</v>
      </c>
      <c r="B30">
        <v>2</v>
      </c>
      <c r="C30">
        <f t="shared" si="0"/>
        <v>43</v>
      </c>
      <c r="E30" t="s">
        <v>330</v>
      </c>
      <c r="F30">
        <f t="shared" si="1"/>
        <v>0</v>
      </c>
      <c r="H30" t="str">
        <v>Morocco</v>
      </c>
      <c r="I30">
        <v>0</v>
      </c>
    </row>
    <row r="31" spans="1:9" x14ac:dyDescent="0.25">
      <c r="A31" t="s">
        <v>12</v>
      </c>
      <c r="B31">
        <v>0</v>
      </c>
      <c r="C31">
        <f t="shared" si="0"/>
        <v>43</v>
      </c>
      <c r="E31" t="s">
        <v>421</v>
      </c>
      <c r="F31">
        <f t="shared" si="1"/>
        <v>0</v>
      </c>
      <c r="H31" t="str">
        <v>Netherlands</v>
      </c>
      <c r="I31">
        <v>65</v>
      </c>
    </row>
    <row r="32" spans="1:9" x14ac:dyDescent="0.25">
      <c r="A32" t="s">
        <v>12</v>
      </c>
      <c r="B32">
        <v>0</v>
      </c>
      <c r="C32">
        <f t="shared" si="0"/>
        <v>43</v>
      </c>
      <c r="E32" t="s">
        <v>446</v>
      </c>
      <c r="F32">
        <f t="shared" si="1"/>
        <v>0</v>
      </c>
      <c r="H32" t="str">
        <v>New Zealand</v>
      </c>
      <c r="I32">
        <v>12</v>
      </c>
    </row>
    <row r="33" spans="1:9" x14ac:dyDescent="0.25">
      <c r="A33" t="s">
        <v>85</v>
      </c>
      <c r="B33">
        <v>0</v>
      </c>
      <c r="C33">
        <f t="shared" si="0"/>
        <v>0</v>
      </c>
      <c r="E33" t="s">
        <v>494</v>
      </c>
      <c r="F33">
        <f t="shared" si="1"/>
        <v>0</v>
      </c>
      <c r="H33" t="str">
        <v>Poland</v>
      </c>
      <c r="I33">
        <v>1</v>
      </c>
    </row>
    <row r="34" spans="1:9" x14ac:dyDescent="0.25">
      <c r="A34" t="s">
        <v>26</v>
      </c>
      <c r="B34">
        <v>0</v>
      </c>
      <c r="C34">
        <f t="shared" si="0"/>
        <v>33</v>
      </c>
      <c r="E34" t="s">
        <v>525</v>
      </c>
      <c r="F34">
        <f t="shared" si="1"/>
        <v>0</v>
      </c>
      <c r="H34" t="str">
        <v>Portugal</v>
      </c>
      <c r="I34">
        <v>0</v>
      </c>
    </row>
    <row r="35" spans="1:9" x14ac:dyDescent="0.25">
      <c r="A35" t="s">
        <v>26</v>
      </c>
      <c r="B35">
        <v>0</v>
      </c>
      <c r="C35">
        <f t="shared" si="0"/>
        <v>33</v>
      </c>
      <c r="E35" t="s">
        <v>529</v>
      </c>
      <c r="F35">
        <f t="shared" si="1"/>
        <v>0</v>
      </c>
      <c r="H35" t="str">
        <v>RAF</v>
      </c>
      <c r="I35">
        <v>0</v>
      </c>
    </row>
    <row r="36" spans="1:9" x14ac:dyDescent="0.25">
      <c r="A36" t="s">
        <v>47</v>
      </c>
      <c r="B36">
        <v>7</v>
      </c>
      <c r="C36">
        <f t="shared" si="0"/>
        <v>81</v>
      </c>
      <c r="E36" t="s">
        <v>615</v>
      </c>
      <c r="F36">
        <f t="shared" si="1"/>
        <v>7</v>
      </c>
      <c r="H36" t="str">
        <v>Rhodesia</v>
      </c>
      <c r="I36">
        <v>0</v>
      </c>
    </row>
    <row r="37" spans="1:9" x14ac:dyDescent="0.25">
      <c r="A37" t="s">
        <v>16</v>
      </c>
      <c r="B37">
        <v>0</v>
      </c>
      <c r="C37">
        <f t="shared" si="0"/>
        <v>319</v>
      </c>
      <c r="E37" t="s">
        <v>621</v>
      </c>
      <c r="F37">
        <f t="shared" si="1"/>
        <v>8</v>
      </c>
      <c r="H37" t="str">
        <v>Rhodesia and Nyasaland</v>
      </c>
      <c r="I37">
        <v>0</v>
      </c>
    </row>
    <row r="38" spans="1:9" x14ac:dyDescent="0.25">
      <c r="A38" t="s">
        <v>12</v>
      </c>
      <c r="B38">
        <v>13</v>
      </c>
      <c r="C38">
        <f t="shared" si="0"/>
        <v>43</v>
      </c>
      <c r="E38" t="s">
        <v>650</v>
      </c>
      <c r="F38">
        <f t="shared" si="1"/>
        <v>0</v>
      </c>
      <c r="H38" t="str">
        <v>Russia</v>
      </c>
      <c r="I38">
        <v>0</v>
      </c>
    </row>
    <row r="39" spans="1:9" x14ac:dyDescent="0.25">
      <c r="A39" t="s">
        <v>16</v>
      </c>
      <c r="B39">
        <v>0</v>
      </c>
      <c r="C39">
        <f t="shared" si="0"/>
        <v>319</v>
      </c>
      <c r="E39" t="s">
        <v>686</v>
      </c>
      <c r="F39">
        <f t="shared" si="1"/>
        <v>0</v>
      </c>
      <c r="H39" t="str">
        <v>South Africa</v>
      </c>
      <c r="I39">
        <v>10</v>
      </c>
    </row>
    <row r="40" spans="1:9" x14ac:dyDescent="0.25">
      <c r="A40" t="s">
        <v>16</v>
      </c>
      <c r="B40">
        <v>0</v>
      </c>
      <c r="C40">
        <f t="shared" si="0"/>
        <v>319</v>
      </c>
      <c r="E40" t="s">
        <v>772</v>
      </c>
      <c r="F40">
        <f t="shared" si="1"/>
        <v>1</v>
      </c>
      <c r="H40" t="str">
        <v>Spain</v>
      </c>
      <c r="I40">
        <v>36</v>
      </c>
    </row>
    <row r="41" spans="1:9" x14ac:dyDescent="0.25">
      <c r="A41" t="s">
        <v>16</v>
      </c>
      <c r="B41">
        <v>0</v>
      </c>
      <c r="C41">
        <f t="shared" si="0"/>
        <v>319</v>
      </c>
      <c r="E41" t="s">
        <v>777</v>
      </c>
      <c r="F41">
        <f t="shared" si="1"/>
        <v>0</v>
      </c>
      <c r="H41" t="str">
        <v>Sweden</v>
      </c>
      <c r="I41">
        <v>12</v>
      </c>
    </row>
    <row r="42" spans="1:9" x14ac:dyDescent="0.25">
      <c r="A42" t="s">
        <v>16</v>
      </c>
      <c r="B42">
        <v>0</v>
      </c>
      <c r="C42">
        <f t="shared" si="0"/>
        <v>319</v>
      </c>
      <c r="E42" t="s">
        <v>780</v>
      </c>
      <c r="F42">
        <f t="shared" si="1"/>
        <v>0</v>
      </c>
      <c r="H42" t="str">
        <v>Switzerland</v>
      </c>
      <c r="I42">
        <v>7</v>
      </c>
    </row>
    <row r="43" spans="1:9" x14ac:dyDescent="0.25">
      <c r="A43" t="s">
        <v>16</v>
      </c>
      <c r="B43">
        <v>0</v>
      </c>
      <c r="C43">
        <f t="shared" si="0"/>
        <v>319</v>
      </c>
      <c r="E43" t="s">
        <v>846</v>
      </c>
      <c r="F43">
        <f t="shared" si="1"/>
        <v>0</v>
      </c>
      <c r="H43" t="str">
        <v>Thailand</v>
      </c>
      <c r="I43">
        <v>0</v>
      </c>
    </row>
    <row r="44" spans="1:9" x14ac:dyDescent="0.25">
      <c r="A44" t="s">
        <v>26</v>
      </c>
      <c r="B44">
        <v>0</v>
      </c>
      <c r="C44">
        <f t="shared" si="0"/>
        <v>33</v>
      </c>
      <c r="E44" t="s">
        <v>903</v>
      </c>
      <c r="F44">
        <f t="shared" si="1"/>
        <v>0</v>
      </c>
      <c r="H44" t="str">
        <v>United Kingdom</v>
      </c>
      <c r="I44">
        <v>321</v>
      </c>
    </row>
    <row r="45" spans="1:9" x14ac:dyDescent="0.25">
      <c r="A45" t="s">
        <v>12</v>
      </c>
      <c r="B45">
        <v>0</v>
      </c>
      <c r="C45">
        <f t="shared" si="0"/>
        <v>43</v>
      </c>
      <c r="E45" t="s">
        <v>1002</v>
      </c>
      <c r="F45">
        <f t="shared" si="1"/>
        <v>0</v>
      </c>
      <c r="H45" t="str">
        <v>United States</v>
      </c>
      <c r="I45">
        <v>33</v>
      </c>
    </row>
    <row r="46" spans="1:9" x14ac:dyDescent="0.25">
      <c r="A46" t="s">
        <v>12</v>
      </c>
      <c r="B46">
        <v>1</v>
      </c>
      <c r="C46">
        <f t="shared" si="0"/>
        <v>43</v>
      </c>
      <c r="E46" t="s">
        <v>1175</v>
      </c>
      <c r="F46">
        <f t="shared" si="1"/>
        <v>0</v>
      </c>
      <c r="H46" t="str">
        <v>Uruguay</v>
      </c>
      <c r="I46">
        <v>0</v>
      </c>
    </row>
    <row r="47" spans="1:9" x14ac:dyDescent="0.25">
      <c r="A47" t="s">
        <v>16</v>
      </c>
      <c r="B47">
        <v>0</v>
      </c>
      <c r="C47">
        <f t="shared" si="0"/>
        <v>319</v>
      </c>
      <c r="E47" t="s">
        <v>1436</v>
      </c>
      <c r="F47">
        <f t="shared" si="1"/>
        <v>0</v>
      </c>
      <c r="H47" t="str">
        <v>Venezuela</v>
      </c>
      <c r="I47">
        <v>1</v>
      </c>
    </row>
    <row r="48" spans="1:9" x14ac:dyDescent="0.25">
      <c r="A48" t="s">
        <v>12</v>
      </c>
      <c r="B48">
        <v>0</v>
      </c>
      <c r="C48">
        <f t="shared" si="0"/>
        <v>43</v>
      </c>
      <c r="E48" t="s">
        <v>1441</v>
      </c>
      <c r="F48">
        <f t="shared" si="1"/>
        <v>0</v>
      </c>
      <c r="H48" t="str">
        <v>West Germany</v>
      </c>
      <c r="I48">
        <v>3</v>
      </c>
    </row>
    <row r="49" spans="1:3" x14ac:dyDescent="0.25">
      <c r="A49" t="s">
        <v>26</v>
      </c>
      <c r="B49">
        <v>0</v>
      </c>
      <c r="C49">
        <f t="shared" si="0"/>
        <v>33</v>
      </c>
    </row>
    <row r="50" spans="1:3" x14ac:dyDescent="0.25">
      <c r="A50" t="s">
        <v>47</v>
      </c>
      <c r="B50">
        <v>0</v>
      </c>
      <c r="C50">
        <f t="shared" si="0"/>
        <v>81</v>
      </c>
    </row>
    <row r="51" spans="1:3" x14ac:dyDescent="0.25">
      <c r="A51" t="s">
        <v>12</v>
      </c>
      <c r="B51">
        <v>1</v>
      </c>
      <c r="C51">
        <f t="shared" si="0"/>
        <v>43</v>
      </c>
    </row>
    <row r="52" spans="1:3" x14ac:dyDescent="0.25">
      <c r="A52" t="s">
        <v>26</v>
      </c>
      <c r="B52">
        <v>0</v>
      </c>
      <c r="C52">
        <f t="shared" si="0"/>
        <v>33</v>
      </c>
    </row>
    <row r="53" spans="1:3" x14ac:dyDescent="0.25">
      <c r="A53" t="s">
        <v>12</v>
      </c>
      <c r="B53">
        <v>0</v>
      </c>
      <c r="C53">
        <f t="shared" si="0"/>
        <v>43</v>
      </c>
    </row>
    <row r="54" spans="1:3" x14ac:dyDescent="0.25">
      <c r="A54" t="s">
        <v>16</v>
      </c>
      <c r="B54">
        <v>0</v>
      </c>
      <c r="C54">
        <f t="shared" si="0"/>
        <v>319</v>
      </c>
    </row>
    <row r="55" spans="1:3" x14ac:dyDescent="0.25">
      <c r="A55" t="s">
        <v>26</v>
      </c>
      <c r="B55">
        <v>0</v>
      </c>
      <c r="C55">
        <f t="shared" si="0"/>
        <v>33</v>
      </c>
    </row>
    <row r="56" spans="1:3" x14ac:dyDescent="0.25">
      <c r="A56" t="s">
        <v>12</v>
      </c>
      <c r="B56">
        <v>0</v>
      </c>
      <c r="C56">
        <f t="shared" si="0"/>
        <v>43</v>
      </c>
    </row>
    <row r="57" spans="1:3" x14ac:dyDescent="0.25">
      <c r="A57" t="s">
        <v>130</v>
      </c>
      <c r="B57">
        <v>11</v>
      </c>
      <c r="C57">
        <f t="shared" si="0"/>
        <v>101</v>
      </c>
    </row>
    <row r="58" spans="1:3" x14ac:dyDescent="0.25">
      <c r="A58" t="s">
        <v>133</v>
      </c>
      <c r="B58">
        <v>0</v>
      </c>
      <c r="C58">
        <f t="shared" si="0"/>
        <v>176</v>
      </c>
    </row>
    <row r="59" spans="1:3" x14ac:dyDescent="0.25">
      <c r="A59" t="s">
        <v>136</v>
      </c>
      <c r="B59">
        <v>0</v>
      </c>
      <c r="C59">
        <f t="shared" si="0"/>
        <v>0</v>
      </c>
    </row>
    <row r="60" spans="1:3" x14ac:dyDescent="0.25">
      <c r="A60" t="s">
        <v>12</v>
      </c>
      <c r="B60">
        <v>0</v>
      </c>
      <c r="C60">
        <f t="shared" si="0"/>
        <v>43</v>
      </c>
    </row>
    <row r="61" spans="1:3" x14ac:dyDescent="0.25">
      <c r="A61" t="s">
        <v>29</v>
      </c>
      <c r="B61">
        <v>0</v>
      </c>
      <c r="C61">
        <f t="shared" si="0"/>
        <v>3</v>
      </c>
    </row>
    <row r="62" spans="1:3" x14ac:dyDescent="0.25">
      <c r="A62" t="s">
        <v>142</v>
      </c>
      <c r="B62">
        <v>0</v>
      </c>
      <c r="C62">
        <f t="shared" si="0"/>
        <v>0</v>
      </c>
    </row>
    <row r="63" spans="1:3" x14ac:dyDescent="0.25">
      <c r="A63" t="s">
        <v>47</v>
      </c>
      <c r="B63">
        <v>0</v>
      </c>
      <c r="C63">
        <f t="shared" si="0"/>
        <v>81</v>
      </c>
    </row>
    <row r="64" spans="1:3" x14ac:dyDescent="0.25">
      <c r="A64" t="s">
        <v>16</v>
      </c>
      <c r="B64">
        <v>0</v>
      </c>
      <c r="C64">
        <f t="shared" si="0"/>
        <v>319</v>
      </c>
    </row>
    <row r="65" spans="1:3" x14ac:dyDescent="0.25">
      <c r="A65" t="s">
        <v>16</v>
      </c>
      <c r="B65">
        <v>0</v>
      </c>
      <c r="C65">
        <f t="shared" si="0"/>
        <v>319</v>
      </c>
    </row>
    <row r="66" spans="1:3" x14ac:dyDescent="0.25">
      <c r="A66" t="s">
        <v>29</v>
      </c>
      <c r="B66">
        <v>0</v>
      </c>
      <c r="C66">
        <f t="shared" si="0"/>
        <v>3</v>
      </c>
    </row>
    <row r="67" spans="1:3" x14ac:dyDescent="0.25">
      <c r="A67" t="s">
        <v>47</v>
      </c>
      <c r="B67">
        <v>0</v>
      </c>
      <c r="C67">
        <f t="shared" ref="C67:C130" si="2">SUMIF($A:$A, A67, $B:$B)</f>
        <v>81</v>
      </c>
    </row>
    <row r="68" spans="1:3" x14ac:dyDescent="0.25">
      <c r="A68" t="s">
        <v>16</v>
      </c>
      <c r="B68">
        <v>0</v>
      </c>
      <c r="C68">
        <f t="shared" si="2"/>
        <v>319</v>
      </c>
    </row>
    <row r="69" spans="1:3" x14ac:dyDescent="0.25">
      <c r="A69" t="s">
        <v>29</v>
      </c>
      <c r="B69">
        <v>0</v>
      </c>
      <c r="C69">
        <f t="shared" si="2"/>
        <v>3</v>
      </c>
    </row>
    <row r="70" spans="1:3" x14ac:dyDescent="0.25">
      <c r="A70" t="s">
        <v>47</v>
      </c>
      <c r="B70">
        <v>0</v>
      </c>
      <c r="C70">
        <f t="shared" si="2"/>
        <v>81</v>
      </c>
    </row>
    <row r="71" spans="1:3" x14ac:dyDescent="0.25">
      <c r="A71" t="s">
        <v>161</v>
      </c>
      <c r="B71">
        <v>0</v>
      </c>
      <c r="C71">
        <f t="shared" si="2"/>
        <v>0</v>
      </c>
    </row>
    <row r="72" spans="1:3" x14ac:dyDescent="0.25">
      <c r="A72" t="s">
        <v>47</v>
      </c>
      <c r="B72">
        <v>1</v>
      </c>
      <c r="C72">
        <f t="shared" si="2"/>
        <v>81</v>
      </c>
    </row>
    <row r="73" spans="1:3" x14ac:dyDescent="0.25">
      <c r="A73" t="s">
        <v>166</v>
      </c>
      <c r="B73">
        <v>0</v>
      </c>
      <c r="C73">
        <f t="shared" si="2"/>
        <v>8</v>
      </c>
    </row>
    <row r="74" spans="1:3" x14ac:dyDescent="0.25">
      <c r="A74" t="s">
        <v>168</v>
      </c>
      <c r="B74">
        <v>0</v>
      </c>
      <c r="C74">
        <f t="shared" si="2"/>
        <v>17</v>
      </c>
    </row>
    <row r="75" spans="1:3" x14ac:dyDescent="0.25">
      <c r="A75" t="s">
        <v>23</v>
      </c>
      <c r="B75">
        <v>0</v>
      </c>
      <c r="C75">
        <f t="shared" si="2"/>
        <v>11</v>
      </c>
    </row>
    <row r="76" spans="1:3" x14ac:dyDescent="0.25">
      <c r="A76" t="s">
        <v>173</v>
      </c>
      <c r="B76">
        <v>10</v>
      </c>
      <c r="C76">
        <f t="shared" si="2"/>
        <v>41</v>
      </c>
    </row>
    <row r="77" spans="1:3" x14ac:dyDescent="0.25">
      <c r="A77" t="s">
        <v>47</v>
      </c>
      <c r="B77">
        <v>0</v>
      </c>
      <c r="C77">
        <f t="shared" si="2"/>
        <v>81</v>
      </c>
    </row>
    <row r="78" spans="1:3" x14ac:dyDescent="0.25">
      <c r="A78" t="s">
        <v>130</v>
      </c>
      <c r="B78">
        <v>0</v>
      </c>
      <c r="C78">
        <f t="shared" si="2"/>
        <v>101</v>
      </c>
    </row>
    <row r="79" spans="1:3" x14ac:dyDescent="0.25">
      <c r="A79" t="s">
        <v>12</v>
      </c>
      <c r="B79">
        <v>0</v>
      </c>
      <c r="C79">
        <f t="shared" si="2"/>
        <v>43</v>
      </c>
    </row>
    <row r="80" spans="1:3" x14ac:dyDescent="0.25">
      <c r="A80" t="s">
        <v>26</v>
      </c>
      <c r="B80">
        <v>0</v>
      </c>
      <c r="C80">
        <f t="shared" si="2"/>
        <v>33</v>
      </c>
    </row>
    <row r="81" spans="1:3" x14ac:dyDescent="0.25">
      <c r="A81" t="s">
        <v>16</v>
      </c>
      <c r="B81">
        <v>0</v>
      </c>
      <c r="C81">
        <f t="shared" si="2"/>
        <v>319</v>
      </c>
    </row>
    <row r="82" spans="1:3" x14ac:dyDescent="0.25">
      <c r="A82" t="s">
        <v>41</v>
      </c>
      <c r="B82">
        <v>0</v>
      </c>
      <c r="C82">
        <f t="shared" si="2"/>
        <v>0</v>
      </c>
    </row>
    <row r="83" spans="1:3" x14ac:dyDescent="0.25">
      <c r="A83" t="s">
        <v>47</v>
      </c>
      <c r="B83">
        <v>0</v>
      </c>
      <c r="C83">
        <f t="shared" si="2"/>
        <v>81</v>
      </c>
    </row>
    <row r="84" spans="1:3" x14ac:dyDescent="0.25">
      <c r="A84" t="s">
        <v>23</v>
      </c>
      <c r="B84">
        <v>0</v>
      </c>
      <c r="C84">
        <f t="shared" si="2"/>
        <v>11</v>
      </c>
    </row>
    <row r="85" spans="1:3" x14ac:dyDescent="0.25">
      <c r="A85" t="s">
        <v>130</v>
      </c>
      <c r="B85">
        <v>0</v>
      </c>
      <c r="C85">
        <f t="shared" si="2"/>
        <v>101</v>
      </c>
    </row>
    <row r="86" spans="1:3" x14ac:dyDescent="0.25">
      <c r="A86" t="s">
        <v>173</v>
      </c>
      <c r="B86">
        <v>0</v>
      </c>
      <c r="C86">
        <f t="shared" si="2"/>
        <v>41</v>
      </c>
    </row>
    <row r="87" spans="1:3" x14ac:dyDescent="0.25">
      <c r="A87" t="s">
        <v>12</v>
      </c>
      <c r="B87">
        <v>0</v>
      </c>
      <c r="C87">
        <f t="shared" si="2"/>
        <v>43</v>
      </c>
    </row>
    <row r="88" spans="1:3" x14ac:dyDescent="0.25">
      <c r="A88" t="s">
        <v>196</v>
      </c>
      <c r="B88">
        <v>0</v>
      </c>
      <c r="C88">
        <f t="shared" si="2"/>
        <v>38</v>
      </c>
    </row>
    <row r="89" spans="1:3" x14ac:dyDescent="0.25">
      <c r="A89" t="s">
        <v>26</v>
      </c>
      <c r="B89">
        <v>0</v>
      </c>
      <c r="C89">
        <f t="shared" si="2"/>
        <v>33</v>
      </c>
    </row>
    <row r="90" spans="1:3" x14ac:dyDescent="0.25">
      <c r="A90" t="s">
        <v>26</v>
      </c>
      <c r="B90">
        <v>0</v>
      </c>
      <c r="C90">
        <f t="shared" si="2"/>
        <v>33</v>
      </c>
    </row>
    <row r="91" spans="1:3" x14ac:dyDescent="0.25">
      <c r="A91" t="s">
        <v>38</v>
      </c>
      <c r="B91">
        <v>0</v>
      </c>
      <c r="C91">
        <f t="shared" si="2"/>
        <v>65</v>
      </c>
    </row>
    <row r="92" spans="1:3" x14ac:dyDescent="0.25">
      <c r="A92" t="s">
        <v>203</v>
      </c>
      <c r="B92">
        <v>0</v>
      </c>
      <c r="C92">
        <f t="shared" si="2"/>
        <v>10</v>
      </c>
    </row>
    <row r="93" spans="1:3" x14ac:dyDescent="0.25">
      <c r="A93" t="s">
        <v>203</v>
      </c>
      <c r="B93">
        <v>0</v>
      </c>
      <c r="C93">
        <f t="shared" si="2"/>
        <v>10</v>
      </c>
    </row>
    <row r="94" spans="1:3" x14ac:dyDescent="0.25">
      <c r="A94" t="s">
        <v>16</v>
      </c>
      <c r="B94">
        <v>0</v>
      </c>
      <c r="C94">
        <f t="shared" si="2"/>
        <v>319</v>
      </c>
    </row>
    <row r="95" spans="1:3" x14ac:dyDescent="0.25">
      <c r="A95" t="s">
        <v>130</v>
      </c>
      <c r="B95">
        <v>0</v>
      </c>
      <c r="C95">
        <f t="shared" si="2"/>
        <v>101</v>
      </c>
    </row>
    <row r="96" spans="1:3" x14ac:dyDescent="0.25">
      <c r="A96" t="s">
        <v>12</v>
      </c>
      <c r="B96">
        <v>0</v>
      </c>
      <c r="C96">
        <f t="shared" si="2"/>
        <v>43</v>
      </c>
    </row>
    <row r="97" spans="1:3" x14ac:dyDescent="0.25">
      <c r="A97" t="s">
        <v>26</v>
      </c>
      <c r="B97">
        <v>0</v>
      </c>
      <c r="C97">
        <f t="shared" si="2"/>
        <v>33</v>
      </c>
    </row>
    <row r="98" spans="1:3" x14ac:dyDescent="0.25">
      <c r="A98" t="s">
        <v>12</v>
      </c>
      <c r="B98">
        <v>0</v>
      </c>
      <c r="C98">
        <f t="shared" si="2"/>
        <v>43</v>
      </c>
    </row>
    <row r="99" spans="1:3" x14ac:dyDescent="0.25">
      <c r="A99" t="s">
        <v>70</v>
      </c>
      <c r="B99">
        <v>1</v>
      </c>
      <c r="C99">
        <f t="shared" si="2"/>
        <v>12</v>
      </c>
    </row>
    <row r="100" spans="1:3" x14ac:dyDescent="0.25">
      <c r="A100" t="s">
        <v>196</v>
      </c>
      <c r="B100">
        <v>0</v>
      </c>
      <c r="C100">
        <f t="shared" si="2"/>
        <v>38</v>
      </c>
    </row>
    <row r="101" spans="1:3" x14ac:dyDescent="0.25">
      <c r="A101" t="s">
        <v>196</v>
      </c>
      <c r="B101">
        <v>0</v>
      </c>
      <c r="C101">
        <f t="shared" si="2"/>
        <v>38</v>
      </c>
    </row>
    <row r="102" spans="1:3" x14ac:dyDescent="0.25">
      <c r="A102" t="s">
        <v>70</v>
      </c>
      <c r="B102">
        <v>0</v>
      </c>
      <c r="C102">
        <f t="shared" si="2"/>
        <v>12</v>
      </c>
    </row>
    <row r="103" spans="1:3" x14ac:dyDescent="0.25">
      <c r="A103" t="s">
        <v>130</v>
      </c>
      <c r="B103">
        <v>0</v>
      </c>
      <c r="C103">
        <f t="shared" si="2"/>
        <v>101</v>
      </c>
    </row>
    <row r="104" spans="1:3" x14ac:dyDescent="0.25">
      <c r="A104" t="s">
        <v>203</v>
      </c>
      <c r="B104">
        <v>0</v>
      </c>
      <c r="C104">
        <f t="shared" si="2"/>
        <v>10</v>
      </c>
    </row>
    <row r="105" spans="1:3" x14ac:dyDescent="0.25">
      <c r="A105" t="s">
        <v>227</v>
      </c>
      <c r="B105">
        <v>10</v>
      </c>
      <c r="C105">
        <f t="shared" si="2"/>
        <v>57</v>
      </c>
    </row>
    <row r="106" spans="1:3" x14ac:dyDescent="0.25">
      <c r="A106" t="s">
        <v>47</v>
      </c>
      <c r="B106">
        <v>0</v>
      </c>
      <c r="C106">
        <f t="shared" si="2"/>
        <v>81</v>
      </c>
    </row>
    <row r="107" spans="1:3" x14ac:dyDescent="0.25">
      <c r="A107" t="s">
        <v>47</v>
      </c>
      <c r="B107">
        <v>0</v>
      </c>
      <c r="C107">
        <f t="shared" si="2"/>
        <v>81</v>
      </c>
    </row>
    <row r="108" spans="1:3" x14ac:dyDescent="0.25">
      <c r="A108" t="s">
        <v>23</v>
      </c>
      <c r="B108">
        <v>3</v>
      </c>
      <c r="C108">
        <f t="shared" si="2"/>
        <v>11</v>
      </c>
    </row>
    <row r="109" spans="1:3" x14ac:dyDescent="0.25">
      <c r="A109" t="s">
        <v>26</v>
      </c>
      <c r="B109">
        <v>0</v>
      </c>
      <c r="C109">
        <f t="shared" si="2"/>
        <v>33</v>
      </c>
    </row>
    <row r="110" spans="1:3" x14ac:dyDescent="0.25">
      <c r="A110" t="s">
        <v>238</v>
      </c>
      <c r="B110">
        <v>0</v>
      </c>
      <c r="C110">
        <f t="shared" si="2"/>
        <v>50</v>
      </c>
    </row>
    <row r="111" spans="1:3" x14ac:dyDescent="0.25">
      <c r="A111" t="s">
        <v>238</v>
      </c>
      <c r="B111">
        <v>0</v>
      </c>
      <c r="C111">
        <f t="shared" si="2"/>
        <v>50</v>
      </c>
    </row>
    <row r="112" spans="1:3" x14ac:dyDescent="0.25">
      <c r="A112" t="s">
        <v>238</v>
      </c>
      <c r="B112">
        <v>14</v>
      </c>
      <c r="C112">
        <f t="shared" si="2"/>
        <v>50</v>
      </c>
    </row>
    <row r="113" spans="1:3" x14ac:dyDescent="0.25">
      <c r="A113" t="s">
        <v>168</v>
      </c>
      <c r="B113">
        <v>0</v>
      </c>
      <c r="C113">
        <f t="shared" si="2"/>
        <v>17</v>
      </c>
    </row>
    <row r="114" spans="1:3" x14ac:dyDescent="0.25">
      <c r="A114" t="s">
        <v>12</v>
      </c>
      <c r="B114">
        <v>0</v>
      </c>
      <c r="C114">
        <f t="shared" si="2"/>
        <v>43</v>
      </c>
    </row>
    <row r="115" spans="1:3" x14ac:dyDescent="0.25">
      <c r="A115" t="s">
        <v>12</v>
      </c>
      <c r="B115">
        <v>1</v>
      </c>
      <c r="C115">
        <f t="shared" si="2"/>
        <v>43</v>
      </c>
    </row>
    <row r="116" spans="1:3" x14ac:dyDescent="0.25">
      <c r="A116" t="s">
        <v>252</v>
      </c>
      <c r="B116">
        <v>0</v>
      </c>
      <c r="C116">
        <f t="shared" si="2"/>
        <v>7</v>
      </c>
    </row>
    <row r="117" spans="1:3" x14ac:dyDescent="0.25">
      <c r="A117" t="s">
        <v>12</v>
      </c>
      <c r="B117">
        <v>0</v>
      </c>
      <c r="C117">
        <f t="shared" si="2"/>
        <v>43</v>
      </c>
    </row>
    <row r="118" spans="1:3" x14ac:dyDescent="0.25">
      <c r="A118" t="s">
        <v>16</v>
      </c>
      <c r="B118">
        <v>0</v>
      </c>
      <c r="C118">
        <f t="shared" si="2"/>
        <v>319</v>
      </c>
    </row>
    <row r="119" spans="1:3" x14ac:dyDescent="0.25">
      <c r="A119" t="s">
        <v>26</v>
      </c>
      <c r="B119">
        <v>0</v>
      </c>
      <c r="C119">
        <f t="shared" si="2"/>
        <v>33</v>
      </c>
    </row>
    <row r="120" spans="1:3" x14ac:dyDescent="0.25">
      <c r="A120" t="s">
        <v>16</v>
      </c>
      <c r="B120">
        <v>0</v>
      </c>
      <c r="C120">
        <f t="shared" si="2"/>
        <v>319</v>
      </c>
    </row>
    <row r="121" spans="1:3" x14ac:dyDescent="0.25">
      <c r="A121" t="s">
        <v>16</v>
      </c>
      <c r="B121">
        <v>0</v>
      </c>
      <c r="C121">
        <f t="shared" si="2"/>
        <v>319</v>
      </c>
    </row>
    <row r="122" spans="1:3" x14ac:dyDescent="0.25">
      <c r="A122" t="s">
        <v>16</v>
      </c>
      <c r="B122">
        <v>0</v>
      </c>
      <c r="C122">
        <f t="shared" si="2"/>
        <v>319</v>
      </c>
    </row>
    <row r="123" spans="1:3" x14ac:dyDescent="0.25">
      <c r="A123" t="s">
        <v>168</v>
      </c>
      <c r="B123">
        <v>0</v>
      </c>
      <c r="C123">
        <f t="shared" si="2"/>
        <v>17</v>
      </c>
    </row>
    <row r="124" spans="1:3" x14ac:dyDescent="0.25">
      <c r="A124" t="s">
        <v>16</v>
      </c>
      <c r="B124">
        <v>6</v>
      </c>
      <c r="C124">
        <f t="shared" si="2"/>
        <v>319</v>
      </c>
    </row>
    <row r="125" spans="1:3" x14ac:dyDescent="0.25">
      <c r="A125" t="s">
        <v>16</v>
      </c>
      <c r="B125">
        <v>0</v>
      </c>
      <c r="C125">
        <f t="shared" si="2"/>
        <v>319</v>
      </c>
    </row>
    <row r="126" spans="1:3" x14ac:dyDescent="0.25">
      <c r="A126" t="s">
        <v>26</v>
      </c>
      <c r="B126">
        <v>0</v>
      </c>
      <c r="C126">
        <f t="shared" si="2"/>
        <v>33</v>
      </c>
    </row>
    <row r="127" spans="1:3" x14ac:dyDescent="0.25">
      <c r="A127" t="s">
        <v>238</v>
      </c>
      <c r="B127">
        <v>0</v>
      </c>
      <c r="C127">
        <f t="shared" si="2"/>
        <v>50</v>
      </c>
    </row>
    <row r="128" spans="1:3" x14ac:dyDescent="0.25">
      <c r="A128" t="s">
        <v>29</v>
      </c>
      <c r="B128">
        <v>0</v>
      </c>
      <c r="C128">
        <f t="shared" si="2"/>
        <v>3</v>
      </c>
    </row>
    <row r="129" spans="1:3" x14ac:dyDescent="0.25">
      <c r="A129" t="s">
        <v>16</v>
      </c>
      <c r="B129">
        <v>0</v>
      </c>
      <c r="C129">
        <f t="shared" si="2"/>
        <v>319</v>
      </c>
    </row>
    <row r="130" spans="1:3" x14ac:dyDescent="0.25">
      <c r="A130" t="s">
        <v>12</v>
      </c>
      <c r="B130">
        <v>0</v>
      </c>
      <c r="C130">
        <f t="shared" si="2"/>
        <v>43</v>
      </c>
    </row>
    <row r="131" spans="1:3" x14ac:dyDescent="0.25">
      <c r="A131" t="s">
        <v>26</v>
      </c>
      <c r="B131">
        <v>1</v>
      </c>
      <c r="C131">
        <f t="shared" ref="C131:C194" si="3">SUMIF($A:$A, A131, $B:$B)</f>
        <v>33</v>
      </c>
    </row>
    <row r="132" spans="1:3" x14ac:dyDescent="0.25">
      <c r="A132" t="s">
        <v>196</v>
      </c>
      <c r="B132">
        <v>0</v>
      </c>
      <c r="C132">
        <f t="shared" si="3"/>
        <v>38</v>
      </c>
    </row>
    <row r="133" spans="1:3" x14ac:dyDescent="0.25">
      <c r="A133" t="s">
        <v>26</v>
      </c>
      <c r="B133">
        <v>0</v>
      </c>
      <c r="C133">
        <f t="shared" si="3"/>
        <v>33</v>
      </c>
    </row>
    <row r="134" spans="1:3" x14ac:dyDescent="0.25">
      <c r="A134" t="s">
        <v>16</v>
      </c>
      <c r="B134">
        <v>0</v>
      </c>
      <c r="C134">
        <f t="shared" si="3"/>
        <v>319</v>
      </c>
    </row>
    <row r="135" spans="1:3" x14ac:dyDescent="0.25">
      <c r="A135" t="s">
        <v>252</v>
      </c>
      <c r="B135">
        <v>0</v>
      </c>
      <c r="C135">
        <f t="shared" si="3"/>
        <v>7</v>
      </c>
    </row>
    <row r="136" spans="1:3" x14ac:dyDescent="0.25">
      <c r="A136" t="s">
        <v>130</v>
      </c>
      <c r="B136">
        <v>0</v>
      </c>
      <c r="C136">
        <f t="shared" si="3"/>
        <v>101</v>
      </c>
    </row>
    <row r="137" spans="1:3" x14ac:dyDescent="0.25">
      <c r="A137" t="s">
        <v>16</v>
      </c>
      <c r="B137">
        <v>0</v>
      </c>
      <c r="C137">
        <f t="shared" si="3"/>
        <v>319</v>
      </c>
    </row>
    <row r="138" spans="1:3" x14ac:dyDescent="0.25">
      <c r="A138" t="s">
        <v>130</v>
      </c>
      <c r="B138">
        <v>0</v>
      </c>
      <c r="C138">
        <f t="shared" si="3"/>
        <v>101</v>
      </c>
    </row>
    <row r="139" spans="1:3" x14ac:dyDescent="0.25">
      <c r="A139" t="s">
        <v>12</v>
      </c>
      <c r="B139">
        <v>0</v>
      </c>
      <c r="C139">
        <f t="shared" si="3"/>
        <v>43</v>
      </c>
    </row>
    <row r="140" spans="1:3" x14ac:dyDescent="0.25">
      <c r="A140" t="s">
        <v>16</v>
      </c>
      <c r="B140">
        <v>15</v>
      </c>
      <c r="C140">
        <f t="shared" si="3"/>
        <v>319</v>
      </c>
    </row>
    <row r="141" spans="1:3" x14ac:dyDescent="0.25">
      <c r="A141" t="s">
        <v>297</v>
      </c>
      <c r="B141">
        <v>0</v>
      </c>
      <c r="C141">
        <f t="shared" si="3"/>
        <v>0</v>
      </c>
    </row>
    <row r="142" spans="1:3" x14ac:dyDescent="0.25">
      <c r="A142" t="s">
        <v>12</v>
      </c>
      <c r="B142">
        <v>0</v>
      </c>
      <c r="C142">
        <f t="shared" si="3"/>
        <v>43</v>
      </c>
    </row>
    <row r="143" spans="1:3" x14ac:dyDescent="0.25">
      <c r="A143" t="s">
        <v>26</v>
      </c>
      <c r="B143">
        <v>0</v>
      </c>
      <c r="C143">
        <f t="shared" si="3"/>
        <v>33</v>
      </c>
    </row>
    <row r="144" spans="1:3" x14ac:dyDescent="0.25">
      <c r="A144" t="s">
        <v>12</v>
      </c>
      <c r="B144">
        <v>0</v>
      </c>
      <c r="C144">
        <f t="shared" si="3"/>
        <v>43</v>
      </c>
    </row>
    <row r="145" spans="1:3" x14ac:dyDescent="0.25">
      <c r="A145" t="s">
        <v>16</v>
      </c>
      <c r="B145">
        <v>0</v>
      </c>
      <c r="C145">
        <f t="shared" si="3"/>
        <v>319</v>
      </c>
    </row>
    <row r="146" spans="1:3" x14ac:dyDescent="0.25">
      <c r="A146" t="s">
        <v>50</v>
      </c>
      <c r="B146">
        <v>0</v>
      </c>
      <c r="C146">
        <f t="shared" si="3"/>
        <v>36</v>
      </c>
    </row>
    <row r="147" spans="1:3" x14ac:dyDescent="0.25">
      <c r="A147" t="s">
        <v>168</v>
      </c>
      <c r="B147">
        <v>0</v>
      </c>
      <c r="C147">
        <f t="shared" si="3"/>
        <v>17</v>
      </c>
    </row>
    <row r="148" spans="1:3" x14ac:dyDescent="0.25">
      <c r="A148" t="s">
        <v>310</v>
      </c>
      <c r="B148">
        <v>0</v>
      </c>
      <c r="C148">
        <f t="shared" si="3"/>
        <v>0</v>
      </c>
    </row>
    <row r="149" spans="1:3" x14ac:dyDescent="0.25">
      <c r="A149" t="s">
        <v>26</v>
      </c>
      <c r="B149">
        <v>0</v>
      </c>
      <c r="C149">
        <f t="shared" si="3"/>
        <v>33</v>
      </c>
    </row>
    <row r="150" spans="1:3" x14ac:dyDescent="0.25">
      <c r="A150" t="s">
        <v>12</v>
      </c>
      <c r="B150">
        <v>0</v>
      </c>
      <c r="C150">
        <f t="shared" si="3"/>
        <v>43</v>
      </c>
    </row>
    <row r="151" spans="1:3" x14ac:dyDescent="0.25">
      <c r="A151" t="s">
        <v>12</v>
      </c>
      <c r="B151">
        <v>0</v>
      </c>
      <c r="C151">
        <f t="shared" si="3"/>
        <v>43</v>
      </c>
    </row>
    <row r="152" spans="1:3" x14ac:dyDescent="0.25">
      <c r="A152" t="s">
        <v>26</v>
      </c>
      <c r="B152">
        <v>0</v>
      </c>
      <c r="C152">
        <f t="shared" si="3"/>
        <v>33</v>
      </c>
    </row>
    <row r="153" spans="1:3" x14ac:dyDescent="0.25">
      <c r="A153" t="s">
        <v>12</v>
      </c>
      <c r="B153">
        <v>0</v>
      </c>
      <c r="C153">
        <f t="shared" si="3"/>
        <v>43</v>
      </c>
    </row>
    <row r="154" spans="1:3" x14ac:dyDescent="0.25">
      <c r="A154" t="s">
        <v>320</v>
      </c>
      <c r="B154">
        <v>0</v>
      </c>
      <c r="C154">
        <f t="shared" si="3"/>
        <v>1</v>
      </c>
    </row>
    <row r="155" spans="1:3" x14ac:dyDescent="0.25">
      <c r="A155" t="s">
        <v>12</v>
      </c>
      <c r="B155">
        <v>0</v>
      </c>
      <c r="C155">
        <f t="shared" si="3"/>
        <v>43</v>
      </c>
    </row>
    <row r="156" spans="1:3" x14ac:dyDescent="0.25">
      <c r="A156" t="s">
        <v>47</v>
      </c>
      <c r="B156">
        <v>1</v>
      </c>
      <c r="C156">
        <f t="shared" si="3"/>
        <v>81</v>
      </c>
    </row>
    <row r="157" spans="1:3" x14ac:dyDescent="0.25">
      <c r="A157" t="s">
        <v>47</v>
      </c>
      <c r="B157">
        <v>0</v>
      </c>
      <c r="C157">
        <f t="shared" si="3"/>
        <v>81</v>
      </c>
    </row>
    <row r="158" spans="1:3" x14ac:dyDescent="0.25">
      <c r="A158" t="s">
        <v>26</v>
      </c>
      <c r="B158">
        <v>0</v>
      </c>
      <c r="C158">
        <f t="shared" si="3"/>
        <v>33</v>
      </c>
    </row>
    <row r="159" spans="1:3" x14ac:dyDescent="0.25">
      <c r="A159" t="s">
        <v>330</v>
      </c>
      <c r="B159">
        <v>0</v>
      </c>
      <c r="C159">
        <f t="shared" si="3"/>
        <v>0</v>
      </c>
    </row>
    <row r="160" spans="1:3" x14ac:dyDescent="0.25">
      <c r="A160" t="s">
        <v>23</v>
      </c>
      <c r="B160">
        <v>0</v>
      </c>
      <c r="C160">
        <f t="shared" si="3"/>
        <v>11</v>
      </c>
    </row>
    <row r="161" spans="1:3" x14ac:dyDescent="0.25">
      <c r="A161" t="s">
        <v>16</v>
      </c>
      <c r="B161">
        <v>0</v>
      </c>
      <c r="C161">
        <f t="shared" si="3"/>
        <v>319</v>
      </c>
    </row>
    <row r="162" spans="1:3" x14ac:dyDescent="0.25">
      <c r="A162" t="s">
        <v>203</v>
      </c>
      <c r="B162">
        <v>0</v>
      </c>
      <c r="C162">
        <f t="shared" si="3"/>
        <v>10</v>
      </c>
    </row>
    <row r="163" spans="1:3" x14ac:dyDescent="0.25">
      <c r="A163" t="s">
        <v>85</v>
      </c>
      <c r="B163">
        <v>0</v>
      </c>
      <c r="C163">
        <f t="shared" si="3"/>
        <v>0</v>
      </c>
    </row>
    <row r="164" spans="1:3" x14ac:dyDescent="0.25">
      <c r="A164" t="s">
        <v>26</v>
      </c>
      <c r="B164">
        <v>0</v>
      </c>
      <c r="C164">
        <f t="shared" si="3"/>
        <v>33</v>
      </c>
    </row>
    <row r="165" spans="1:3" x14ac:dyDescent="0.25">
      <c r="A165" t="s">
        <v>26</v>
      </c>
      <c r="B165">
        <v>0</v>
      </c>
      <c r="C165">
        <f t="shared" si="3"/>
        <v>33</v>
      </c>
    </row>
    <row r="166" spans="1:3" x14ac:dyDescent="0.25">
      <c r="A166" t="s">
        <v>252</v>
      </c>
      <c r="B166">
        <v>0</v>
      </c>
      <c r="C166">
        <f t="shared" si="3"/>
        <v>7</v>
      </c>
    </row>
    <row r="167" spans="1:3" x14ac:dyDescent="0.25">
      <c r="A167" t="s">
        <v>16</v>
      </c>
      <c r="B167">
        <v>0</v>
      </c>
      <c r="C167">
        <f t="shared" si="3"/>
        <v>319</v>
      </c>
    </row>
    <row r="168" spans="1:3" x14ac:dyDescent="0.25">
      <c r="A168" t="s">
        <v>320</v>
      </c>
      <c r="B168">
        <v>0</v>
      </c>
      <c r="C168">
        <f t="shared" si="3"/>
        <v>1</v>
      </c>
    </row>
    <row r="169" spans="1:3" x14ac:dyDescent="0.25">
      <c r="A169" t="s">
        <v>166</v>
      </c>
      <c r="B169">
        <v>0</v>
      </c>
      <c r="C169">
        <f t="shared" si="3"/>
        <v>8</v>
      </c>
    </row>
    <row r="170" spans="1:3" x14ac:dyDescent="0.25">
      <c r="A170" t="s">
        <v>26</v>
      </c>
      <c r="B170">
        <v>0</v>
      </c>
      <c r="C170">
        <f t="shared" si="3"/>
        <v>33</v>
      </c>
    </row>
    <row r="171" spans="1:3" x14ac:dyDescent="0.25">
      <c r="A171" t="s">
        <v>26</v>
      </c>
      <c r="B171">
        <v>0</v>
      </c>
      <c r="C171">
        <f t="shared" si="3"/>
        <v>33</v>
      </c>
    </row>
    <row r="172" spans="1:3" x14ac:dyDescent="0.25">
      <c r="A172" t="s">
        <v>23</v>
      </c>
      <c r="B172">
        <v>0</v>
      </c>
      <c r="C172">
        <f t="shared" si="3"/>
        <v>11</v>
      </c>
    </row>
    <row r="173" spans="1:3" x14ac:dyDescent="0.25">
      <c r="A173" t="s">
        <v>203</v>
      </c>
      <c r="B173">
        <v>0</v>
      </c>
      <c r="C173">
        <f t="shared" si="3"/>
        <v>10</v>
      </c>
    </row>
    <row r="174" spans="1:3" x14ac:dyDescent="0.25">
      <c r="A174" t="s">
        <v>16</v>
      </c>
      <c r="B174">
        <v>25</v>
      </c>
      <c r="C174">
        <f t="shared" si="3"/>
        <v>319</v>
      </c>
    </row>
    <row r="175" spans="1:3" x14ac:dyDescent="0.25">
      <c r="A175" t="s">
        <v>26</v>
      </c>
      <c r="B175">
        <v>0</v>
      </c>
      <c r="C175">
        <f t="shared" si="3"/>
        <v>33</v>
      </c>
    </row>
    <row r="176" spans="1:3" x14ac:dyDescent="0.25">
      <c r="A176" t="s">
        <v>196</v>
      </c>
      <c r="B176">
        <v>0</v>
      </c>
      <c r="C176">
        <f t="shared" si="3"/>
        <v>38</v>
      </c>
    </row>
    <row r="177" spans="1:3" x14ac:dyDescent="0.25">
      <c r="A177" t="s">
        <v>16</v>
      </c>
      <c r="B177">
        <v>3</v>
      </c>
      <c r="C177">
        <f t="shared" si="3"/>
        <v>319</v>
      </c>
    </row>
    <row r="178" spans="1:3" x14ac:dyDescent="0.25">
      <c r="A178" t="s">
        <v>47</v>
      </c>
      <c r="B178">
        <v>0</v>
      </c>
      <c r="C178">
        <f t="shared" si="3"/>
        <v>81</v>
      </c>
    </row>
    <row r="179" spans="1:3" x14ac:dyDescent="0.25">
      <c r="A179" t="s">
        <v>12</v>
      </c>
      <c r="B179">
        <v>0</v>
      </c>
      <c r="C179">
        <f t="shared" si="3"/>
        <v>43</v>
      </c>
    </row>
    <row r="180" spans="1:3" x14ac:dyDescent="0.25">
      <c r="A180" t="s">
        <v>47</v>
      </c>
      <c r="B180">
        <v>0</v>
      </c>
      <c r="C180">
        <f t="shared" si="3"/>
        <v>81</v>
      </c>
    </row>
    <row r="181" spans="1:3" x14ac:dyDescent="0.25">
      <c r="A181" t="s">
        <v>12</v>
      </c>
      <c r="B181">
        <v>0</v>
      </c>
      <c r="C181">
        <f t="shared" si="3"/>
        <v>43</v>
      </c>
    </row>
    <row r="182" spans="1:3" x14ac:dyDescent="0.25">
      <c r="A182" t="s">
        <v>26</v>
      </c>
      <c r="B182">
        <v>0</v>
      </c>
      <c r="C182">
        <f t="shared" si="3"/>
        <v>33</v>
      </c>
    </row>
    <row r="183" spans="1:3" x14ac:dyDescent="0.25">
      <c r="A183" t="s">
        <v>26</v>
      </c>
      <c r="B183">
        <v>0</v>
      </c>
      <c r="C183">
        <f t="shared" si="3"/>
        <v>33</v>
      </c>
    </row>
    <row r="184" spans="1:3" x14ac:dyDescent="0.25">
      <c r="A184" t="s">
        <v>168</v>
      </c>
      <c r="B184">
        <v>0</v>
      </c>
      <c r="C184">
        <f t="shared" si="3"/>
        <v>17</v>
      </c>
    </row>
    <row r="185" spans="1:3" x14ac:dyDescent="0.25">
      <c r="A185" t="s">
        <v>16</v>
      </c>
      <c r="B185">
        <v>13</v>
      </c>
      <c r="C185">
        <f t="shared" si="3"/>
        <v>319</v>
      </c>
    </row>
    <row r="186" spans="1:3" x14ac:dyDescent="0.25">
      <c r="A186" t="s">
        <v>16</v>
      </c>
      <c r="B186">
        <v>0</v>
      </c>
      <c r="C186">
        <f t="shared" si="3"/>
        <v>319</v>
      </c>
    </row>
    <row r="187" spans="1:3" x14ac:dyDescent="0.25">
      <c r="A187" t="s">
        <v>16</v>
      </c>
      <c r="B187">
        <v>0</v>
      </c>
      <c r="C187">
        <f t="shared" si="3"/>
        <v>319</v>
      </c>
    </row>
    <row r="188" spans="1:3" x14ac:dyDescent="0.25">
      <c r="A188" t="s">
        <v>16</v>
      </c>
      <c r="B188">
        <v>0</v>
      </c>
      <c r="C188">
        <f t="shared" si="3"/>
        <v>319</v>
      </c>
    </row>
    <row r="189" spans="1:3" x14ac:dyDescent="0.25">
      <c r="A189" t="s">
        <v>26</v>
      </c>
      <c r="B189">
        <v>0</v>
      </c>
      <c r="C189">
        <f t="shared" si="3"/>
        <v>33</v>
      </c>
    </row>
    <row r="190" spans="1:3" x14ac:dyDescent="0.25">
      <c r="A190" t="s">
        <v>196</v>
      </c>
      <c r="B190">
        <v>0</v>
      </c>
      <c r="C190">
        <f t="shared" si="3"/>
        <v>38</v>
      </c>
    </row>
    <row r="191" spans="1:3" x14ac:dyDescent="0.25">
      <c r="A191" t="s">
        <v>50</v>
      </c>
      <c r="B191">
        <v>0</v>
      </c>
      <c r="C191">
        <f t="shared" si="3"/>
        <v>36</v>
      </c>
    </row>
    <row r="192" spans="1:3" x14ac:dyDescent="0.25">
      <c r="A192" t="s">
        <v>26</v>
      </c>
      <c r="B192">
        <v>0</v>
      </c>
      <c r="C192">
        <f t="shared" si="3"/>
        <v>33</v>
      </c>
    </row>
    <row r="193" spans="1:3" x14ac:dyDescent="0.25">
      <c r="A193" t="s">
        <v>16</v>
      </c>
      <c r="B193">
        <v>0</v>
      </c>
      <c r="C193">
        <f t="shared" si="3"/>
        <v>319</v>
      </c>
    </row>
    <row r="194" spans="1:3" x14ac:dyDescent="0.25">
      <c r="A194" t="s">
        <v>26</v>
      </c>
      <c r="B194">
        <v>0</v>
      </c>
      <c r="C194">
        <f t="shared" si="3"/>
        <v>33</v>
      </c>
    </row>
    <row r="195" spans="1:3" x14ac:dyDescent="0.25">
      <c r="A195" t="s">
        <v>16</v>
      </c>
      <c r="B195">
        <v>0</v>
      </c>
      <c r="C195">
        <f t="shared" ref="C195:C258" si="4">SUMIF($A:$A, A195, $B:$B)</f>
        <v>319</v>
      </c>
    </row>
    <row r="196" spans="1:3" x14ac:dyDescent="0.25">
      <c r="A196" t="s">
        <v>23</v>
      </c>
      <c r="B196">
        <v>0</v>
      </c>
      <c r="C196">
        <f t="shared" si="4"/>
        <v>11</v>
      </c>
    </row>
    <row r="197" spans="1:3" x14ac:dyDescent="0.25">
      <c r="A197" t="s">
        <v>26</v>
      </c>
      <c r="B197">
        <v>0</v>
      </c>
      <c r="C197">
        <f t="shared" si="4"/>
        <v>33</v>
      </c>
    </row>
    <row r="198" spans="1:3" x14ac:dyDescent="0.25">
      <c r="A198" t="s">
        <v>47</v>
      </c>
      <c r="B198">
        <v>0</v>
      </c>
      <c r="C198">
        <f t="shared" si="4"/>
        <v>81</v>
      </c>
    </row>
    <row r="199" spans="1:3" x14ac:dyDescent="0.25">
      <c r="A199" t="s">
        <v>297</v>
      </c>
      <c r="B199">
        <v>0</v>
      </c>
      <c r="C199">
        <f t="shared" si="4"/>
        <v>0</v>
      </c>
    </row>
    <row r="200" spans="1:3" x14ac:dyDescent="0.25">
      <c r="A200" t="s">
        <v>29</v>
      </c>
      <c r="B200">
        <v>0</v>
      </c>
      <c r="C200">
        <f t="shared" si="4"/>
        <v>3</v>
      </c>
    </row>
    <row r="201" spans="1:3" x14ac:dyDescent="0.25">
      <c r="A201" t="s">
        <v>196</v>
      </c>
      <c r="B201">
        <v>0</v>
      </c>
      <c r="C201">
        <f t="shared" si="4"/>
        <v>38</v>
      </c>
    </row>
    <row r="202" spans="1:3" x14ac:dyDescent="0.25">
      <c r="A202" t="s">
        <v>16</v>
      </c>
      <c r="B202">
        <v>0</v>
      </c>
      <c r="C202">
        <f t="shared" si="4"/>
        <v>319</v>
      </c>
    </row>
    <row r="203" spans="1:3" x14ac:dyDescent="0.25">
      <c r="A203" t="s">
        <v>26</v>
      </c>
      <c r="B203">
        <v>0</v>
      </c>
      <c r="C203">
        <f t="shared" si="4"/>
        <v>33</v>
      </c>
    </row>
    <row r="204" spans="1:3" x14ac:dyDescent="0.25">
      <c r="A204" t="s">
        <v>16</v>
      </c>
      <c r="B204">
        <v>0</v>
      </c>
      <c r="C204">
        <f t="shared" si="4"/>
        <v>319</v>
      </c>
    </row>
    <row r="205" spans="1:3" x14ac:dyDescent="0.25">
      <c r="A205" t="s">
        <v>26</v>
      </c>
      <c r="B205">
        <v>0</v>
      </c>
      <c r="C205">
        <f t="shared" si="4"/>
        <v>33</v>
      </c>
    </row>
    <row r="206" spans="1:3" x14ac:dyDescent="0.25">
      <c r="A206" t="s">
        <v>252</v>
      </c>
      <c r="B206">
        <v>0</v>
      </c>
      <c r="C206">
        <f t="shared" si="4"/>
        <v>7</v>
      </c>
    </row>
    <row r="207" spans="1:3" x14ac:dyDescent="0.25">
      <c r="A207" t="s">
        <v>47</v>
      </c>
      <c r="B207">
        <v>2</v>
      </c>
      <c r="C207">
        <f t="shared" si="4"/>
        <v>81</v>
      </c>
    </row>
    <row r="208" spans="1:3" x14ac:dyDescent="0.25">
      <c r="A208" t="s">
        <v>130</v>
      </c>
      <c r="B208">
        <v>0</v>
      </c>
      <c r="C208">
        <f t="shared" si="4"/>
        <v>101</v>
      </c>
    </row>
    <row r="209" spans="1:3" x14ac:dyDescent="0.25">
      <c r="A209" t="s">
        <v>26</v>
      </c>
      <c r="B209">
        <v>0</v>
      </c>
      <c r="C209">
        <f t="shared" si="4"/>
        <v>33</v>
      </c>
    </row>
    <row r="210" spans="1:3" x14ac:dyDescent="0.25">
      <c r="A210" t="s">
        <v>26</v>
      </c>
      <c r="B210">
        <v>0</v>
      </c>
      <c r="C210">
        <f t="shared" si="4"/>
        <v>33</v>
      </c>
    </row>
    <row r="211" spans="1:3" x14ac:dyDescent="0.25">
      <c r="A211" t="s">
        <v>47</v>
      </c>
      <c r="B211">
        <v>0</v>
      </c>
      <c r="C211">
        <f t="shared" si="4"/>
        <v>81</v>
      </c>
    </row>
    <row r="212" spans="1:3" x14ac:dyDescent="0.25">
      <c r="A212" t="s">
        <v>16</v>
      </c>
      <c r="B212">
        <v>0</v>
      </c>
      <c r="C212">
        <f t="shared" si="4"/>
        <v>319</v>
      </c>
    </row>
    <row r="213" spans="1:3" x14ac:dyDescent="0.25">
      <c r="A213" t="s">
        <v>26</v>
      </c>
      <c r="B213">
        <v>0</v>
      </c>
      <c r="C213">
        <f t="shared" si="4"/>
        <v>33</v>
      </c>
    </row>
    <row r="214" spans="1:3" x14ac:dyDescent="0.25">
      <c r="A214" t="s">
        <v>238</v>
      </c>
      <c r="B214">
        <v>0</v>
      </c>
      <c r="C214">
        <f t="shared" si="4"/>
        <v>50</v>
      </c>
    </row>
    <row r="215" spans="1:3" x14ac:dyDescent="0.25">
      <c r="A215" t="s">
        <v>421</v>
      </c>
      <c r="B215">
        <v>0</v>
      </c>
      <c r="C215">
        <f t="shared" si="4"/>
        <v>0</v>
      </c>
    </row>
    <row r="216" spans="1:3" x14ac:dyDescent="0.25">
      <c r="A216" t="s">
        <v>16</v>
      </c>
      <c r="B216">
        <v>0</v>
      </c>
      <c r="C216">
        <f t="shared" si="4"/>
        <v>319</v>
      </c>
    </row>
    <row r="217" spans="1:3" x14ac:dyDescent="0.25">
      <c r="A217" t="s">
        <v>26</v>
      </c>
      <c r="B217">
        <v>0</v>
      </c>
      <c r="C217">
        <f t="shared" si="4"/>
        <v>33</v>
      </c>
    </row>
    <row r="218" spans="1:3" x14ac:dyDescent="0.25">
      <c r="A218" t="s">
        <v>203</v>
      </c>
      <c r="B218">
        <v>0</v>
      </c>
      <c r="C218">
        <f t="shared" si="4"/>
        <v>10</v>
      </c>
    </row>
    <row r="219" spans="1:3" x14ac:dyDescent="0.25">
      <c r="A219" t="s">
        <v>12</v>
      </c>
      <c r="B219">
        <v>0</v>
      </c>
      <c r="C219">
        <f t="shared" si="4"/>
        <v>43</v>
      </c>
    </row>
    <row r="220" spans="1:3" x14ac:dyDescent="0.25">
      <c r="A220" t="s">
        <v>23</v>
      </c>
      <c r="B220">
        <v>0</v>
      </c>
      <c r="C220">
        <f t="shared" si="4"/>
        <v>11</v>
      </c>
    </row>
    <row r="221" spans="1:3" x14ac:dyDescent="0.25">
      <c r="A221" t="s">
        <v>16</v>
      </c>
      <c r="B221">
        <v>0</v>
      </c>
      <c r="C221">
        <f t="shared" si="4"/>
        <v>319</v>
      </c>
    </row>
    <row r="222" spans="1:3" x14ac:dyDescent="0.25">
      <c r="A222" t="s">
        <v>26</v>
      </c>
      <c r="B222">
        <v>0</v>
      </c>
      <c r="C222">
        <f t="shared" si="4"/>
        <v>33</v>
      </c>
    </row>
    <row r="223" spans="1:3" x14ac:dyDescent="0.25">
      <c r="A223" t="s">
        <v>12</v>
      </c>
      <c r="B223">
        <v>0</v>
      </c>
      <c r="C223">
        <f t="shared" si="4"/>
        <v>43</v>
      </c>
    </row>
    <row r="224" spans="1:3" x14ac:dyDescent="0.25">
      <c r="A224" t="s">
        <v>168</v>
      </c>
      <c r="B224">
        <v>0</v>
      </c>
      <c r="C224">
        <f t="shared" si="4"/>
        <v>17</v>
      </c>
    </row>
    <row r="225" spans="1:3" x14ac:dyDescent="0.25">
      <c r="A225" t="s">
        <v>16</v>
      </c>
      <c r="B225">
        <v>0</v>
      </c>
      <c r="C225">
        <f t="shared" si="4"/>
        <v>319</v>
      </c>
    </row>
    <row r="226" spans="1:3" x14ac:dyDescent="0.25">
      <c r="A226" t="s">
        <v>26</v>
      </c>
      <c r="B226">
        <v>0</v>
      </c>
      <c r="C226">
        <f t="shared" si="4"/>
        <v>33</v>
      </c>
    </row>
    <row r="227" spans="1:3" x14ac:dyDescent="0.25">
      <c r="A227" t="s">
        <v>16</v>
      </c>
      <c r="B227">
        <v>0</v>
      </c>
      <c r="C227">
        <f t="shared" si="4"/>
        <v>319</v>
      </c>
    </row>
    <row r="228" spans="1:3" x14ac:dyDescent="0.25">
      <c r="A228" t="s">
        <v>16</v>
      </c>
      <c r="B228">
        <v>0</v>
      </c>
      <c r="C228">
        <f t="shared" si="4"/>
        <v>319</v>
      </c>
    </row>
    <row r="229" spans="1:3" x14ac:dyDescent="0.25">
      <c r="A229" t="s">
        <v>26</v>
      </c>
      <c r="B229">
        <v>0</v>
      </c>
      <c r="C229">
        <f t="shared" si="4"/>
        <v>33</v>
      </c>
    </row>
    <row r="230" spans="1:3" x14ac:dyDescent="0.25">
      <c r="A230" t="s">
        <v>16</v>
      </c>
      <c r="B230">
        <v>0</v>
      </c>
      <c r="C230">
        <f t="shared" si="4"/>
        <v>319</v>
      </c>
    </row>
    <row r="231" spans="1:3" x14ac:dyDescent="0.25">
      <c r="A231" t="s">
        <v>446</v>
      </c>
      <c r="B231">
        <v>0</v>
      </c>
      <c r="C231">
        <f t="shared" si="4"/>
        <v>0</v>
      </c>
    </row>
    <row r="232" spans="1:3" x14ac:dyDescent="0.25">
      <c r="A232" t="s">
        <v>238</v>
      </c>
      <c r="B232">
        <v>0</v>
      </c>
      <c r="C232">
        <f t="shared" si="4"/>
        <v>50</v>
      </c>
    </row>
    <row r="233" spans="1:3" x14ac:dyDescent="0.25">
      <c r="A233" t="s">
        <v>70</v>
      </c>
      <c r="B233">
        <v>0</v>
      </c>
      <c r="C233">
        <f t="shared" si="4"/>
        <v>12</v>
      </c>
    </row>
    <row r="234" spans="1:3" x14ac:dyDescent="0.25">
      <c r="A234" t="s">
        <v>173</v>
      </c>
      <c r="B234">
        <v>0</v>
      </c>
      <c r="C234">
        <f t="shared" si="4"/>
        <v>41</v>
      </c>
    </row>
    <row r="235" spans="1:3" x14ac:dyDescent="0.25">
      <c r="A235" t="s">
        <v>196</v>
      </c>
      <c r="B235">
        <v>0</v>
      </c>
      <c r="C235">
        <f t="shared" si="4"/>
        <v>38</v>
      </c>
    </row>
    <row r="236" spans="1:3" x14ac:dyDescent="0.25">
      <c r="A236" t="s">
        <v>47</v>
      </c>
      <c r="B236">
        <v>0</v>
      </c>
      <c r="C236">
        <f t="shared" si="4"/>
        <v>81</v>
      </c>
    </row>
    <row r="237" spans="1:3" x14ac:dyDescent="0.25">
      <c r="A237" t="s">
        <v>16</v>
      </c>
      <c r="B237">
        <v>0</v>
      </c>
      <c r="C237">
        <f t="shared" si="4"/>
        <v>319</v>
      </c>
    </row>
    <row r="238" spans="1:3" x14ac:dyDescent="0.25">
      <c r="A238" t="s">
        <v>12</v>
      </c>
      <c r="B238">
        <v>0</v>
      </c>
      <c r="C238">
        <f t="shared" si="4"/>
        <v>43</v>
      </c>
    </row>
    <row r="239" spans="1:3" x14ac:dyDescent="0.25">
      <c r="A239" t="s">
        <v>12</v>
      </c>
      <c r="B239">
        <v>0</v>
      </c>
      <c r="C239">
        <f t="shared" si="4"/>
        <v>43</v>
      </c>
    </row>
    <row r="240" spans="1:3" x14ac:dyDescent="0.25">
      <c r="A240" t="s">
        <v>47</v>
      </c>
      <c r="B240">
        <v>0</v>
      </c>
      <c r="C240">
        <f t="shared" si="4"/>
        <v>81</v>
      </c>
    </row>
    <row r="241" spans="1:3" x14ac:dyDescent="0.25">
      <c r="A241" t="s">
        <v>12</v>
      </c>
      <c r="B241">
        <v>0</v>
      </c>
      <c r="C241">
        <f t="shared" si="4"/>
        <v>43</v>
      </c>
    </row>
    <row r="242" spans="1:3" x14ac:dyDescent="0.25">
      <c r="A242" t="s">
        <v>12</v>
      </c>
      <c r="B242">
        <v>1</v>
      </c>
      <c r="C242">
        <f t="shared" si="4"/>
        <v>43</v>
      </c>
    </row>
    <row r="243" spans="1:3" x14ac:dyDescent="0.25">
      <c r="A243" t="s">
        <v>16</v>
      </c>
      <c r="B243">
        <v>0</v>
      </c>
      <c r="C243">
        <f t="shared" si="4"/>
        <v>319</v>
      </c>
    </row>
    <row r="244" spans="1:3" x14ac:dyDescent="0.25">
      <c r="A244" t="s">
        <v>196</v>
      </c>
      <c r="B244">
        <v>24</v>
      </c>
      <c r="C244">
        <f t="shared" si="4"/>
        <v>38</v>
      </c>
    </row>
    <row r="245" spans="1:3" x14ac:dyDescent="0.25">
      <c r="A245" t="s">
        <v>12</v>
      </c>
      <c r="B245">
        <v>5</v>
      </c>
      <c r="C245">
        <f t="shared" si="4"/>
        <v>43</v>
      </c>
    </row>
    <row r="246" spans="1:3" x14ac:dyDescent="0.25">
      <c r="A246" t="s">
        <v>26</v>
      </c>
      <c r="B246">
        <v>0</v>
      </c>
      <c r="C246">
        <f t="shared" si="4"/>
        <v>33</v>
      </c>
    </row>
    <row r="247" spans="1:3" x14ac:dyDescent="0.25">
      <c r="A247" t="s">
        <v>203</v>
      </c>
      <c r="B247">
        <v>0</v>
      </c>
      <c r="C247">
        <f t="shared" si="4"/>
        <v>10</v>
      </c>
    </row>
    <row r="248" spans="1:3" x14ac:dyDescent="0.25">
      <c r="A248" t="s">
        <v>12</v>
      </c>
      <c r="B248">
        <v>0</v>
      </c>
      <c r="C248">
        <f t="shared" si="4"/>
        <v>43</v>
      </c>
    </row>
    <row r="249" spans="1:3" x14ac:dyDescent="0.25">
      <c r="A249" t="s">
        <v>297</v>
      </c>
      <c r="B249">
        <v>0</v>
      </c>
      <c r="C249">
        <f t="shared" si="4"/>
        <v>0</v>
      </c>
    </row>
    <row r="250" spans="1:3" x14ac:dyDescent="0.25">
      <c r="A250" t="s">
        <v>29</v>
      </c>
      <c r="B250">
        <v>0</v>
      </c>
      <c r="C250">
        <f t="shared" si="4"/>
        <v>3</v>
      </c>
    </row>
    <row r="251" spans="1:3" x14ac:dyDescent="0.25">
      <c r="A251" t="s">
        <v>252</v>
      </c>
      <c r="B251">
        <v>0</v>
      </c>
      <c r="C251">
        <f t="shared" si="4"/>
        <v>7</v>
      </c>
    </row>
    <row r="252" spans="1:3" x14ac:dyDescent="0.25">
      <c r="A252" t="s">
        <v>26</v>
      </c>
      <c r="B252">
        <v>0</v>
      </c>
      <c r="C252">
        <f t="shared" si="4"/>
        <v>33</v>
      </c>
    </row>
    <row r="253" spans="1:3" x14ac:dyDescent="0.25">
      <c r="A253" t="s">
        <v>12</v>
      </c>
      <c r="B253">
        <v>3</v>
      </c>
      <c r="C253">
        <f t="shared" si="4"/>
        <v>43</v>
      </c>
    </row>
    <row r="254" spans="1:3" x14ac:dyDescent="0.25">
      <c r="A254" t="s">
        <v>26</v>
      </c>
      <c r="B254">
        <v>0</v>
      </c>
      <c r="C254">
        <f t="shared" si="4"/>
        <v>33</v>
      </c>
    </row>
    <row r="255" spans="1:3" x14ac:dyDescent="0.25">
      <c r="A255" t="s">
        <v>130</v>
      </c>
      <c r="B255">
        <v>0</v>
      </c>
      <c r="C255">
        <f t="shared" si="4"/>
        <v>101</v>
      </c>
    </row>
    <row r="256" spans="1:3" x14ac:dyDescent="0.25">
      <c r="A256" t="s">
        <v>130</v>
      </c>
      <c r="B256">
        <v>14</v>
      </c>
      <c r="C256">
        <f t="shared" si="4"/>
        <v>101</v>
      </c>
    </row>
    <row r="257" spans="1:3" x14ac:dyDescent="0.25">
      <c r="A257" t="s">
        <v>130</v>
      </c>
      <c r="B257">
        <v>0</v>
      </c>
      <c r="C257">
        <f t="shared" si="4"/>
        <v>101</v>
      </c>
    </row>
    <row r="258" spans="1:3" x14ac:dyDescent="0.25">
      <c r="A258" t="s">
        <v>130</v>
      </c>
      <c r="B258">
        <v>0</v>
      </c>
      <c r="C258">
        <f t="shared" si="4"/>
        <v>101</v>
      </c>
    </row>
    <row r="259" spans="1:3" x14ac:dyDescent="0.25">
      <c r="A259" t="s">
        <v>494</v>
      </c>
      <c r="B259">
        <v>0</v>
      </c>
      <c r="C259">
        <f t="shared" ref="C259:C322" si="5">SUMIF($A:$A, A259, $B:$B)</f>
        <v>0</v>
      </c>
    </row>
    <row r="260" spans="1:3" x14ac:dyDescent="0.25">
      <c r="A260" t="s">
        <v>26</v>
      </c>
      <c r="B260">
        <v>1</v>
      </c>
      <c r="C260">
        <f t="shared" si="5"/>
        <v>33</v>
      </c>
    </row>
    <row r="261" spans="1:3" x14ac:dyDescent="0.25">
      <c r="A261" t="s">
        <v>38</v>
      </c>
      <c r="B261">
        <v>0</v>
      </c>
      <c r="C261">
        <f t="shared" si="5"/>
        <v>65</v>
      </c>
    </row>
    <row r="262" spans="1:3" x14ac:dyDescent="0.25">
      <c r="A262" t="s">
        <v>16</v>
      </c>
      <c r="B262">
        <v>0</v>
      </c>
      <c r="C262">
        <f t="shared" si="5"/>
        <v>319</v>
      </c>
    </row>
    <row r="263" spans="1:3" x14ac:dyDescent="0.25">
      <c r="A263" t="s">
        <v>26</v>
      </c>
      <c r="B263">
        <v>0</v>
      </c>
      <c r="C263">
        <f t="shared" si="5"/>
        <v>33</v>
      </c>
    </row>
    <row r="264" spans="1:3" x14ac:dyDescent="0.25">
      <c r="A264" t="s">
        <v>252</v>
      </c>
      <c r="B264">
        <v>0</v>
      </c>
      <c r="C264">
        <f t="shared" si="5"/>
        <v>7</v>
      </c>
    </row>
    <row r="265" spans="1:3" x14ac:dyDescent="0.25">
      <c r="A265" t="s">
        <v>26</v>
      </c>
      <c r="B265">
        <v>0</v>
      </c>
      <c r="C265">
        <f t="shared" si="5"/>
        <v>33</v>
      </c>
    </row>
    <row r="266" spans="1:3" x14ac:dyDescent="0.25">
      <c r="A266" t="s">
        <v>26</v>
      </c>
      <c r="B266">
        <v>0</v>
      </c>
      <c r="C266">
        <f t="shared" si="5"/>
        <v>33</v>
      </c>
    </row>
    <row r="267" spans="1:3" x14ac:dyDescent="0.25">
      <c r="A267" t="s">
        <v>196</v>
      </c>
      <c r="B267">
        <v>0</v>
      </c>
      <c r="C267">
        <f t="shared" si="5"/>
        <v>38</v>
      </c>
    </row>
    <row r="268" spans="1:3" x14ac:dyDescent="0.25">
      <c r="A268" t="s">
        <v>310</v>
      </c>
      <c r="B268">
        <v>0</v>
      </c>
      <c r="C268">
        <f t="shared" si="5"/>
        <v>0</v>
      </c>
    </row>
    <row r="269" spans="1:3" x14ac:dyDescent="0.25">
      <c r="A269" t="s">
        <v>26</v>
      </c>
      <c r="B269">
        <v>0</v>
      </c>
      <c r="C269">
        <f t="shared" si="5"/>
        <v>33</v>
      </c>
    </row>
    <row r="270" spans="1:3" x14ac:dyDescent="0.25">
      <c r="A270" t="s">
        <v>26</v>
      </c>
      <c r="B270">
        <v>0</v>
      </c>
      <c r="C270">
        <f t="shared" si="5"/>
        <v>33</v>
      </c>
    </row>
    <row r="271" spans="1:3" x14ac:dyDescent="0.25">
      <c r="A271" t="s">
        <v>252</v>
      </c>
      <c r="B271">
        <v>0</v>
      </c>
      <c r="C271">
        <f t="shared" si="5"/>
        <v>7</v>
      </c>
    </row>
    <row r="272" spans="1:3" x14ac:dyDescent="0.25">
      <c r="A272" t="s">
        <v>16</v>
      </c>
      <c r="B272">
        <v>0</v>
      </c>
      <c r="C272">
        <f t="shared" si="5"/>
        <v>319</v>
      </c>
    </row>
    <row r="273" spans="1:3" x14ac:dyDescent="0.25">
      <c r="A273" t="s">
        <v>26</v>
      </c>
      <c r="B273">
        <v>0</v>
      </c>
      <c r="C273">
        <f t="shared" si="5"/>
        <v>33</v>
      </c>
    </row>
    <row r="274" spans="1:3" x14ac:dyDescent="0.25">
      <c r="A274" t="s">
        <v>12</v>
      </c>
      <c r="B274">
        <v>0</v>
      </c>
      <c r="C274">
        <f t="shared" si="5"/>
        <v>43</v>
      </c>
    </row>
    <row r="275" spans="1:3" x14ac:dyDescent="0.25">
      <c r="A275" t="s">
        <v>26</v>
      </c>
      <c r="B275">
        <v>0</v>
      </c>
      <c r="C275">
        <f t="shared" si="5"/>
        <v>33</v>
      </c>
    </row>
    <row r="276" spans="1:3" x14ac:dyDescent="0.25">
      <c r="A276" t="s">
        <v>133</v>
      </c>
      <c r="B276">
        <v>3</v>
      </c>
      <c r="C276">
        <f t="shared" si="5"/>
        <v>176</v>
      </c>
    </row>
    <row r="277" spans="1:3" x14ac:dyDescent="0.25">
      <c r="A277" t="s">
        <v>23</v>
      </c>
      <c r="B277">
        <v>0</v>
      </c>
      <c r="C277">
        <f t="shared" si="5"/>
        <v>11</v>
      </c>
    </row>
    <row r="278" spans="1:3" x14ac:dyDescent="0.25">
      <c r="A278" t="s">
        <v>173</v>
      </c>
      <c r="B278">
        <v>0</v>
      </c>
      <c r="C278">
        <f t="shared" si="5"/>
        <v>41</v>
      </c>
    </row>
    <row r="279" spans="1:3" x14ac:dyDescent="0.25">
      <c r="A279" t="s">
        <v>16</v>
      </c>
      <c r="B279">
        <v>0</v>
      </c>
      <c r="C279">
        <f t="shared" si="5"/>
        <v>319</v>
      </c>
    </row>
    <row r="280" spans="1:3" x14ac:dyDescent="0.25">
      <c r="A280" t="s">
        <v>525</v>
      </c>
      <c r="B280">
        <v>0</v>
      </c>
      <c r="C280">
        <f t="shared" si="5"/>
        <v>0</v>
      </c>
    </row>
    <row r="281" spans="1:3" x14ac:dyDescent="0.25">
      <c r="A281" t="s">
        <v>12</v>
      </c>
      <c r="B281">
        <v>0</v>
      </c>
      <c r="C281">
        <f t="shared" si="5"/>
        <v>43</v>
      </c>
    </row>
    <row r="282" spans="1:3" x14ac:dyDescent="0.25">
      <c r="A282" t="s">
        <v>529</v>
      </c>
      <c r="B282">
        <v>0</v>
      </c>
      <c r="C282">
        <f t="shared" si="5"/>
        <v>0</v>
      </c>
    </row>
    <row r="283" spans="1:3" x14ac:dyDescent="0.25">
      <c r="A283" t="s">
        <v>47</v>
      </c>
      <c r="B283">
        <v>0</v>
      </c>
      <c r="C283">
        <f t="shared" si="5"/>
        <v>81</v>
      </c>
    </row>
    <row r="284" spans="1:3" x14ac:dyDescent="0.25">
      <c r="A284" t="s">
        <v>16</v>
      </c>
      <c r="B284">
        <v>0</v>
      </c>
      <c r="C284">
        <f t="shared" si="5"/>
        <v>319</v>
      </c>
    </row>
    <row r="285" spans="1:3" x14ac:dyDescent="0.25">
      <c r="A285" t="s">
        <v>12</v>
      </c>
      <c r="B285">
        <v>0</v>
      </c>
      <c r="C285">
        <f t="shared" si="5"/>
        <v>43</v>
      </c>
    </row>
    <row r="286" spans="1:3" x14ac:dyDescent="0.25">
      <c r="A286" t="s">
        <v>196</v>
      </c>
      <c r="B286">
        <v>0</v>
      </c>
      <c r="C286">
        <f t="shared" si="5"/>
        <v>38</v>
      </c>
    </row>
    <row r="287" spans="1:3" x14ac:dyDescent="0.25">
      <c r="A287" t="s">
        <v>26</v>
      </c>
      <c r="B287">
        <v>0</v>
      </c>
      <c r="C287">
        <f t="shared" si="5"/>
        <v>33</v>
      </c>
    </row>
    <row r="288" spans="1:3" x14ac:dyDescent="0.25">
      <c r="A288" t="s">
        <v>65</v>
      </c>
      <c r="B288">
        <v>0</v>
      </c>
      <c r="C288">
        <f t="shared" si="5"/>
        <v>12</v>
      </c>
    </row>
    <row r="289" spans="1:3" x14ac:dyDescent="0.25">
      <c r="A289" t="s">
        <v>38</v>
      </c>
      <c r="B289">
        <v>0</v>
      </c>
      <c r="C289">
        <f t="shared" si="5"/>
        <v>65</v>
      </c>
    </row>
    <row r="290" spans="1:3" x14ac:dyDescent="0.25">
      <c r="A290" t="s">
        <v>238</v>
      </c>
      <c r="B290">
        <v>0</v>
      </c>
      <c r="C290">
        <f t="shared" si="5"/>
        <v>50</v>
      </c>
    </row>
    <row r="291" spans="1:3" x14ac:dyDescent="0.25">
      <c r="A291" t="s">
        <v>26</v>
      </c>
      <c r="B291">
        <v>0</v>
      </c>
      <c r="C291">
        <f t="shared" si="5"/>
        <v>33</v>
      </c>
    </row>
    <row r="292" spans="1:3" x14ac:dyDescent="0.25">
      <c r="A292" t="s">
        <v>173</v>
      </c>
      <c r="B292">
        <v>0</v>
      </c>
      <c r="C292">
        <f t="shared" si="5"/>
        <v>41</v>
      </c>
    </row>
    <row r="293" spans="1:3" x14ac:dyDescent="0.25">
      <c r="A293" t="s">
        <v>47</v>
      </c>
      <c r="B293">
        <v>1</v>
      </c>
      <c r="C293">
        <f t="shared" si="5"/>
        <v>81</v>
      </c>
    </row>
    <row r="294" spans="1:3" x14ac:dyDescent="0.25">
      <c r="A294" t="s">
        <v>238</v>
      </c>
      <c r="B294">
        <v>0</v>
      </c>
      <c r="C294">
        <f t="shared" si="5"/>
        <v>50</v>
      </c>
    </row>
    <row r="295" spans="1:3" x14ac:dyDescent="0.25">
      <c r="A295" t="s">
        <v>12</v>
      </c>
      <c r="B295">
        <v>0</v>
      </c>
      <c r="C295">
        <f t="shared" si="5"/>
        <v>43</v>
      </c>
    </row>
    <row r="296" spans="1:3" x14ac:dyDescent="0.25">
      <c r="A296" t="s">
        <v>23</v>
      </c>
      <c r="B296">
        <v>0</v>
      </c>
      <c r="C296">
        <f t="shared" si="5"/>
        <v>11</v>
      </c>
    </row>
    <row r="297" spans="1:3" x14ac:dyDescent="0.25">
      <c r="A297" t="s">
        <v>50</v>
      </c>
      <c r="B297">
        <v>0</v>
      </c>
      <c r="C297">
        <f t="shared" si="5"/>
        <v>36</v>
      </c>
    </row>
    <row r="298" spans="1:3" x14ac:dyDescent="0.25">
      <c r="A298" t="s">
        <v>26</v>
      </c>
      <c r="B298">
        <v>0</v>
      </c>
      <c r="C298">
        <f t="shared" si="5"/>
        <v>33</v>
      </c>
    </row>
    <row r="299" spans="1:3" x14ac:dyDescent="0.25">
      <c r="A299" t="s">
        <v>16</v>
      </c>
      <c r="B299">
        <v>0</v>
      </c>
      <c r="C299">
        <f t="shared" si="5"/>
        <v>319</v>
      </c>
    </row>
    <row r="300" spans="1:3" x14ac:dyDescent="0.25">
      <c r="A300" t="s">
        <v>12</v>
      </c>
      <c r="B300">
        <v>0</v>
      </c>
      <c r="C300">
        <f t="shared" si="5"/>
        <v>43</v>
      </c>
    </row>
    <row r="301" spans="1:3" x14ac:dyDescent="0.25">
      <c r="A301" t="s">
        <v>16</v>
      </c>
      <c r="B301">
        <v>1</v>
      </c>
      <c r="C301">
        <f t="shared" si="5"/>
        <v>319</v>
      </c>
    </row>
    <row r="302" spans="1:3" x14ac:dyDescent="0.25">
      <c r="A302" t="s">
        <v>12</v>
      </c>
      <c r="B302">
        <v>0</v>
      </c>
      <c r="C302">
        <f t="shared" si="5"/>
        <v>43</v>
      </c>
    </row>
    <row r="303" spans="1:3" x14ac:dyDescent="0.25">
      <c r="A303" t="s">
        <v>12</v>
      </c>
      <c r="B303">
        <v>0</v>
      </c>
      <c r="C303">
        <f t="shared" si="5"/>
        <v>43</v>
      </c>
    </row>
    <row r="304" spans="1:3" x14ac:dyDescent="0.25">
      <c r="A304" t="s">
        <v>16</v>
      </c>
      <c r="B304">
        <v>0</v>
      </c>
      <c r="C304">
        <f t="shared" si="5"/>
        <v>319</v>
      </c>
    </row>
    <row r="305" spans="1:3" x14ac:dyDescent="0.25">
      <c r="A305" t="s">
        <v>12</v>
      </c>
      <c r="B305">
        <v>0</v>
      </c>
      <c r="C305">
        <f t="shared" si="5"/>
        <v>43</v>
      </c>
    </row>
    <row r="306" spans="1:3" x14ac:dyDescent="0.25">
      <c r="A306" t="s">
        <v>26</v>
      </c>
      <c r="B306">
        <v>1</v>
      </c>
      <c r="C306">
        <f t="shared" si="5"/>
        <v>33</v>
      </c>
    </row>
    <row r="307" spans="1:3" x14ac:dyDescent="0.25">
      <c r="A307" t="s">
        <v>12</v>
      </c>
      <c r="B307">
        <v>0</v>
      </c>
      <c r="C307">
        <f t="shared" si="5"/>
        <v>43</v>
      </c>
    </row>
    <row r="308" spans="1:3" x14ac:dyDescent="0.25">
      <c r="A308" t="s">
        <v>47</v>
      </c>
      <c r="B308">
        <v>0</v>
      </c>
      <c r="C308">
        <f t="shared" si="5"/>
        <v>81</v>
      </c>
    </row>
    <row r="309" spans="1:3" x14ac:dyDescent="0.25">
      <c r="A309" t="s">
        <v>12</v>
      </c>
      <c r="B309">
        <v>0</v>
      </c>
      <c r="C309">
        <f t="shared" si="5"/>
        <v>43</v>
      </c>
    </row>
    <row r="310" spans="1:3" x14ac:dyDescent="0.25">
      <c r="A310" t="s">
        <v>133</v>
      </c>
      <c r="B310">
        <v>0</v>
      </c>
      <c r="C310">
        <f t="shared" si="5"/>
        <v>176</v>
      </c>
    </row>
    <row r="311" spans="1:3" x14ac:dyDescent="0.25">
      <c r="A311" t="s">
        <v>29</v>
      </c>
      <c r="B311">
        <v>0</v>
      </c>
      <c r="C311">
        <f t="shared" si="5"/>
        <v>3</v>
      </c>
    </row>
    <row r="312" spans="1:3" x14ac:dyDescent="0.25">
      <c r="A312" t="s">
        <v>50</v>
      </c>
      <c r="B312">
        <v>0</v>
      </c>
      <c r="C312">
        <f t="shared" si="5"/>
        <v>36</v>
      </c>
    </row>
    <row r="313" spans="1:3" x14ac:dyDescent="0.25">
      <c r="A313" t="s">
        <v>38</v>
      </c>
      <c r="B313">
        <v>0</v>
      </c>
      <c r="C313">
        <f t="shared" si="5"/>
        <v>65</v>
      </c>
    </row>
    <row r="314" spans="1:3" x14ac:dyDescent="0.25">
      <c r="A314" t="s">
        <v>23</v>
      </c>
      <c r="B314">
        <v>0</v>
      </c>
      <c r="C314">
        <f t="shared" si="5"/>
        <v>11</v>
      </c>
    </row>
    <row r="315" spans="1:3" x14ac:dyDescent="0.25">
      <c r="A315" t="s">
        <v>26</v>
      </c>
      <c r="B315">
        <v>0</v>
      </c>
      <c r="C315">
        <f t="shared" si="5"/>
        <v>33</v>
      </c>
    </row>
    <row r="316" spans="1:3" x14ac:dyDescent="0.25">
      <c r="A316" t="s">
        <v>196</v>
      </c>
      <c r="B316">
        <v>2</v>
      </c>
      <c r="C316">
        <f t="shared" si="5"/>
        <v>38</v>
      </c>
    </row>
    <row r="317" spans="1:3" x14ac:dyDescent="0.25">
      <c r="A317" t="s">
        <v>310</v>
      </c>
      <c r="B317">
        <v>0</v>
      </c>
      <c r="C317">
        <f t="shared" si="5"/>
        <v>0</v>
      </c>
    </row>
    <row r="318" spans="1:3" x14ac:dyDescent="0.25">
      <c r="A318" t="s">
        <v>47</v>
      </c>
      <c r="B318">
        <v>0</v>
      </c>
      <c r="C318">
        <f t="shared" si="5"/>
        <v>81</v>
      </c>
    </row>
    <row r="319" spans="1:3" x14ac:dyDescent="0.25">
      <c r="A319" t="s">
        <v>16</v>
      </c>
      <c r="B319">
        <v>0</v>
      </c>
      <c r="C319">
        <f t="shared" si="5"/>
        <v>319</v>
      </c>
    </row>
    <row r="320" spans="1:3" x14ac:dyDescent="0.25">
      <c r="A320" t="s">
        <v>47</v>
      </c>
      <c r="B320">
        <v>0</v>
      </c>
      <c r="C320">
        <f t="shared" si="5"/>
        <v>81</v>
      </c>
    </row>
    <row r="321" spans="1:3" x14ac:dyDescent="0.25">
      <c r="A321" t="s">
        <v>252</v>
      </c>
      <c r="B321">
        <v>0</v>
      </c>
      <c r="C321">
        <f t="shared" si="5"/>
        <v>7</v>
      </c>
    </row>
    <row r="322" spans="1:3" x14ac:dyDescent="0.25">
      <c r="A322" t="s">
        <v>130</v>
      </c>
      <c r="B322">
        <v>0</v>
      </c>
      <c r="C322">
        <f t="shared" si="5"/>
        <v>101</v>
      </c>
    </row>
    <row r="323" spans="1:3" x14ac:dyDescent="0.25">
      <c r="A323" t="s">
        <v>26</v>
      </c>
      <c r="B323">
        <v>0</v>
      </c>
      <c r="C323">
        <f t="shared" ref="C323:C386" si="6">SUMIF($A:$A, A323, $B:$B)</f>
        <v>33</v>
      </c>
    </row>
    <row r="324" spans="1:3" x14ac:dyDescent="0.25">
      <c r="A324" t="s">
        <v>16</v>
      </c>
      <c r="B324">
        <v>0</v>
      </c>
      <c r="C324">
        <f t="shared" si="6"/>
        <v>319</v>
      </c>
    </row>
    <row r="325" spans="1:3" x14ac:dyDescent="0.25">
      <c r="A325" t="s">
        <v>26</v>
      </c>
      <c r="B325">
        <v>0</v>
      </c>
      <c r="C325">
        <f t="shared" si="6"/>
        <v>33</v>
      </c>
    </row>
    <row r="326" spans="1:3" x14ac:dyDescent="0.25">
      <c r="A326" t="s">
        <v>26</v>
      </c>
      <c r="B326">
        <v>0</v>
      </c>
      <c r="C326">
        <f t="shared" si="6"/>
        <v>33</v>
      </c>
    </row>
    <row r="327" spans="1:3" x14ac:dyDescent="0.25">
      <c r="A327" t="s">
        <v>47</v>
      </c>
      <c r="B327">
        <v>0</v>
      </c>
      <c r="C327">
        <f t="shared" si="6"/>
        <v>81</v>
      </c>
    </row>
    <row r="328" spans="1:3" x14ac:dyDescent="0.25">
      <c r="A328" t="s">
        <v>26</v>
      </c>
      <c r="B328">
        <v>0</v>
      </c>
      <c r="C328">
        <f t="shared" si="6"/>
        <v>33</v>
      </c>
    </row>
    <row r="329" spans="1:3" x14ac:dyDescent="0.25">
      <c r="A329" t="s">
        <v>47</v>
      </c>
      <c r="B329">
        <v>0</v>
      </c>
      <c r="C329">
        <f t="shared" si="6"/>
        <v>81</v>
      </c>
    </row>
    <row r="330" spans="1:3" x14ac:dyDescent="0.25">
      <c r="A330" t="s">
        <v>47</v>
      </c>
      <c r="B330">
        <v>0</v>
      </c>
      <c r="C330">
        <f t="shared" si="6"/>
        <v>81</v>
      </c>
    </row>
    <row r="331" spans="1:3" x14ac:dyDescent="0.25">
      <c r="A331" t="s">
        <v>16</v>
      </c>
      <c r="B331">
        <v>0</v>
      </c>
      <c r="C331">
        <f t="shared" si="6"/>
        <v>319</v>
      </c>
    </row>
    <row r="332" spans="1:3" x14ac:dyDescent="0.25">
      <c r="A332" t="s">
        <v>47</v>
      </c>
      <c r="B332">
        <v>0</v>
      </c>
      <c r="C332">
        <f t="shared" si="6"/>
        <v>81</v>
      </c>
    </row>
    <row r="333" spans="1:3" x14ac:dyDescent="0.25">
      <c r="A333" t="s">
        <v>196</v>
      </c>
      <c r="B333">
        <v>0</v>
      </c>
      <c r="C333">
        <f t="shared" si="6"/>
        <v>38</v>
      </c>
    </row>
    <row r="334" spans="1:3" x14ac:dyDescent="0.25">
      <c r="A334" t="s">
        <v>615</v>
      </c>
      <c r="B334">
        <v>0</v>
      </c>
      <c r="C334">
        <f t="shared" si="6"/>
        <v>7</v>
      </c>
    </row>
    <row r="335" spans="1:3" x14ac:dyDescent="0.25">
      <c r="A335" t="s">
        <v>130</v>
      </c>
      <c r="B335">
        <v>0</v>
      </c>
      <c r="C335">
        <f t="shared" si="6"/>
        <v>101</v>
      </c>
    </row>
    <row r="336" spans="1:3" x14ac:dyDescent="0.25">
      <c r="A336" t="s">
        <v>26</v>
      </c>
      <c r="B336">
        <v>4</v>
      </c>
      <c r="C336">
        <f t="shared" si="6"/>
        <v>33</v>
      </c>
    </row>
    <row r="337" spans="1:3" x14ac:dyDescent="0.25">
      <c r="A337" t="s">
        <v>621</v>
      </c>
      <c r="B337">
        <v>0</v>
      </c>
      <c r="C337">
        <f t="shared" si="6"/>
        <v>8</v>
      </c>
    </row>
    <row r="338" spans="1:3" x14ac:dyDescent="0.25">
      <c r="A338" t="s">
        <v>29</v>
      </c>
      <c r="B338">
        <v>0</v>
      </c>
      <c r="C338">
        <f t="shared" si="6"/>
        <v>3</v>
      </c>
    </row>
    <row r="339" spans="1:3" x14ac:dyDescent="0.25">
      <c r="A339" t="s">
        <v>47</v>
      </c>
      <c r="B339">
        <v>0</v>
      </c>
      <c r="C339">
        <f t="shared" si="6"/>
        <v>81</v>
      </c>
    </row>
    <row r="340" spans="1:3" x14ac:dyDescent="0.25">
      <c r="A340" t="s">
        <v>16</v>
      </c>
      <c r="B340">
        <v>0</v>
      </c>
      <c r="C340">
        <f t="shared" si="6"/>
        <v>319</v>
      </c>
    </row>
    <row r="341" spans="1:3" x14ac:dyDescent="0.25">
      <c r="A341" t="s">
        <v>227</v>
      </c>
      <c r="B341">
        <v>20</v>
      </c>
      <c r="C341">
        <f t="shared" si="6"/>
        <v>57</v>
      </c>
    </row>
    <row r="342" spans="1:3" x14ac:dyDescent="0.25">
      <c r="A342" t="s">
        <v>16</v>
      </c>
      <c r="B342">
        <v>0</v>
      </c>
      <c r="C342">
        <f t="shared" si="6"/>
        <v>319</v>
      </c>
    </row>
    <row r="343" spans="1:3" x14ac:dyDescent="0.25">
      <c r="A343" t="s">
        <v>26</v>
      </c>
      <c r="B343">
        <v>0</v>
      </c>
      <c r="C343">
        <f t="shared" si="6"/>
        <v>33</v>
      </c>
    </row>
    <row r="344" spans="1:3" x14ac:dyDescent="0.25">
      <c r="A344" t="s">
        <v>16</v>
      </c>
      <c r="B344">
        <v>0</v>
      </c>
      <c r="C344">
        <f t="shared" si="6"/>
        <v>319</v>
      </c>
    </row>
    <row r="345" spans="1:3" x14ac:dyDescent="0.25">
      <c r="A345" t="s">
        <v>16</v>
      </c>
      <c r="B345">
        <v>105</v>
      </c>
      <c r="C345">
        <f t="shared" si="6"/>
        <v>319</v>
      </c>
    </row>
    <row r="346" spans="1:3" x14ac:dyDescent="0.25">
      <c r="A346" t="s">
        <v>16</v>
      </c>
      <c r="B346">
        <v>0</v>
      </c>
      <c r="C346">
        <f t="shared" si="6"/>
        <v>319</v>
      </c>
    </row>
    <row r="347" spans="1:3" x14ac:dyDescent="0.25">
      <c r="A347" t="s">
        <v>26</v>
      </c>
      <c r="B347">
        <v>1</v>
      </c>
      <c r="C347">
        <f t="shared" si="6"/>
        <v>33</v>
      </c>
    </row>
    <row r="348" spans="1:3" x14ac:dyDescent="0.25">
      <c r="A348" t="s">
        <v>26</v>
      </c>
      <c r="B348">
        <v>0</v>
      </c>
      <c r="C348">
        <f t="shared" si="6"/>
        <v>33</v>
      </c>
    </row>
    <row r="349" spans="1:3" x14ac:dyDescent="0.25">
      <c r="A349" t="s">
        <v>203</v>
      </c>
      <c r="B349">
        <v>0</v>
      </c>
      <c r="C349">
        <f t="shared" si="6"/>
        <v>10</v>
      </c>
    </row>
    <row r="350" spans="1:3" x14ac:dyDescent="0.25">
      <c r="A350" t="s">
        <v>16</v>
      </c>
      <c r="B350">
        <v>0</v>
      </c>
      <c r="C350">
        <f t="shared" si="6"/>
        <v>319</v>
      </c>
    </row>
    <row r="351" spans="1:3" x14ac:dyDescent="0.25">
      <c r="A351" t="s">
        <v>16</v>
      </c>
      <c r="B351">
        <v>0</v>
      </c>
      <c r="C351">
        <f t="shared" si="6"/>
        <v>319</v>
      </c>
    </row>
    <row r="352" spans="1:3" x14ac:dyDescent="0.25">
      <c r="A352" t="s">
        <v>65</v>
      </c>
      <c r="B352">
        <v>0</v>
      </c>
      <c r="C352">
        <f t="shared" si="6"/>
        <v>12</v>
      </c>
    </row>
    <row r="353" spans="1:3" x14ac:dyDescent="0.25">
      <c r="A353" t="s">
        <v>26</v>
      </c>
      <c r="B353">
        <v>0</v>
      </c>
      <c r="C353">
        <f t="shared" si="6"/>
        <v>33</v>
      </c>
    </row>
    <row r="354" spans="1:3" x14ac:dyDescent="0.25">
      <c r="A354" t="s">
        <v>650</v>
      </c>
      <c r="B354">
        <v>0</v>
      </c>
      <c r="C354">
        <f t="shared" si="6"/>
        <v>0</v>
      </c>
    </row>
    <row r="355" spans="1:3" x14ac:dyDescent="0.25">
      <c r="A355" t="s">
        <v>525</v>
      </c>
      <c r="B355">
        <v>0</v>
      </c>
      <c r="C355">
        <f t="shared" si="6"/>
        <v>0</v>
      </c>
    </row>
    <row r="356" spans="1:3" x14ac:dyDescent="0.25">
      <c r="A356" t="s">
        <v>525</v>
      </c>
      <c r="B356">
        <v>0</v>
      </c>
      <c r="C356">
        <f t="shared" si="6"/>
        <v>0</v>
      </c>
    </row>
    <row r="357" spans="1:3" x14ac:dyDescent="0.25">
      <c r="A357" t="s">
        <v>238</v>
      </c>
      <c r="B357">
        <v>0</v>
      </c>
      <c r="C357">
        <f t="shared" si="6"/>
        <v>50</v>
      </c>
    </row>
    <row r="358" spans="1:3" x14ac:dyDescent="0.25">
      <c r="A358" t="s">
        <v>16</v>
      </c>
      <c r="B358">
        <v>3</v>
      </c>
      <c r="C358">
        <f t="shared" si="6"/>
        <v>319</v>
      </c>
    </row>
    <row r="359" spans="1:3" x14ac:dyDescent="0.25">
      <c r="A359" t="s">
        <v>38</v>
      </c>
      <c r="B359">
        <v>0</v>
      </c>
      <c r="C359">
        <f t="shared" si="6"/>
        <v>65</v>
      </c>
    </row>
    <row r="360" spans="1:3" x14ac:dyDescent="0.25">
      <c r="A360" t="s">
        <v>29</v>
      </c>
      <c r="B360">
        <v>0</v>
      </c>
      <c r="C360">
        <f t="shared" si="6"/>
        <v>3</v>
      </c>
    </row>
    <row r="361" spans="1:3" x14ac:dyDescent="0.25">
      <c r="A361" t="s">
        <v>133</v>
      </c>
      <c r="B361">
        <v>0</v>
      </c>
      <c r="C361">
        <f t="shared" si="6"/>
        <v>176</v>
      </c>
    </row>
    <row r="362" spans="1:3" x14ac:dyDescent="0.25">
      <c r="A362" t="s">
        <v>29</v>
      </c>
      <c r="B362">
        <v>0</v>
      </c>
      <c r="C362">
        <f t="shared" si="6"/>
        <v>3</v>
      </c>
    </row>
    <row r="363" spans="1:3" x14ac:dyDescent="0.25">
      <c r="A363" t="s">
        <v>26</v>
      </c>
      <c r="B363">
        <v>0</v>
      </c>
      <c r="C363">
        <f t="shared" si="6"/>
        <v>33</v>
      </c>
    </row>
    <row r="364" spans="1:3" x14ac:dyDescent="0.25">
      <c r="A364" t="s">
        <v>16</v>
      </c>
      <c r="B364">
        <v>0</v>
      </c>
      <c r="C364">
        <f t="shared" si="6"/>
        <v>319</v>
      </c>
    </row>
    <row r="365" spans="1:3" x14ac:dyDescent="0.25">
      <c r="A365" t="s">
        <v>16</v>
      </c>
      <c r="B365">
        <v>3</v>
      </c>
      <c r="C365">
        <f t="shared" si="6"/>
        <v>319</v>
      </c>
    </row>
    <row r="366" spans="1:3" x14ac:dyDescent="0.25">
      <c r="A366" t="s">
        <v>26</v>
      </c>
      <c r="B366">
        <v>0</v>
      </c>
      <c r="C366">
        <f t="shared" si="6"/>
        <v>33</v>
      </c>
    </row>
    <row r="367" spans="1:3" x14ac:dyDescent="0.25">
      <c r="A367" t="s">
        <v>29</v>
      </c>
      <c r="B367">
        <v>0</v>
      </c>
      <c r="C367">
        <f t="shared" si="6"/>
        <v>3</v>
      </c>
    </row>
    <row r="368" spans="1:3" x14ac:dyDescent="0.25">
      <c r="A368" t="s">
        <v>47</v>
      </c>
      <c r="B368">
        <v>0</v>
      </c>
      <c r="C368">
        <f t="shared" si="6"/>
        <v>81</v>
      </c>
    </row>
    <row r="369" spans="1:3" x14ac:dyDescent="0.25">
      <c r="A369" t="s">
        <v>29</v>
      </c>
      <c r="B369">
        <v>0</v>
      </c>
      <c r="C369">
        <f t="shared" si="6"/>
        <v>3</v>
      </c>
    </row>
    <row r="370" spans="1:3" x14ac:dyDescent="0.25">
      <c r="A370" t="s">
        <v>16</v>
      </c>
      <c r="B370">
        <v>22</v>
      </c>
      <c r="C370">
        <f t="shared" si="6"/>
        <v>319</v>
      </c>
    </row>
    <row r="371" spans="1:3" x14ac:dyDescent="0.25">
      <c r="A371" t="s">
        <v>16</v>
      </c>
      <c r="B371">
        <v>14</v>
      </c>
      <c r="C371">
        <f t="shared" si="6"/>
        <v>319</v>
      </c>
    </row>
    <row r="372" spans="1:3" x14ac:dyDescent="0.25">
      <c r="A372" t="s">
        <v>26</v>
      </c>
      <c r="B372">
        <v>3</v>
      </c>
      <c r="C372">
        <f t="shared" si="6"/>
        <v>33</v>
      </c>
    </row>
    <row r="373" spans="1:3" x14ac:dyDescent="0.25">
      <c r="A373" t="s">
        <v>252</v>
      </c>
      <c r="B373">
        <v>0</v>
      </c>
      <c r="C373">
        <f t="shared" si="6"/>
        <v>7</v>
      </c>
    </row>
    <row r="374" spans="1:3" x14ac:dyDescent="0.25">
      <c r="A374" t="s">
        <v>16</v>
      </c>
      <c r="B374">
        <v>0</v>
      </c>
      <c r="C374">
        <f t="shared" si="6"/>
        <v>319</v>
      </c>
    </row>
    <row r="375" spans="1:3" x14ac:dyDescent="0.25">
      <c r="A375" t="s">
        <v>686</v>
      </c>
      <c r="B375">
        <v>0</v>
      </c>
      <c r="C375">
        <f t="shared" si="6"/>
        <v>0</v>
      </c>
    </row>
    <row r="376" spans="1:3" x14ac:dyDescent="0.25">
      <c r="A376" t="s">
        <v>130</v>
      </c>
      <c r="B376">
        <v>0</v>
      </c>
      <c r="C376">
        <f t="shared" si="6"/>
        <v>101</v>
      </c>
    </row>
    <row r="377" spans="1:3" x14ac:dyDescent="0.25">
      <c r="A377" t="s">
        <v>26</v>
      </c>
      <c r="B377">
        <v>0</v>
      </c>
      <c r="C377">
        <f t="shared" si="6"/>
        <v>33</v>
      </c>
    </row>
    <row r="378" spans="1:3" x14ac:dyDescent="0.25">
      <c r="A378" t="s">
        <v>26</v>
      </c>
      <c r="B378">
        <v>0</v>
      </c>
      <c r="C378">
        <f t="shared" si="6"/>
        <v>33</v>
      </c>
    </row>
    <row r="379" spans="1:3" x14ac:dyDescent="0.25">
      <c r="A379" t="s">
        <v>26</v>
      </c>
      <c r="B379">
        <v>0</v>
      </c>
      <c r="C379">
        <f t="shared" si="6"/>
        <v>33</v>
      </c>
    </row>
    <row r="380" spans="1:3" x14ac:dyDescent="0.25">
      <c r="A380" t="s">
        <v>525</v>
      </c>
      <c r="B380">
        <v>0</v>
      </c>
      <c r="C380">
        <f t="shared" si="6"/>
        <v>0</v>
      </c>
    </row>
    <row r="381" spans="1:3" x14ac:dyDescent="0.25">
      <c r="A381" t="s">
        <v>26</v>
      </c>
      <c r="B381">
        <v>0</v>
      </c>
      <c r="C381">
        <f t="shared" si="6"/>
        <v>33</v>
      </c>
    </row>
    <row r="382" spans="1:3" x14ac:dyDescent="0.25">
      <c r="A382" t="s">
        <v>133</v>
      </c>
      <c r="B382">
        <v>0</v>
      </c>
      <c r="C382">
        <f t="shared" si="6"/>
        <v>176</v>
      </c>
    </row>
    <row r="383" spans="1:3" x14ac:dyDescent="0.25">
      <c r="A383" t="s">
        <v>65</v>
      </c>
      <c r="B383">
        <v>8</v>
      </c>
      <c r="C383">
        <f t="shared" si="6"/>
        <v>12</v>
      </c>
    </row>
    <row r="384" spans="1:3" x14ac:dyDescent="0.25">
      <c r="A384" t="s">
        <v>16</v>
      </c>
      <c r="B384">
        <v>10</v>
      </c>
      <c r="C384">
        <f t="shared" si="6"/>
        <v>319</v>
      </c>
    </row>
    <row r="385" spans="1:3" x14ac:dyDescent="0.25">
      <c r="A385" t="s">
        <v>26</v>
      </c>
      <c r="B385">
        <v>0</v>
      </c>
      <c r="C385">
        <f t="shared" si="6"/>
        <v>33</v>
      </c>
    </row>
    <row r="386" spans="1:3" x14ac:dyDescent="0.25">
      <c r="A386" t="s">
        <v>26</v>
      </c>
      <c r="B386">
        <v>0</v>
      </c>
      <c r="C386">
        <f t="shared" si="6"/>
        <v>33</v>
      </c>
    </row>
    <row r="387" spans="1:3" x14ac:dyDescent="0.25">
      <c r="A387" t="s">
        <v>23</v>
      </c>
      <c r="B387">
        <v>8</v>
      </c>
      <c r="C387">
        <f t="shared" ref="C387:C450" si="7">SUMIF($A:$A, A387, $B:$B)</f>
        <v>11</v>
      </c>
    </row>
    <row r="388" spans="1:3" x14ac:dyDescent="0.25">
      <c r="A388" t="s">
        <v>525</v>
      </c>
      <c r="B388">
        <v>0</v>
      </c>
      <c r="C388">
        <f t="shared" si="7"/>
        <v>0</v>
      </c>
    </row>
    <row r="389" spans="1:3" x14ac:dyDescent="0.25">
      <c r="A389" t="s">
        <v>196</v>
      </c>
      <c r="B389">
        <v>0</v>
      </c>
      <c r="C389">
        <f t="shared" si="7"/>
        <v>38</v>
      </c>
    </row>
    <row r="390" spans="1:3" x14ac:dyDescent="0.25">
      <c r="A390" t="s">
        <v>525</v>
      </c>
      <c r="B390">
        <v>0</v>
      </c>
      <c r="C390">
        <f t="shared" si="7"/>
        <v>0</v>
      </c>
    </row>
    <row r="391" spans="1:3" x14ac:dyDescent="0.25">
      <c r="A391" t="s">
        <v>16</v>
      </c>
      <c r="B391">
        <v>1</v>
      </c>
      <c r="C391">
        <f t="shared" si="7"/>
        <v>319</v>
      </c>
    </row>
    <row r="392" spans="1:3" x14ac:dyDescent="0.25">
      <c r="A392" t="s">
        <v>16</v>
      </c>
      <c r="B392">
        <v>4</v>
      </c>
      <c r="C392">
        <f t="shared" si="7"/>
        <v>319</v>
      </c>
    </row>
    <row r="393" spans="1:3" x14ac:dyDescent="0.25">
      <c r="A393" t="s">
        <v>16</v>
      </c>
      <c r="B393">
        <v>0</v>
      </c>
      <c r="C393">
        <f t="shared" si="7"/>
        <v>319</v>
      </c>
    </row>
    <row r="394" spans="1:3" x14ac:dyDescent="0.25">
      <c r="A394" t="s">
        <v>47</v>
      </c>
      <c r="B394">
        <v>2</v>
      </c>
      <c r="C394">
        <f t="shared" si="7"/>
        <v>81</v>
      </c>
    </row>
    <row r="395" spans="1:3" x14ac:dyDescent="0.25">
      <c r="A395" t="s">
        <v>26</v>
      </c>
      <c r="B395">
        <v>0</v>
      </c>
      <c r="C395">
        <f t="shared" si="7"/>
        <v>33</v>
      </c>
    </row>
    <row r="396" spans="1:3" x14ac:dyDescent="0.25">
      <c r="A396" t="s">
        <v>26</v>
      </c>
      <c r="B396">
        <v>0</v>
      </c>
      <c r="C396">
        <f t="shared" si="7"/>
        <v>33</v>
      </c>
    </row>
    <row r="397" spans="1:3" x14ac:dyDescent="0.25">
      <c r="A397" t="s">
        <v>16</v>
      </c>
      <c r="B397">
        <v>0</v>
      </c>
      <c r="C397">
        <f t="shared" si="7"/>
        <v>319</v>
      </c>
    </row>
    <row r="398" spans="1:3" x14ac:dyDescent="0.25">
      <c r="A398" t="s">
        <v>47</v>
      </c>
      <c r="B398">
        <v>0</v>
      </c>
      <c r="C398">
        <f t="shared" si="7"/>
        <v>81</v>
      </c>
    </row>
    <row r="399" spans="1:3" x14ac:dyDescent="0.25">
      <c r="A399" t="s">
        <v>47</v>
      </c>
      <c r="B399">
        <v>0</v>
      </c>
      <c r="C399">
        <f t="shared" si="7"/>
        <v>81</v>
      </c>
    </row>
    <row r="400" spans="1:3" x14ac:dyDescent="0.25">
      <c r="A400" t="s">
        <v>70</v>
      </c>
      <c r="B400">
        <v>0</v>
      </c>
      <c r="C400">
        <f t="shared" si="7"/>
        <v>12</v>
      </c>
    </row>
    <row r="401" spans="1:3" x14ac:dyDescent="0.25">
      <c r="A401" t="s">
        <v>26</v>
      </c>
      <c r="B401">
        <v>0</v>
      </c>
      <c r="C401">
        <f t="shared" si="7"/>
        <v>33</v>
      </c>
    </row>
    <row r="402" spans="1:3" x14ac:dyDescent="0.25">
      <c r="A402" t="s">
        <v>16</v>
      </c>
      <c r="B402">
        <v>0</v>
      </c>
      <c r="C402">
        <f t="shared" si="7"/>
        <v>319</v>
      </c>
    </row>
    <row r="403" spans="1:3" x14ac:dyDescent="0.25">
      <c r="A403" t="s">
        <v>203</v>
      </c>
      <c r="B403">
        <v>0</v>
      </c>
      <c r="C403">
        <f t="shared" si="7"/>
        <v>10</v>
      </c>
    </row>
    <row r="404" spans="1:3" x14ac:dyDescent="0.25">
      <c r="A404" t="s">
        <v>238</v>
      </c>
      <c r="B404">
        <v>12</v>
      </c>
      <c r="C404">
        <f t="shared" si="7"/>
        <v>50</v>
      </c>
    </row>
    <row r="405" spans="1:3" x14ac:dyDescent="0.25">
      <c r="A405" t="s">
        <v>26</v>
      </c>
      <c r="B405">
        <v>0</v>
      </c>
      <c r="C405">
        <f t="shared" si="7"/>
        <v>33</v>
      </c>
    </row>
    <row r="406" spans="1:3" x14ac:dyDescent="0.25">
      <c r="A406" t="s">
        <v>50</v>
      </c>
      <c r="B406">
        <v>0</v>
      </c>
      <c r="C406">
        <f t="shared" si="7"/>
        <v>36</v>
      </c>
    </row>
    <row r="407" spans="1:3" x14ac:dyDescent="0.25">
      <c r="A407" t="s">
        <v>29</v>
      </c>
      <c r="B407">
        <v>0</v>
      </c>
      <c r="C407">
        <f t="shared" si="7"/>
        <v>3</v>
      </c>
    </row>
    <row r="408" spans="1:3" x14ac:dyDescent="0.25">
      <c r="A408" t="s">
        <v>330</v>
      </c>
      <c r="B408">
        <v>0</v>
      </c>
      <c r="C408">
        <f t="shared" si="7"/>
        <v>0</v>
      </c>
    </row>
    <row r="409" spans="1:3" x14ac:dyDescent="0.25">
      <c r="A409" t="s">
        <v>525</v>
      </c>
      <c r="B409">
        <v>0</v>
      </c>
      <c r="C409">
        <f t="shared" si="7"/>
        <v>0</v>
      </c>
    </row>
    <row r="410" spans="1:3" x14ac:dyDescent="0.25">
      <c r="A410" t="s">
        <v>238</v>
      </c>
      <c r="B410">
        <v>0</v>
      </c>
      <c r="C410">
        <f t="shared" si="7"/>
        <v>50</v>
      </c>
    </row>
    <row r="411" spans="1:3" x14ac:dyDescent="0.25">
      <c r="A411" t="s">
        <v>16</v>
      </c>
      <c r="B411">
        <v>0</v>
      </c>
      <c r="C411">
        <f t="shared" si="7"/>
        <v>319</v>
      </c>
    </row>
    <row r="412" spans="1:3" x14ac:dyDescent="0.25">
      <c r="A412" t="s">
        <v>203</v>
      </c>
      <c r="B412">
        <v>0</v>
      </c>
      <c r="C412">
        <f t="shared" si="7"/>
        <v>10</v>
      </c>
    </row>
    <row r="413" spans="1:3" x14ac:dyDescent="0.25">
      <c r="A413" t="s">
        <v>26</v>
      </c>
      <c r="B413">
        <v>0</v>
      </c>
      <c r="C413">
        <f t="shared" si="7"/>
        <v>33</v>
      </c>
    </row>
    <row r="414" spans="1:3" x14ac:dyDescent="0.25">
      <c r="A414" t="s">
        <v>297</v>
      </c>
      <c r="B414">
        <v>0</v>
      </c>
      <c r="C414">
        <f t="shared" si="7"/>
        <v>0</v>
      </c>
    </row>
    <row r="415" spans="1:3" x14ac:dyDescent="0.25">
      <c r="A415" t="s">
        <v>297</v>
      </c>
      <c r="B415">
        <v>0</v>
      </c>
      <c r="C415">
        <f t="shared" si="7"/>
        <v>0</v>
      </c>
    </row>
    <row r="416" spans="1:3" x14ac:dyDescent="0.25">
      <c r="A416" t="s">
        <v>252</v>
      </c>
      <c r="B416">
        <v>0</v>
      </c>
      <c r="C416">
        <f t="shared" si="7"/>
        <v>7</v>
      </c>
    </row>
    <row r="417" spans="1:3" x14ac:dyDescent="0.25">
      <c r="A417" t="s">
        <v>26</v>
      </c>
      <c r="B417">
        <v>0</v>
      </c>
      <c r="C417">
        <f t="shared" si="7"/>
        <v>33</v>
      </c>
    </row>
    <row r="418" spans="1:3" x14ac:dyDescent="0.25">
      <c r="A418" t="s">
        <v>161</v>
      </c>
      <c r="B418">
        <v>0</v>
      </c>
      <c r="C418">
        <f t="shared" si="7"/>
        <v>0</v>
      </c>
    </row>
    <row r="419" spans="1:3" x14ac:dyDescent="0.25">
      <c r="A419" t="s">
        <v>227</v>
      </c>
      <c r="B419">
        <v>0</v>
      </c>
      <c r="C419">
        <f t="shared" si="7"/>
        <v>57</v>
      </c>
    </row>
    <row r="420" spans="1:3" x14ac:dyDescent="0.25">
      <c r="A420" t="s">
        <v>26</v>
      </c>
      <c r="B420">
        <v>0</v>
      </c>
      <c r="C420">
        <f t="shared" si="7"/>
        <v>33</v>
      </c>
    </row>
    <row r="421" spans="1:3" x14ac:dyDescent="0.25">
      <c r="A421" t="s">
        <v>29</v>
      </c>
      <c r="B421">
        <v>0</v>
      </c>
      <c r="C421">
        <f t="shared" si="7"/>
        <v>3</v>
      </c>
    </row>
    <row r="422" spans="1:3" x14ac:dyDescent="0.25">
      <c r="A422" t="s">
        <v>203</v>
      </c>
      <c r="B422">
        <v>0</v>
      </c>
      <c r="C422">
        <f t="shared" si="7"/>
        <v>10</v>
      </c>
    </row>
    <row r="423" spans="1:3" x14ac:dyDescent="0.25">
      <c r="A423" t="s">
        <v>173</v>
      </c>
      <c r="B423">
        <v>0</v>
      </c>
      <c r="C423">
        <f t="shared" si="7"/>
        <v>41</v>
      </c>
    </row>
    <row r="424" spans="1:3" x14ac:dyDescent="0.25">
      <c r="A424" t="s">
        <v>29</v>
      </c>
      <c r="B424">
        <v>0</v>
      </c>
      <c r="C424">
        <f t="shared" si="7"/>
        <v>3</v>
      </c>
    </row>
    <row r="425" spans="1:3" x14ac:dyDescent="0.25">
      <c r="A425" t="s">
        <v>494</v>
      </c>
      <c r="B425">
        <v>0</v>
      </c>
      <c r="C425">
        <f t="shared" si="7"/>
        <v>0</v>
      </c>
    </row>
    <row r="426" spans="1:3" x14ac:dyDescent="0.25">
      <c r="A426" t="s">
        <v>525</v>
      </c>
      <c r="B426">
        <v>0</v>
      </c>
      <c r="C426">
        <f t="shared" si="7"/>
        <v>0</v>
      </c>
    </row>
    <row r="427" spans="1:3" x14ac:dyDescent="0.25">
      <c r="A427" t="s">
        <v>173</v>
      </c>
      <c r="B427">
        <v>0</v>
      </c>
      <c r="C427">
        <f t="shared" si="7"/>
        <v>41</v>
      </c>
    </row>
    <row r="428" spans="1:3" x14ac:dyDescent="0.25">
      <c r="A428" t="s">
        <v>227</v>
      </c>
      <c r="B428">
        <v>1</v>
      </c>
      <c r="C428">
        <f t="shared" si="7"/>
        <v>57</v>
      </c>
    </row>
    <row r="429" spans="1:3" x14ac:dyDescent="0.25">
      <c r="A429" t="s">
        <v>227</v>
      </c>
      <c r="B429">
        <v>0</v>
      </c>
      <c r="C429">
        <f t="shared" si="7"/>
        <v>57</v>
      </c>
    </row>
    <row r="430" spans="1:3" x14ac:dyDescent="0.25">
      <c r="A430" t="s">
        <v>29</v>
      </c>
      <c r="B430">
        <v>0</v>
      </c>
      <c r="C430">
        <f t="shared" si="7"/>
        <v>3</v>
      </c>
    </row>
    <row r="431" spans="1:3" x14ac:dyDescent="0.25">
      <c r="A431" t="s">
        <v>494</v>
      </c>
      <c r="B431">
        <v>0</v>
      </c>
      <c r="C431">
        <f t="shared" si="7"/>
        <v>0</v>
      </c>
    </row>
    <row r="432" spans="1:3" x14ac:dyDescent="0.25">
      <c r="A432" t="s">
        <v>772</v>
      </c>
      <c r="B432">
        <v>1</v>
      </c>
      <c r="C432">
        <f t="shared" si="7"/>
        <v>1</v>
      </c>
    </row>
    <row r="433" spans="1:3" x14ac:dyDescent="0.25">
      <c r="A433" t="s">
        <v>29</v>
      </c>
      <c r="B433">
        <v>0</v>
      </c>
      <c r="C433">
        <f t="shared" si="7"/>
        <v>3</v>
      </c>
    </row>
    <row r="434" spans="1:3" x14ac:dyDescent="0.25">
      <c r="A434" t="s">
        <v>525</v>
      </c>
      <c r="B434">
        <v>0</v>
      </c>
      <c r="C434">
        <f t="shared" si="7"/>
        <v>0</v>
      </c>
    </row>
    <row r="435" spans="1:3" x14ac:dyDescent="0.25">
      <c r="A435" t="s">
        <v>777</v>
      </c>
      <c r="B435">
        <v>0</v>
      </c>
      <c r="C435">
        <f t="shared" si="7"/>
        <v>0</v>
      </c>
    </row>
    <row r="436" spans="1:3" x14ac:dyDescent="0.25">
      <c r="A436" t="s">
        <v>780</v>
      </c>
      <c r="B436">
        <v>0</v>
      </c>
      <c r="C436">
        <f t="shared" si="7"/>
        <v>0</v>
      </c>
    </row>
    <row r="437" spans="1:3" x14ac:dyDescent="0.25">
      <c r="A437" t="s">
        <v>47</v>
      </c>
      <c r="B437">
        <v>6</v>
      </c>
      <c r="C437">
        <f t="shared" si="7"/>
        <v>81</v>
      </c>
    </row>
    <row r="438" spans="1:3" x14ac:dyDescent="0.25">
      <c r="A438" t="s">
        <v>47</v>
      </c>
      <c r="B438">
        <v>0</v>
      </c>
      <c r="C438">
        <f t="shared" si="7"/>
        <v>81</v>
      </c>
    </row>
    <row r="439" spans="1:3" x14ac:dyDescent="0.25">
      <c r="A439" t="s">
        <v>38</v>
      </c>
      <c r="B439">
        <v>0</v>
      </c>
      <c r="C439">
        <f t="shared" si="7"/>
        <v>65</v>
      </c>
    </row>
    <row r="440" spans="1:3" x14ac:dyDescent="0.25">
      <c r="A440" t="s">
        <v>85</v>
      </c>
      <c r="B440">
        <v>0</v>
      </c>
      <c r="C440">
        <f t="shared" si="7"/>
        <v>0</v>
      </c>
    </row>
    <row r="441" spans="1:3" x14ac:dyDescent="0.25">
      <c r="A441" t="s">
        <v>130</v>
      </c>
      <c r="B441">
        <v>0</v>
      </c>
      <c r="C441">
        <f t="shared" si="7"/>
        <v>101</v>
      </c>
    </row>
    <row r="442" spans="1:3" x14ac:dyDescent="0.25">
      <c r="A442" t="s">
        <v>29</v>
      </c>
      <c r="B442">
        <v>0</v>
      </c>
      <c r="C442">
        <f t="shared" si="7"/>
        <v>3</v>
      </c>
    </row>
    <row r="443" spans="1:3" x14ac:dyDescent="0.25">
      <c r="A443" t="s">
        <v>12</v>
      </c>
      <c r="B443">
        <v>0</v>
      </c>
      <c r="C443">
        <f t="shared" si="7"/>
        <v>43</v>
      </c>
    </row>
    <row r="444" spans="1:3" x14ac:dyDescent="0.25">
      <c r="A444" t="s">
        <v>12</v>
      </c>
      <c r="B444">
        <v>0</v>
      </c>
      <c r="C444">
        <f t="shared" si="7"/>
        <v>43</v>
      </c>
    </row>
    <row r="445" spans="1:3" x14ac:dyDescent="0.25">
      <c r="A445" t="s">
        <v>196</v>
      </c>
      <c r="B445">
        <v>0</v>
      </c>
      <c r="C445">
        <f t="shared" si="7"/>
        <v>38</v>
      </c>
    </row>
    <row r="446" spans="1:3" x14ac:dyDescent="0.25">
      <c r="A446" t="s">
        <v>47</v>
      </c>
      <c r="B446">
        <v>0</v>
      </c>
      <c r="C446">
        <f t="shared" si="7"/>
        <v>81</v>
      </c>
    </row>
    <row r="447" spans="1:3" x14ac:dyDescent="0.25">
      <c r="A447" t="s">
        <v>26</v>
      </c>
      <c r="B447">
        <v>0</v>
      </c>
      <c r="C447">
        <f t="shared" si="7"/>
        <v>33</v>
      </c>
    </row>
    <row r="448" spans="1:3" x14ac:dyDescent="0.25">
      <c r="A448" t="s">
        <v>168</v>
      </c>
      <c r="B448">
        <v>0</v>
      </c>
      <c r="C448">
        <f t="shared" si="7"/>
        <v>17</v>
      </c>
    </row>
    <row r="449" spans="1:3" x14ac:dyDescent="0.25">
      <c r="A449" t="s">
        <v>173</v>
      </c>
      <c r="B449">
        <v>25</v>
      </c>
      <c r="C449">
        <f t="shared" si="7"/>
        <v>41</v>
      </c>
    </row>
    <row r="450" spans="1:3" x14ac:dyDescent="0.25">
      <c r="A450" t="s">
        <v>23</v>
      </c>
      <c r="B450">
        <v>0</v>
      </c>
      <c r="C450">
        <f t="shared" si="7"/>
        <v>11</v>
      </c>
    </row>
    <row r="451" spans="1:3" x14ac:dyDescent="0.25">
      <c r="A451" t="s">
        <v>12</v>
      </c>
      <c r="B451">
        <v>0</v>
      </c>
      <c r="C451">
        <f t="shared" ref="C451:C514" si="8">SUMIF($A:$A, A451, $B:$B)</f>
        <v>43</v>
      </c>
    </row>
    <row r="452" spans="1:3" x14ac:dyDescent="0.25">
      <c r="A452" t="s">
        <v>16</v>
      </c>
      <c r="B452">
        <v>0</v>
      </c>
      <c r="C452">
        <f t="shared" si="8"/>
        <v>319</v>
      </c>
    </row>
    <row r="453" spans="1:3" x14ac:dyDescent="0.25">
      <c r="A453" t="s">
        <v>65</v>
      </c>
      <c r="B453">
        <v>0</v>
      </c>
      <c r="C453">
        <f t="shared" si="8"/>
        <v>12</v>
      </c>
    </row>
    <row r="454" spans="1:3" x14ac:dyDescent="0.25">
      <c r="A454" t="s">
        <v>166</v>
      </c>
      <c r="B454">
        <v>8</v>
      </c>
      <c r="C454">
        <f t="shared" si="8"/>
        <v>8</v>
      </c>
    </row>
    <row r="455" spans="1:3" x14ac:dyDescent="0.25">
      <c r="A455" t="s">
        <v>47</v>
      </c>
      <c r="B455">
        <v>0</v>
      </c>
      <c r="C455">
        <f t="shared" si="8"/>
        <v>81</v>
      </c>
    </row>
    <row r="456" spans="1:3" x14ac:dyDescent="0.25">
      <c r="A456" t="s">
        <v>203</v>
      </c>
      <c r="B456">
        <v>0</v>
      </c>
      <c r="C456">
        <f t="shared" si="8"/>
        <v>10</v>
      </c>
    </row>
    <row r="457" spans="1:3" x14ac:dyDescent="0.25">
      <c r="A457" t="s">
        <v>16</v>
      </c>
      <c r="B457">
        <v>0</v>
      </c>
      <c r="C457">
        <f t="shared" si="8"/>
        <v>319</v>
      </c>
    </row>
    <row r="458" spans="1:3" x14ac:dyDescent="0.25">
      <c r="A458" t="s">
        <v>38</v>
      </c>
      <c r="B458">
        <v>0</v>
      </c>
      <c r="C458">
        <f t="shared" si="8"/>
        <v>65</v>
      </c>
    </row>
    <row r="459" spans="1:3" x14ac:dyDescent="0.25">
      <c r="A459" t="s">
        <v>23</v>
      </c>
      <c r="B459">
        <v>0</v>
      </c>
      <c r="C459">
        <f t="shared" si="8"/>
        <v>11</v>
      </c>
    </row>
    <row r="460" spans="1:3" x14ac:dyDescent="0.25">
      <c r="A460" t="s">
        <v>227</v>
      </c>
      <c r="B460">
        <v>0</v>
      </c>
      <c r="C460">
        <f t="shared" si="8"/>
        <v>57</v>
      </c>
    </row>
    <row r="461" spans="1:3" x14ac:dyDescent="0.25">
      <c r="A461" t="s">
        <v>12</v>
      </c>
      <c r="B461">
        <v>0</v>
      </c>
      <c r="C461">
        <f t="shared" si="8"/>
        <v>43</v>
      </c>
    </row>
    <row r="462" spans="1:3" x14ac:dyDescent="0.25">
      <c r="A462" t="s">
        <v>16</v>
      </c>
      <c r="B462">
        <v>0</v>
      </c>
      <c r="C462">
        <f t="shared" si="8"/>
        <v>319</v>
      </c>
    </row>
    <row r="463" spans="1:3" x14ac:dyDescent="0.25">
      <c r="A463" t="s">
        <v>47</v>
      </c>
      <c r="B463">
        <v>0</v>
      </c>
      <c r="C463">
        <f t="shared" si="8"/>
        <v>81</v>
      </c>
    </row>
    <row r="464" spans="1:3" x14ac:dyDescent="0.25">
      <c r="A464" t="s">
        <v>26</v>
      </c>
      <c r="B464">
        <v>0</v>
      </c>
      <c r="C464">
        <f t="shared" si="8"/>
        <v>33</v>
      </c>
    </row>
    <row r="465" spans="1:3" x14ac:dyDescent="0.25">
      <c r="A465" t="s">
        <v>16</v>
      </c>
      <c r="B465">
        <v>0</v>
      </c>
      <c r="C465">
        <f t="shared" si="8"/>
        <v>319</v>
      </c>
    </row>
    <row r="466" spans="1:3" x14ac:dyDescent="0.25">
      <c r="A466" t="s">
        <v>16</v>
      </c>
      <c r="B466">
        <v>0</v>
      </c>
      <c r="C466">
        <f t="shared" si="8"/>
        <v>319</v>
      </c>
    </row>
    <row r="467" spans="1:3" x14ac:dyDescent="0.25">
      <c r="A467" t="s">
        <v>47</v>
      </c>
      <c r="B467">
        <v>0</v>
      </c>
      <c r="C467">
        <f t="shared" si="8"/>
        <v>81</v>
      </c>
    </row>
    <row r="468" spans="1:3" x14ac:dyDescent="0.25">
      <c r="A468" t="s">
        <v>26</v>
      </c>
      <c r="B468">
        <v>0</v>
      </c>
      <c r="C468">
        <f t="shared" si="8"/>
        <v>33</v>
      </c>
    </row>
    <row r="469" spans="1:3" x14ac:dyDescent="0.25">
      <c r="A469" t="s">
        <v>12</v>
      </c>
      <c r="B469">
        <v>0</v>
      </c>
      <c r="C469">
        <f t="shared" si="8"/>
        <v>43</v>
      </c>
    </row>
    <row r="470" spans="1:3" x14ac:dyDescent="0.25">
      <c r="A470" t="s">
        <v>12</v>
      </c>
      <c r="B470">
        <v>0</v>
      </c>
      <c r="C470">
        <f t="shared" si="8"/>
        <v>43</v>
      </c>
    </row>
    <row r="471" spans="1:3" x14ac:dyDescent="0.25">
      <c r="A471" t="s">
        <v>38</v>
      </c>
      <c r="B471">
        <v>0</v>
      </c>
      <c r="C471">
        <f t="shared" si="8"/>
        <v>65</v>
      </c>
    </row>
    <row r="472" spans="1:3" x14ac:dyDescent="0.25">
      <c r="A472" t="s">
        <v>12</v>
      </c>
      <c r="B472">
        <v>0</v>
      </c>
      <c r="C472">
        <f t="shared" si="8"/>
        <v>43</v>
      </c>
    </row>
    <row r="473" spans="1:3" x14ac:dyDescent="0.25">
      <c r="A473" t="s">
        <v>615</v>
      </c>
      <c r="B473">
        <v>0</v>
      </c>
      <c r="C473">
        <f t="shared" si="8"/>
        <v>7</v>
      </c>
    </row>
    <row r="474" spans="1:3" x14ac:dyDescent="0.25">
      <c r="A474" t="s">
        <v>29</v>
      </c>
      <c r="B474">
        <v>0</v>
      </c>
      <c r="C474">
        <f t="shared" si="8"/>
        <v>3</v>
      </c>
    </row>
    <row r="475" spans="1:3" x14ac:dyDescent="0.25">
      <c r="A475" t="s">
        <v>133</v>
      </c>
      <c r="B475">
        <v>0</v>
      </c>
      <c r="C475">
        <f t="shared" si="8"/>
        <v>176</v>
      </c>
    </row>
    <row r="476" spans="1:3" x14ac:dyDescent="0.25">
      <c r="A476" t="s">
        <v>47</v>
      </c>
      <c r="B476">
        <v>0</v>
      </c>
      <c r="C476">
        <f t="shared" si="8"/>
        <v>81</v>
      </c>
    </row>
    <row r="477" spans="1:3" x14ac:dyDescent="0.25">
      <c r="A477" t="s">
        <v>846</v>
      </c>
      <c r="B477">
        <v>0</v>
      </c>
      <c r="C477">
        <f t="shared" si="8"/>
        <v>0</v>
      </c>
    </row>
    <row r="478" spans="1:3" x14ac:dyDescent="0.25">
      <c r="A478" t="s">
        <v>26</v>
      </c>
      <c r="B478">
        <v>0</v>
      </c>
      <c r="C478">
        <f t="shared" si="8"/>
        <v>33</v>
      </c>
    </row>
    <row r="479" spans="1:3" x14ac:dyDescent="0.25">
      <c r="A479" t="s">
        <v>47</v>
      </c>
      <c r="B479">
        <v>0</v>
      </c>
      <c r="C479">
        <f t="shared" si="8"/>
        <v>81</v>
      </c>
    </row>
    <row r="480" spans="1:3" x14ac:dyDescent="0.25">
      <c r="A480" t="s">
        <v>47</v>
      </c>
      <c r="B480">
        <v>0</v>
      </c>
      <c r="C480">
        <f t="shared" si="8"/>
        <v>81</v>
      </c>
    </row>
    <row r="481" spans="1:3" x14ac:dyDescent="0.25">
      <c r="A481" t="s">
        <v>47</v>
      </c>
      <c r="B481">
        <v>0</v>
      </c>
      <c r="C481">
        <f t="shared" si="8"/>
        <v>81</v>
      </c>
    </row>
    <row r="482" spans="1:3" x14ac:dyDescent="0.25">
      <c r="A482" t="s">
        <v>70</v>
      </c>
      <c r="B482">
        <v>0</v>
      </c>
      <c r="C482">
        <f t="shared" si="8"/>
        <v>12</v>
      </c>
    </row>
    <row r="483" spans="1:3" x14ac:dyDescent="0.25">
      <c r="A483" t="s">
        <v>26</v>
      </c>
      <c r="B483">
        <v>0</v>
      </c>
      <c r="C483">
        <f t="shared" si="8"/>
        <v>33</v>
      </c>
    </row>
    <row r="484" spans="1:3" x14ac:dyDescent="0.25">
      <c r="A484" t="s">
        <v>16</v>
      </c>
      <c r="B484">
        <v>0</v>
      </c>
      <c r="C484">
        <f t="shared" si="8"/>
        <v>319</v>
      </c>
    </row>
    <row r="485" spans="1:3" x14ac:dyDescent="0.25">
      <c r="A485" t="s">
        <v>26</v>
      </c>
      <c r="B485">
        <v>0</v>
      </c>
      <c r="C485">
        <f t="shared" si="8"/>
        <v>33</v>
      </c>
    </row>
    <row r="486" spans="1:3" x14ac:dyDescent="0.25">
      <c r="A486" t="s">
        <v>26</v>
      </c>
      <c r="B486">
        <v>0</v>
      </c>
      <c r="C486">
        <f t="shared" si="8"/>
        <v>33</v>
      </c>
    </row>
    <row r="487" spans="1:3" x14ac:dyDescent="0.25">
      <c r="A487" t="s">
        <v>16</v>
      </c>
      <c r="B487">
        <v>0</v>
      </c>
      <c r="C487">
        <f t="shared" si="8"/>
        <v>319</v>
      </c>
    </row>
    <row r="488" spans="1:3" x14ac:dyDescent="0.25">
      <c r="A488" t="s">
        <v>16</v>
      </c>
      <c r="B488">
        <v>0</v>
      </c>
      <c r="C488">
        <f t="shared" si="8"/>
        <v>319</v>
      </c>
    </row>
    <row r="489" spans="1:3" x14ac:dyDescent="0.25">
      <c r="A489" t="s">
        <v>203</v>
      </c>
      <c r="B489">
        <v>0</v>
      </c>
      <c r="C489">
        <f t="shared" si="8"/>
        <v>10</v>
      </c>
    </row>
    <row r="490" spans="1:3" x14ac:dyDescent="0.25">
      <c r="A490" t="s">
        <v>26</v>
      </c>
      <c r="B490">
        <v>0</v>
      </c>
      <c r="C490">
        <f t="shared" si="8"/>
        <v>33</v>
      </c>
    </row>
    <row r="491" spans="1:3" x14ac:dyDescent="0.25">
      <c r="A491" t="s">
        <v>12</v>
      </c>
      <c r="B491">
        <v>0</v>
      </c>
      <c r="C491">
        <f t="shared" si="8"/>
        <v>43</v>
      </c>
    </row>
    <row r="492" spans="1:3" x14ac:dyDescent="0.25">
      <c r="A492" t="s">
        <v>161</v>
      </c>
      <c r="B492">
        <v>0</v>
      </c>
      <c r="C492">
        <f t="shared" si="8"/>
        <v>0</v>
      </c>
    </row>
    <row r="493" spans="1:3" x14ac:dyDescent="0.25">
      <c r="A493" t="s">
        <v>161</v>
      </c>
      <c r="B493">
        <v>0</v>
      </c>
      <c r="C493">
        <f t="shared" si="8"/>
        <v>0</v>
      </c>
    </row>
    <row r="494" spans="1:3" x14ac:dyDescent="0.25">
      <c r="A494" t="s">
        <v>47</v>
      </c>
      <c r="B494">
        <v>0</v>
      </c>
      <c r="C494">
        <f t="shared" si="8"/>
        <v>81</v>
      </c>
    </row>
    <row r="495" spans="1:3" x14ac:dyDescent="0.25">
      <c r="A495" t="s">
        <v>23</v>
      </c>
      <c r="B495">
        <v>0</v>
      </c>
      <c r="C495">
        <f t="shared" si="8"/>
        <v>11</v>
      </c>
    </row>
    <row r="496" spans="1:3" x14ac:dyDescent="0.25">
      <c r="A496" t="s">
        <v>320</v>
      </c>
      <c r="B496">
        <v>1</v>
      </c>
      <c r="C496">
        <f t="shared" si="8"/>
        <v>1</v>
      </c>
    </row>
    <row r="497" spans="1:3" x14ac:dyDescent="0.25">
      <c r="A497" t="s">
        <v>16</v>
      </c>
      <c r="B497">
        <v>31</v>
      </c>
      <c r="C497">
        <f t="shared" si="8"/>
        <v>319</v>
      </c>
    </row>
    <row r="498" spans="1:3" x14ac:dyDescent="0.25">
      <c r="A498" t="s">
        <v>12</v>
      </c>
      <c r="B498">
        <v>0</v>
      </c>
      <c r="C498">
        <f t="shared" si="8"/>
        <v>43</v>
      </c>
    </row>
    <row r="499" spans="1:3" x14ac:dyDescent="0.25">
      <c r="A499" t="s">
        <v>26</v>
      </c>
      <c r="B499">
        <v>0</v>
      </c>
      <c r="C499">
        <f t="shared" si="8"/>
        <v>33</v>
      </c>
    </row>
    <row r="500" spans="1:3" x14ac:dyDescent="0.25">
      <c r="A500" t="s">
        <v>47</v>
      </c>
      <c r="B500">
        <v>0</v>
      </c>
      <c r="C500">
        <f t="shared" si="8"/>
        <v>81</v>
      </c>
    </row>
    <row r="501" spans="1:3" x14ac:dyDescent="0.25">
      <c r="A501" t="s">
        <v>196</v>
      </c>
      <c r="B501">
        <v>0</v>
      </c>
      <c r="C501">
        <f t="shared" si="8"/>
        <v>38</v>
      </c>
    </row>
    <row r="502" spans="1:3" x14ac:dyDescent="0.25">
      <c r="A502" t="s">
        <v>173</v>
      </c>
      <c r="B502">
        <v>0</v>
      </c>
      <c r="C502">
        <f t="shared" si="8"/>
        <v>41</v>
      </c>
    </row>
    <row r="503" spans="1:3" x14ac:dyDescent="0.25">
      <c r="A503" t="s">
        <v>130</v>
      </c>
      <c r="B503">
        <v>0</v>
      </c>
      <c r="C503">
        <f t="shared" si="8"/>
        <v>101</v>
      </c>
    </row>
    <row r="504" spans="1:3" x14ac:dyDescent="0.25">
      <c r="A504" t="s">
        <v>16</v>
      </c>
      <c r="B504">
        <v>0</v>
      </c>
      <c r="C504">
        <f t="shared" si="8"/>
        <v>319</v>
      </c>
    </row>
    <row r="505" spans="1:3" x14ac:dyDescent="0.25">
      <c r="A505" t="s">
        <v>16</v>
      </c>
      <c r="B505">
        <v>0</v>
      </c>
      <c r="C505">
        <f t="shared" si="8"/>
        <v>319</v>
      </c>
    </row>
    <row r="506" spans="1:3" x14ac:dyDescent="0.25">
      <c r="A506" t="s">
        <v>47</v>
      </c>
      <c r="B506">
        <v>0</v>
      </c>
      <c r="C506">
        <f t="shared" si="8"/>
        <v>81</v>
      </c>
    </row>
    <row r="507" spans="1:3" x14ac:dyDescent="0.25">
      <c r="A507" t="s">
        <v>12</v>
      </c>
      <c r="B507">
        <v>0</v>
      </c>
      <c r="C507">
        <f t="shared" si="8"/>
        <v>43</v>
      </c>
    </row>
    <row r="508" spans="1:3" x14ac:dyDescent="0.25">
      <c r="A508" t="s">
        <v>29</v>
      </c>
      <c r="B508">
        <v>1</v>
      </c>
      <c r="C508">
        <f t="shared" si="8"/>
        <v>3</v>
      </c>
    </row>
    <row r="509" spans="1:3" x14ac:dyDescent="0.25">
      <c r="A509" t="s">
        <v>130</v>
      </c>
      <c r="B509">
        <v>11</v>
      </c>
      <c r="C509">
        <f t="shared" si="8"/>
        <v>101</v>
      </c>
    </row>
    <row r="510" spans="1:3" x14ac:dyDescent="0.25">
      <c r="A510" t="s">
        <v>130</v>
      </c>
      <c r="B510">
        <v>0</v>
      </c>
      <c r="C510">
        <f t="shared" si="8"/>
        <v>101</v>
      </c>
    </row>
    <row r="511" spans="1:3" x14ac:dyDescent="0.25">
      <c r="A511" t="s">
        <v>252</v>
      </c>
      <c r="B511">
        <v>0</v>
      </c>
      <c r="C511">
        <f t="shared" si="8"/>
        <v>7</v>
      </c>
    </row>
    <row r="512" spans="1:3" x14ac:dyDescent="0.25">
      <c r="A512" t="s">
        <v>26</v>
      </c>
      <c r="B512">
        <v>0</v>
      </c>
      <c r="C512">
        <f t="shared" si="8"/>
        <v>33</v>
      </c>
    </row>
    <row r="513" spans="1:3" x14ac:dyDescent="0.25">
      <c r="A513" t="s">
        <v>903</v>
      </c>
      <c r="B513">
        <v>0</v>
      </c>
      <c r="C513">
        <f t="shared" si="8"/>
        <v>0</v>
      </c>
    </row>
    <row r="514" spans="1:3" x14ac:dyDescent="0.25">
      <c r="A514" t="s">
        <v>47</v>
      </c>
      <c r="B514">
        <v>0</v>
      </c>
      <c r="C514">
        <f t="shared" si="8"/>
        <v>81</v>
      </c>
    </row>
    <row r="515" spans="1:3" x14ac:dyDescent="0.25">
      <c r="A515" t="s">
        <v>196</v>
      </c>
      <c r="B515">
        <v>0</v>
      </c>
      <c r="C515">
        <f t="shared" ref="C515:C578" si="9">SUMIF($A:$A, A515, $B:$B)</f>
        <v>38</v>
      </c>
    </row>
    <row r="516" spans="1:3" x14ac:dyDescent="0.25">
      <c r="A516" t="s">
        <v>16</v>
      </c>
      <c r="B516">
        <v>0</v>
      </c>
      <c r="C516">
        <f t="shared" si="9"/>
        <v>319</v>
      </c>
    </row>
    <row r="517" spans="1:3" x14ac:dyDescent="0.25">
      <c r="A517" t="s">
        <v>16</v>
      </c>
      <c r="B517">
        <v>0</v>
      </c>
      <c r="C517">
        <f t="shared" si="9"/>
        <v>319</v>
      </c>
    </row>
    <row r="518" spans="1:3" x14ac:dyDescent="0.25">
      <c r="A518" t="s">
        <v>26</v>
      </c>
      <c r="B518">
        <v>0</v>
      </c>
      <c r="C518">
        <f t="shared" si="9"/>
        <v>33</v>
      </c>
    </row>
    <row r="519" spans="1:3" x14ac:dyDescent="0.25">
      <c r="A519" t="s">
        <v>26</v>
      </c>
      <c r="B519">
        <v>0</v>
      </c>
      <c r="C519">
        <f t="shared" si="9"/>
        <v>33</v>
      </c>
    </row>
    <row r="520" spans="1:3" x14ac:dyDescent="0.25">
      <c r="A520" t="s">
        <v>26</v>
      </c>
      <c r="B520">
        <v>0</v>
      </c>
      <c r="C520">
        <f t="shared" si="9"/>
        <v>33</v>
      </c>
    </row>
    <row r="521" spans="1:3" x14ac:dyDescent="0.25">
      <c r="A521" t="s">
        <v>238</v>
      </c>
      <c r="B521">
        <v>0</v>
      </c>
      <c r="C521">
        <f t="shared" si="9"/>
        <v>50</v>
      </c>
    </row>
    <row r="522" spans="1:3" x14ac:dyDescent="0.25">
      <c r="A522" t="s">
        <v>65</v>
      </c>
      <c r="B522">
        <v>4</v>
      </c>
      <c r="C522">
        <f t="shared" si="9"/>
        <v>12</v>
      </c>
    </row>
    <row r="523" spans="1:3" x14ac:dyDescent="0.25">
      <c r="A523" t="s">
        <v>16</v>
      </c>
      <c r="B523">
        <v>0</v>
      </c>
      <c r="C523">
        <f t="shared" si="9"/>
        <v>319</v>
      </c>
    </row>
    <row r="524" spans="1:3" x14ac:dyDescent="0.25">
      <c r="A524" t="s">
        <v>65</v>
      </c>
      <c r="B524">
        <v>0</v>
      </c>
      <c r="C524">
        <f t="shared" si="9"/>
        <v>12</v>
      </c>
    </row>
    <row r="525" spans="1:3" x14ac:dyDescent="0.25">
      <c r="A525" t="s">
        <v>26</v>
      </c>
      <c r="B525">
        <v>0</v>
      </c>
      <c r="C525">
        <f t="shared" si="9"/>
        <v>33</v>
      </c>
    </row>
    <row r="526" spans="1:3" x14ac:dyDescent="0.25">
      <c r="A526" t="s">
        <v>196</v>
      </c>
      <c r="B526">
        <v>0</v>
      </c>
      <c r="C526">
        <f t="shared" si="9"/>
        <v>38</v>
      </c>
    </row>
    <row r="527" spans="1:3" x14ac:dyDescent="0.25">
      <c r="A527" t="s">
        <v>50</v>
      </c>
      <c r="B527">
        <v>0</v>
      </c>
      <c r="C527">
        <f t="shared" si="9"/>
        <v>36</v>
      </c>
    </row>
    <row r="528" spans="1:3" x14ac:dyDescent="0.25">
      <c r="A528" t="s">
        <v>29</v>
      </c>
      <c r="B528">
        <v>0</v>
      </c>
      <c r="C528">
        <f t="shared" si="9"/>
        <v>3</v>
      </c>
    </row>
    <row r="529" spans="1:3" x14ac:dyDescent="0.25">
      <c r="A529" t="s">
        <v>12</v>
      </c>
      <c r="B529">
        <v>0</v>
      </c>
      <c r="C529">
        <f t="shared" si="9"/>
        <v>43</v>
      </c>
    </row>
    <row r="530" spans="1:3" x14ac:dyDescent="0.25">
      <c r="A530" t="s">
        <v>196</v>
      </c>
      <c r="B530">
        <v>0</v>
      </c>
      <c r="C530">
        <f t="shared" si="9"/>
        <v>38</v>
      </c>
    </row>
    <row r="531" spans="1:3" x14ac:dyDescent="0.25">
      <c r="A531" t="s">
        <v>47</v>
      </c>
      <c r="B531">
        <v>0</v>
      </c>
      <c r="C531">
        <f t="shared" si="9"/>
        <v>81</v>
      </c>
    </row>
    <row r="532" spans="1:3" x14ac:dyDescent="0.25">
      <c r="A532" t="s">
        <v>16</v>
      </c>
      <c r="B532">
        <v>0</v>
      </c>
      <c r="C532">
        <f t="shared" si="9"/>
        <v>319</v>
      </c>
    </row>
    <row r="533" spans="1:3" x14ac:dyDescent="0.25">
      <c r="A533" t="s">
        <v>23</v>
      </c>
      <c r="B533">
        <v>0</v>
      </c>
      <c r="C533">
        <f t="shared" si="9"/>
        <v>11</v>
      </c>
    </row>
    <row r="534" spans="1:3" x14ac:dyDescent="0.25">
      <c r="A534" t="s">
        <v>26</v>
      </c>
      <c r="B534">
        <v>0</v>
      </c>
      <c r="C534">
        <f t="shared" si="9"/>
        <v>33</v>
      </c>
    </row>
    <row r="535" spans="1:3" x14ac:dyDescent="0.25">
      <c r="A535" t="s">
        <v>29</v>
      </c>
      <c r="B535">
        <v>0</v>
      </c>
      <c r="C535">
        <f t="shared" si="9"/>
        <v>3</v>
      </c>
    </row>
    <row r="536" spans="1:3" x14ac:dyDescent="0.25">
      <c r="A536" t="s">
        <v>12</v>
      </c>
      <c r="B536">
        <v>0</v>
      </c>
      <c r="C536">
        <f t="shared" si="9"/>
        <v>43</v>
      </c>
    </row>
    <row r="537" spans="1:3" x14ac:dyDescent="0.25">
      <c r="A537" t="s">
        <v>26</v>
      </c>
      <c r="B537">
        <v>0</v>
      </c>
      <c r="C537">
        <f t="shared" si="9"/>
        <v>33</v>
      </c>
    </row>
    <row r="538" spans="1:3" x14ac:dyDescent="0.25">
      <c r="A538" t="s">
        <v>47</v>
      </c>
      <c r="B538">
        <v>0</v>
      </c>
      <c r="C538">
        <f t="shared" si="9"/>
        <v>81</v>
      </c>
    </row>
    <row r="539" spans="1:3" x14ac:dyDescent="0.25">
      <c r="A539" t="s">
        <v>85</v>
      </c>
      <c r="B539">
        <v>0</v>
      </c>
      <c r="C539">
        <f t="shared" si="9"/>
        <v>0</v>
      </c>
    </row>
    <row r="540" spans="1:3" x14ac:dyDescent="0.25">
      <c r="A540" t="s">
        <v>12</v>
      </c>
      <c r="B540">
        <v>0</v>
      </c>
      <c r="C540">
        <f t="shared" si="9"/>
        <v>43</v>
      </c>
    </row>
    <row r="541" spans="1:3" x14ac:dyDescent="0.25">
      <c r="A541" t="s">
        <v>252</v>
      </c>
      <c r="B541">
        <v>0</v>
      </c>
      <c r="C541">
        <f t="shared" si="9"/>
        <v>7</v>
      </c>
    </row>
    <row r="542" spans="1:3" x14ac:dyDescent="0.25">
      <c r="A542" t="s">
        <v>16</v>
      </c>
      <c r="B542">
        <v>0</v>
      </c>
      <c r="C542">
        <f t="shared" si="9"/>
        <v>319</v>
      </c>
    </row>
    <row r="543" spans="1:3" x14ac:dyDescent="0.25">
      <c r="A543" t="s">
        <v>615</v>
      </c>
      <c r="B543">
        <v>7</v>
      </c>
      <c r="C543">
        <f t="shared" si="9"/>
        <v>7</v>
      </c>
    </row>
    <row r="544" spans="1:3" x14ac:dyDescent="0.25">
      <c r="A544" t="s">
        <v>12</v>
      </c>
      <c r="B544">
        <v>0</v>
      </c>
      <c r="C544">
        <f t="shared" si="9"/>
        <v>43</v>
      </c>
    </row>
    <row r="545" spans="1:3" x14ac:dyDescent="0.25">
      <c r="A545" t="s">
        <v>130</v>
      </c>
      <c r="B545">
        <v>0</v>
      </c>
      <c r="C545">
        <f t="shared" si="9"/>
        <v>101</v>
      </c>
    </row>
    <row r="546" spans="1:3" x14ac:dyDescent="0.25">
      <c r="A546" t="s">
        <v>16</v>
      </c>
      <c r="B546">
        <v>0</v>
      </c>
      <c r="C546">
        <f t="shared" si="9"/>
        <v>319</v>
      </c>
    </row>
    <row r="547" spans="1:3" x14ac:dyDescent="0.25">
      <c r="A547" t="s">
        <v>252</v>
      </c>
      <c r="B547">
        <v>0</v>
      </c>
      <c r="C547">
        <f t="shared" si="9"/>
        <v>7</v>
      </c>
    </row>
    <row r="548" spans="1:3" x14ac:dyDescent="0.25">
      <c r="A548" t="s">
        <v>16</v>
      </c>
      <c r="B548">
        <v>0</v>
      </c>
      <c r="C548">
        <f t="shared" si="9"/>
        <v>319</v>
      </c>
    </row>
    <row r="549" spans="1:3" x14ac:dyDescent="0.25">
      <c r="A549" t="s">
        <v>16</v>
      </c>
      <c r="B549">
        <v>16</v>
      </c>
      <c r="C549">
        <f t="shared" si="9"/>
        <v>319</v>
      </c>
    </row>
    <row r="550" spans="1:3" x14ac:dyDescent="0.25">
      <c r="A550" t="s">
        <v>12</v>
      </c>
      <c r="B550">
        <v>0</v>
      </c>
      <c r="C550">
        <f t="shared" si="9"/>
        <v>43</v>
      </c>
    </row>
    <row r="551" spans="1:3" x14ac:dyDescent="0.25">
      <c r="A551" t="s">
        <v>16</v>
      </c>
      <c r="B551">
        <v>0</v>
      </c>
      <c r="C551">
        <f t="shared" si="9"/>
        <v>319</v>
      </c>
    </row>
    <row r="552" spans="1:3" x14ac:dyDescent="0.25">
      <c r="A552" t="s">
        <v>12</v>
      </c>
      <c r="B552">
        <v>1</v>
      </c>
      <c r="C552">
        <f t="shared" si="9"/>
        <v>43</v>
      </c>
    </row>
    <row r="553" spans="1:3" x14ac:dyDescent="0.25">
      <c r="A553" t="s">
        <v>525</v>
      </c>
      <c r="B553">
        <v>0</v>
      </c>
      <c r="C553">
        <f t="shared" si="9"/>
        <v>0</v>
      </c>
    </row>
    <row r="554" spans="1:3" x14ac:dyDescent="0.25">
      <c r="A554" t="s">
        <v>525</v>
      </c>
      <c r="B554">
        <v>0</v>
      </c>
      <c r="C554">
        <f t="shared" si="9"/>
        <v>0</v>
      </c>
    </row>
    <row r="555" spans="1:3" x14ac:dyDescent="0.25">
      <c r="A555" t="s">
        <v>525</v>
      </c>
      <c r="B555">
        <v>0</v>
      </c>
      <c r="C555">
        <f t="shared" si="9"/>
        <v>0</v>
      </c>
    </row>
    <row r="556" spans="1:3" x14ac:dyDescent="0.25">
      <c r="A556" t="s">
        <v>26</v>
      </c>
      <c r="B556">
        <v>0</v>
      </c>
      <c r="C556">
        <f t="shared" si="9"/>
        <v>33</v>
      </c>
    </row>
    <row r="557" spans="1:3" x14ac:dyDescent="0.25">
      <c r="A557" t="s">
        <v>12</v>
      </c>
      <c r="B557">
        <v>1</v>
      </c>
      <c r="C557">
        <f t="shared" si="9"/>
        <v>43</v>
      </c>
    </row>
    <row r="558" spans="1:3" x14ac:dyDescent="0.25">
      <c r="A558" t="s">
        <v>12</v>
      </c>
      <c r="B558">
        <v>0</v>
      </c>
      <c r="C558">
        <f t="shared" si="9"/>
        <v>43</v>
      </c>
    </row>
    <row r="559" spans="1:3" x14ac:dyDescent="0.25">
      <c r="A559" t="s">
        <v>130</v>
      </c>
      <c r="B559">
        <v>0</v>
      </c>
      <c r="C559">
        <f t="shared" si="9"/>
        <v>101</v>
      </c>
    </row>
    <row r="560" spans="1:3" x14ac:dyDescent="0.25">
      <c r="A560" t="s">
        <v>12</v>
      </c>
      <c r="B560">
        <v>0</v>
      </c>
      <c r="C560">
        <f t="shared" si="9"/>
        <v>43</v>
      </c>
    </row>
    <row r="561" spans="1:3" x14ac:dyDescent="0.25">
      <c r="A561" t="s">
        <v>16</v>
      </c>
      <c r="B561">
        <v>0</v>
      </c>
      <c r="C561">
        <f t="shared" si="9"/>
        <v>319</v>
      </c>
    </row>
    <row r="562" spans="1:3" x14ac:dyDescent="0.25">
      <c r="A562" t="s">
        <v>26</v>
      </c>
      <c r="B562">
        <v>0</v>
      </c>
      <c r="C562">
        <f t="shared" si="9"/>
        <v>33</v>
      </c>
    </row>
    <row r="563" spans="1:3" x14ac:dyDescent="0.25">
      <c r="A563" t="s">
        <v>16</v>
      </c>
      <c r="B563">
        <v>0</v>
      </c>
      <c r="C563">
        <f t="shared" si="9"/>
        <v>319</v>
      </c>
    </row>
    <row r="564" spans="1:3" x14ac:dyDescent="0.25">
      <c r="A564" t="s">
        <v>161</v>
      </c>
      <c r="B564">
        <v>0</v>
      </c>
      <c r="C564">
        <f t="shared" si="9"/>
        <v>0</v>
      </c>
    </row>
    <row r="565" spans="1:3" x14ac:dyDescent="0.25">
      <c r="A565" t="s">
        <v>23</v>
      </c>
      <c r="B565">
        <v>0</v>
      </c>
      <c r="C565">
        <f t="shared" si="9"/>
        <v>11</v>
      </c>
    </row>
    <row r="566" spans="1:3" x14ac:dyDescent="0.25">
      <c r="A566" t="s">
        <v>65</v>
      </c>
      <c r="B566">
        <v>0</v>
      </c>
      <c r="C566">
        <f t="shared" si="9"/>
        <v>12</v>
      </c>
    </row>
    <row r="567" spans="1:3" x14ac:dyDescent="0.25">
      <c r="A567" t="s">
        <v>26</v>
      </c>
      <c r="B567">
        <v>0</v>
      </c>
      <c r="C567">
        <f t="shared" si="9"/>
        <v>33</v>
      </c>
    </row>
    <row r="568" spans="1:3" x14ac:dyDescent="0.25">
      <c r="A568" t="s">
        <v>29</v>
      </c>
      <c r="B568">
        <v>0</v>
      </c>
      <c r="C568">
        <f t="shared" si="9"/>
        <v>3</v>
      </c>
    </row>
    <row r="569" spans="1:3" x14ac:dyDescent="0.25">
      <c r="A569" t="s">
        <v>203</v>
      </c>
      <c r="B569">
        <v>0</v>
      </c>
      <c r="C569">
        <f t="shared" si="9"/>
        <v>10</v>
      </c>
    </row>
    <row r="570" spans="1:3" x14ac:dyDescent="0.25">
      <c r="A570" t="s">
        <v>70</v>
      </c>
      <c r="B570">
        <v>1</v>
      </c>
      <c r="C570">
        <f t="shared" si="9"/>
        <v>12</v>
      </c>
    </row>
    <row r="571" spans="1:3" x14ac:dyDescent="0.25">
      <c r="A571" t="s">
        <v>525</v>
      </c>
      <c r="B571">
        <v>0</v>
      </c>
      <c r="C571">
        <f t="shared" si="9"/>
        <v>0</v>
      </c>
    </row>
    <row r="572" spans="1:3" x14ac:dyDescent="0.25">
      <c r="A572" t="s">
        <v>16</v>
      </c>
      <c r="B572">
        <v>6</v>
      </c>
      <c r="C572">
        <f t="shared" si="9"/>
        <v>319</v>
      </c>
    </row>
    <row r="573" spans="1:3" x14ac:dyDescent="0.25">
      <c r="A573" t="s">
        <v>16</v>
      </c>
      <c r="B573">
        <v>0</v>
      </c>
      <c r="C573">
        <f t="shared" si="9"/>
        <v>319</v>
      </c>
    </row>
    <row r="574" spans="1:3" x14ac:dyDescent="0.25">
      <c r="A574" t="s">
        <v>26</v>
      </c>
      <c r="B574">
        <v>0</v>
      </c>
      <c r="C574">
        <f t="shared" si="9"/>
        <v>33</v>
      </c>
    </row>
    <row r="575" spans="1:3" x14ac:dyDescent="0.25">
      <c r="A575" t="s">
        <v>47</v>
      </c>
      <c r="B575">
        <v>1</v>
      </c>
      <c r="C575">
        <f t="shared" si="9"/>
        <v>81</v>
      </c>
    </row>
    <row r="576" spans="1:3" x14ac:dyDescent="0.25">
      <c r="A576" t="s">
        <v>26</v>
      </c>
      <c r="B576">
        <v>0</v>
      </c>
      <c r="C576">
        <f t="shared" si="9"/>
        <v>33</v>
      </c>
    </row>
    <row r="577" spans="1:3" x14ac:dyDescent="0.25">
      <c r="A577" t="s">
        <v>85</v>
      </c>
      <c r="B577">
        <v>0</v>
      </c>
      <c r="C577">
        <f t="shared" si="9"/>
        <v>0</v>
      </c>
    </row>
    <row r="578" spans="1:3" x14ac:dyDescent="0.25">
      <c r="A578" t="s">
        <v>16</v>
      </c>
      <c r="B578">
        <v>0</v>
      </c>
      <c r="C578">
        <f t="shared" si="9"/>
        <v>319</v>
      </c>
    </row>
    <row r="579" spans="1:3" x14ac:dyDescent="0.25">
      <c r="A579" t="s">
        <v>26</v>
      </c>
      <c r="B579">
        <v>0</v>
      </c>
      <c r="C579">
        <f t="shared" ref="C579:C642" si="10">SUMIF($A:$A, A579, $B:$B)</f>
        <v>33</v>
      </c>
    </row>
    <row r="580" spans="1:3" x14ac:dyDescent="0.25">
      <c r="A580" t="s">
        <v>1002</v>
      </c>
      <c r="B580">
        <v>0</v>
      </c>
      <c r="C580">
        <f t="shared" si="10"/>
        <v>0</v>
      </c>
    </row>
    <row r="581" spans="1:3" x14ac:dyDescent="0.25">
      <c r="A581" t="s">
        <v>173</v>
      </c>
      <c r="B581">
        <v>0</v>
      </c>
      <c r="C581">
        <f t="shared" si="10"/>
        <v>41</v>
      </c>
    </row>
    <row r="582" spans="1:3" x14ac:dyDescent="0.25">
      <c r="A582" t="s">
        <v>130</v>
      </c>
      <c r="B582">
        <v>0</v>
      </c>
      <c r="C582">
        <f t="shared" si="10"/>
        <v>101</v>
      </c>
    </row>
    <row r="583" spans="1:3" x14ac:dyDescent="0.25">
      <c r="A583" t="s">
        <v>16</v>
      </c>
      <c r="B583">
        <v>0</v>
      </c>
      <c r="C583">
        <f t="shared" si="10"/>
        <v>319</v>
      </c>
    </row>
    <row r="584" spans="1:3" x14ac:dyDescent="0.25">
      <c r="A584" t="s">
        <v>130</v>
      </c>
      <c r="B584">
        <v>1</v>
      </c>
      <c r="C584">
        <f t="shared" si="10"/>
        <v>101</v>
      </c>
    </row>
    <row r="585" spans="1:3" x14ac:dyDescent="0.25">
      <c r="A585" t="s">
        <v>12</v>
      </c>
      <c r="B585">
        <v>0</v>
      </c>
      <c r="C585">
        <f t="shared" si="10"/>
        <v>43</v>
      </c>
    </row>
    <row r="586" spans="1:3" x14ac:dyDescent="0.25">
      <c r="A586" t="s">
        <v>12</v>
      </c>
      <c r="B586">
        <v>0</v>
      </c>
      <c r="C586">
        <f t="shared" si="10"/>
        <v>43</v>
      </c>
    </row>
    <row r="587" spans="1:3" x14ac:dyDescent="0.25">
      <c r="A587" t="s">
        <v>70</v>
      </c>
      <c r="B587">
        <v>0</v>
      </c>
      <c r="C587">
        <f t="shared" si="10"/>
        <v>12</v>
      </c>
    </row>
    <row r="588" spans="1:3" x14ac:dyDescent="0.25">
      <c r="A588" t="s">
        <v>16</v>
      </c>
      <c r="B588">
        <v>0</v>
      </c>
      <c r="C588">
        <f t="shared" si="10"/>
        <v>319</v>
      </c>
    </row>
    <row r="589" spans="1:3" x14ac:dyDescent="0.25">
      <c r="A589" t="s">
        <v>16</v>
      </c>
      <c r="B589">
        <v>0</v>
      </c>
      <c r="C589">
        <f t="shared" si="10"/>
        <v>319</v>
      </c>
    </row>
    <row r="590" spans="1:3" x14ac:dyDescent="0.25">
      <c r="A590" t="s">
        <v>47</v>
      </c>
      <c r="B590">
        <v>1</v>
      </c>
      <c r="C590">
        <f t="shared" si="10"/>
        <v>81</v>
      </c>
    </row>
    <row r="591" spans="1:3" x14ac:dyDescent="0.25">
      <c r="A591" t="s">
        <v>12</v>
      </c>
      <c r="B591">
        <v>0</v>
      </c>
      <c r="C591">
        <f t="shared" si="10"/>
        <v>43</v>
      </c>
    </row>
    <row r="592" spans="1:3" x14ac:dyDescent="0.25">
      <c r="A592" t="s">
        <v>12</v>
      </c>
      <c r="B592">
        <v>0</v>
      </c>
      <c r="C592">
        <f t="shared" si="10"/>
        <v>43</v>
      </c>
    </row>
    <row r="593" spans="1:3" x14ac:dyDescent="0.25">
      <c r="A593" t="s">
        <v>16</v>
      </c>
      <c r="B593">
        <v>0</v>
      </c>
      <c r="C593">
        <f t="shared" si="10"/>
        <v>319</v>
      </c>
    </row>
    <row r="594" spans="1:3" x14ac:dyDescent="0.25">
      <c r="A594" t="s">
        <v>16</v>
      </c>
      <c r="B594">
        <v>0</v>
      </c>
      <c r="C594">
        <f t="shared" si="10"/>
        <v>319</v>
      </c>
    </row>
    <row r="595" spans="1:3" x14ac:dyDescent="0.25">
      <c r="A595" t="s">
        <v>16</v>
      </c>
      <c r="B595">
        <v>0</v>
      </c>
      <c r="C595">
        <f t="shared" si="10"/>
        <v>319</v>
      </c>
    </row>
    <row r="596" spans="1:3" x14ac:dyDescent="0.25">
      <c r="A596" t="s">
        <v>26</v>
      </c>
      <c r="B596">
        <v>1</v>
      </c>
      <c r="C596">
        <f t="shared" si="10"/>
        <v>33</v>
      </c>
    </row>
    <row r="597" spans="1:3" x14ac:dyDescent="0.25">
      <c r="A597" t="s">
        <v>12</v>
      </c>
      <c r="B597">
        <v>6</v>
      </c>
      <c r="C597">
        <f t="shared" si="10"/>
        <v>43</v>
      </c>
    </row>
    <row r="598" spans="1:3" x14ac:dyDescent="0.25">
      <c r="A598" t="s">
        <v>168</v>
      </c>
      <c r="B598">
        <v>0</v>
      </c>
      <c r="C598">
        <f t="shared" si="10"/>
        <v>17</v>
      </c>
    </row>
    <row r="599" spans="1:3" x14ac:dyDescent="0.25">
      <c r="A599" t="s">
        <v>26</v>
      </c>
      <c r="B599">
        <v>0</v>
      </c>
      <c r="C599">
        <f t="shared" si="10"/>
        <v>33</v>
      </c>
    </row>
    <row r="600" spans="1:3" x14ac:dyDescent="0.25">
      <c r="A600" t="s">
        <v>12</v>
      </c>
      <c r="B600">
        <v>0</v>
      </c>
      <c r="C600">
        <f t="shared" si="10"/>
        <v>43</v>
      </c>
    </row>
    <row r="601" spans="1:3" x14ac:dyDescent="0.25">
      <c r="A601" t="s">
        <v>621</v>
      </c>
      <c r="B601">
        <v>6</v>
      </c>
      <c r="C601">
        <f t="shared" si="10"/>
        <v>8</v>
      </c>
    </row>
    <row r="602" spans="1:3" x14ac:dyDescent="0.25">
      <c r="A602" t="s">
        <v>50</v>
      </c>
      <c r="B602">
        <v>0</v>
      </c>
      <c r="C602">
        <f t="shared" si="10"/>
        <v>36</v>
      </c>
    </row>
    <row r="603" spans="1:3" x14ac:dyDescent="0.25">
      <c r="A603" t="s">
        <v>238</v>
      </c>
      <c r="B603">
        <v>0</v>
      </c>
      <c r="C603">
        <f t="shared" si="10"/>
        <v>50</v>
      </c>
    </row>
    <row r="604" spans="1:3" x14ac:dyDescent="0.25">
      <c r="A604" t="s">
        <v>47</v>
      </c>
      <c r="B604">
        <v>0</v>
      </c>
      <c r="C604">
        <f t="shared" si="10"/>
        <v>81</v>
      </c>
    </row>
    <row r="605" spans="1:3" x14ac:dyDescent="0.25">
      <c r="A605" t="s">
        <v>12</v>
      </c>
      <c r="B605">
        <v>0</v>
      </c>
      <c r="C605">
        <f t="shared" si="10"/>
        <v>43</v>
      </c>
    </row>
    <row r="606" spans="1:3" x14ac:dyDescent="0.25">
      <c r="A606" t="s">
        <v>29</v>
      </c>
      <c r="B606">
        <v>0</v>
      </c>
      <c r="C606">
        <f t="shared" si="10"/>
        <v>3</v>
      </c>
    </row>
    <row r="607" spans="1:3" x14ac:dyDescent="0.25">
      <c r="A607" t="s">
        <v>70</v>
      </c>
      <c r="B607">
        <v>10</v>
      </c>
      <c r="C607">
        <f t="shared" si="10"/>
        <v>12</v>
      </c>
    </row>
    <row r="608" spans="1:3" x14ac:dyDescent="0.25">
      <c r="A608" t="s">
        <v>777</v>
      </c>
      <c r="B608">
        <v>0</v>
      </c>
      <c r="C608">
        <f t="shared" si="10"/>
        <v>0</v>
      </c>
    </row>
    <row r="609" spans="1:3" x14ac:dyDescent="0.25">
      <c r="A609" t="s">
        <v>196</v>
      </c>
      <c r="B609">
        <v>0</v>
      </c>
      <c r="C609">
        <f t="shared" si="10"/>
        <v>38</v>
      </c>
    </row>
    <row r="610" spans="1:3" x14ac:dyDescent="0.25">
      <c r="A610" t="s">
        <v>238</v>
      </c>
      <c r="B610">
        <v>7</v>
      </c>
      <c r="C610">
        <f t="shared" si="10"/>
        <v>50</v>
      </c>
    </row>
    <row r="611" spans="1:3" x14ac:dyDescent="0.25">
      <c r="A611" t="s">
        <v>47</v>
      </c>
      <c r="B611">
        <v>0</v>
      </c>
      <c r="C611">
        <f t="shared" si="10"/>
        <v>81</v>
      </c>
    </row>
    <row r="612" spans="1:3" x14ac:dyDescent="0.25">
      <c r="A612" t="s">
        <v>47</v>
      </c>
      <c r="B612">
        <v>0</v>
      </c>
      <c r="C612">
        <f t="shared" si="10"/>
        <v>81</v>
      </c>
    </row>
    <row r="613" spans="1:3" x14ac:dyDescent="0.25">
      <c r="A613" t="s">
        <v>203</v>
      </c>
      <c r="B613">
        <v>0</v>
      </c>
      <c r="C613">
        <f t="shared" si="10"/>
        <v>10</v>
      </c>
    </row>
    <row r="614" spans="1:3" x14ac:dyDescent="0.25">
      <c r="A614" t="s">
        <v>29</v>
      </c>
      <c r="B614">
        <v>0</v>
      </c>
      <c r="C614">
        <f t="shared" si="10"/>
        <v>3</v>
      </c>
    </row>
    <row r="615" spans="1:3" x14ac:dyDescent="0.25">
      <c r="A615" t="s">
        <v>23</v>
      </c>
      <c r="B615">
        <v>0</v>
      </c>
      <c r="C615">
        <f t="shared" si="10"/>
        <v>11</v>
      </c>
    </row>
    <row r="616" spans="1:3" x14ac:dyDescent="0.25">
      <c r="A616" t="s">
        <v>23</v>
      </c>
      <c r="B616">
        <v>0</v>
      </c>
      <c r="C616">
        <f t="shared" si="10"/>
        <v>11</v>
      </c>
    </row>
    <row r="617" spans="1:3" x14ac:dyDescent="0.25">
      <c r="A617" t="s">
        <v>12</v>
      </c>
      <c r="B617">
        <v>0</v>
      </c>
      <c r="C617">
        <f t="shared" si="10"/>
        <v>43</v>
      </c>
    </row>
    <row r="618" spans="1:3" x14ac:dyDescent="0.25">
      <c r="A618" t="s">
        <v>16</v>
      </c>
      <c r="B618">
        <v>0</v>
      </c>
      <c r="C618">
        <f t="shared" si="10"/>
        <v>319</v>
      </c>
    </row>
    <row r="619" spans="1:3" x14ac:dyDescent="0.25">
      <c r="A619" t="s">
        <v>130</v>
      </c>
      <c r="B619">
        <v>23</v>
      </c>
      <c r="C619">
        <f t="shared" si="10"/>
        <v>101</v>
      </c>
    </row>
    <row r="620" spans="1:3" x14ac:dyDescent="0.25">
      <c r="A620" t="s">
        <v>130</v>
      </c>
      <c r="B620">
        <v>0</v>
      </c>
      <c r="C620">
        <f t="shared" si="10"/>
        <v>101</v>
      </c>
    </row>
    <row r="621" spans="1:3" x14ac:dyDescent="0.25">
      <c r="A621" t="s">
        <v>12</v>
      </c>
      <c r="B621">
        <v>0</v>
      </c>
      <c r="C621">
        <f t="shared" si="10"/>
        <v>43</v>
      </c>
    </row>
    <row r="622" spans="1:3" x14ac:dyDescent="0.25">
      <c r="A622" t="s">
        <v>47</v>
      </c>
      <c r="B622">
        <v>3</v>
      </c>
      <c r="C622">
        <f t="shared" si="10"/>
        <v>81</v>
      </c>
    </row>
    <row r="623" spans="1:3" x14ac:dyDescent="0.25">
      <c r="A623" t="s">
        <v>12</v>
      </c>
      <c r="B623">
        <v>0</v>
      </c>
      <c r="C623">
        <f t="shared" si="10"/>
        <v>43</v>
      </c>
    </row>
    <row r="624" spans="1:3" x14ac:dyDescent="0.25">
      <c r="A624" t="s">
        <v>130</v>
      </c>
      <c r="B624">
        <v>0</v>
      </c>
      <c r="C624">
        <f t="shared" si="10"/>
        <v>101</v>
      </c>
    </row>
    <row r="625" spans="1:3" x14ac:dyDescent="0.25">
      <c r="A625" t="s">
        <v>23</v>
      </c>
      <c r="B625">
        <v>0</v>
      </c>
      <c r="C625">
        <f t="shared" si="10"/>
        <v>11</v>
      </c>
    </row>
    <row r="626" spans="1:3" x14ac:dyDescent="0.25">
      <c r="A626" t="s">
        <v>47</v>
      </c>
      <c r="B626">
        <v>0</v>
      </c>
      <c r="C626">
        <f t="shared" si="10"/>
        <v>81</v>
      </c>
    </row>
    <row r="627" spans="1:3" x14ac:dyDescent="0.25">
      <c r="A627" t="s">
        <v>38</v>
      </c>
      <c r="B627">
        <v>0</v>
      </c>
      <c r="C627">
        <f t="shared" si="10"/>
        <v>65</v>
      </c>
    </row>
    <row r="628" spans="1:3" x14ac:dyDescent="0.25">
      <c r="A628" t="s">
        <v>16</v>
      </c>
      <c r="B628">
        <v>0</v>
      </c>
      <c r="C628">
        <f t="shared" si="10"/>
        <v>319</v>
      </c>
    </row>
    <row r="629" spans="1:3" x14ac:dyDescent="0.25">
      <c r="A629" t="s">
        <v>50</v>
      </c>
      <c r="B629">
        <v>0</v>
      </c>
      <c r="C629">
        <f t="shared" si="10"/>
        <v>36</v>
      </c>
    </row>
    <row r="630" spans="1:3" x14ac:dyDescent="0.25">
      <c r="A630" t="s">
        <v>26</v>
      </c>
      <c r="B630">
        <v>0</v>
      </c>
      <c r="C630">
        <f t="shared" si="10"/>
        <v>33</v>
      </c>
    </row>
    <row r="631" spans="1:3" x14ac:dyDescent="0.25">
      <c r="A631" t="s">
        <v>47</v>
      </c>
      <c r="B631">
        <v>0</v>
      </c>
      <c r="C631">
        <f t="shared" si="10"/>
        <v>81</v>
      </c>
    </row>
    <row r="632" spans="1:3" x14ac:dyDescent="0.25">
      <c r="A632" t="s">
        <v>203</v>
      </c>
      <c r="B632">
        <v>0</v>
      </c>
      <c r="C632">
        <f t="shared" si="10"/>
        <v>10</v>
      </c>
    </row>
    <row r="633" spans="1:3" x14ac:dyDescent="0.25">
      <c r="A633" t="s">
        <v>12</v>
      </c>
      <c r="B633">
        <v>0</v>
      </c>
      <c r="C633">
        <f t="shared" si="10"/>
        <v>43</v>
      </c>
    </row>
    <row r="634" spans="1:3" x14ac:dyDescent="0.25">
      <c r="A634" t="s">
        <v>16</v>
      </c>
      <c r="B634">
        <v>0</v>
      </c>
      <c r="C634">
        <f t="shared" si="10"/>
        <v>319</v>
      </c>
    </row>
    <row r="635" spans="1:3" x14ac:dyDescent="0.25">
      <c r="A635" t="s">
        <v>47</v>
      </c>
      <c r="B635">
        <v>51</v>
      </c>
      <c r="C635">
        <f t="shared" si="10"/>
        <v>81</v>
      </c>
    </row>
    <row r="636" spans="1:3" x14ac:dyDescent="0.25">
      <c r="A636" t="s">
        <v>16</v>
      </c>
      <c r="B636">
        <v>0</v>
      </c>
      <c r="C636">
        <f t="shared" si="10"/>
        <v>319</v>
      </c>
    </row>
    <row r="637" spans="1:3" x14ac:dyDescent="0.25">
      <c r="A637" t="s">
        <v>16</v>
      </c>
      <c r="B637">
        <v>0</v>
      </c>
      <c r="C637">
        <f t="shared" si="10"/>
        <v>319</v>
      </c>
    </row>
    <row r="638" spans="1:3" x14ac:dyDescent="0.25">
      <c r="A638" t="s">
        <v>846</v>
      </c>
      <c r="B638">
        <v>0</v>
      </c>
      <c r="C638">
        <f t="shared" si="10"/>
        <v>0</v>
      </c>
    </row>
    <row r="639" spans="1:3" x14ac:dyDescent="0.25">
      <c r="A639" t="s">
        <v>173</v>
      </c>
      <c r="B639">
        <v>0</v>
      </c>
      <c r="C639">
        <f t="shared" si="10"/>
        <v>41</v>
      </c>
    </row>
    <row r="640" spans="1:3" x14ac:dyDescent="0.25">
      <c r="A640" t="s">
        <v>16</v>
      </c>
      <c r="B640">
        <v>0</v>
      </c>
      <c r="C640">
        <f t="shared" si="10"/>
        <v>319</v>
      </c>
    </row>
    <row r="641" spans="1:3" x14ac:dyDescent="0.25">
      <c r="A641" t="s">
        <v>26</v>
      </c>
      <c r="B641">
        <v>0</v>
      </c>
      <c r="C641">
        <f t="shared" si="10"/>
        <v>33</v>
      </c>
    </row>
    <row r="642" spans="1:3" x14ac:dyDescent="0.25">
      <c r="A642" t="s">
        <v>227</v>
      </c>
      <c r="B642">
        <v>21</v>
      </c>
      <c r="C642">
        <f t="shared" si="10"/>
        <v>57</v>
      </c>
    </row>
    <row r="643" spans="1:3" x14ac:dyDescent="0.25">
      <c r="A643" t="s">
        <v>130</v>
      </c>
      <c r="B643">
        <v>0</v>
      </c>
      <c r="C643">
        <f t="shared" ref="C643:C706" si="11">SUMIF($A:$A, A643, $B:$B)</f>
        <v>101</v>
      </c>
    </row>
    <row r="644" spans="1:3" x14ac:dyDescent="0.25">
      <c r="A644" t="s">
        <v>47</v>
      </c>
      <c r="B644">
        <v>0</v>
      </c>
      <c r="C644">
        <f t="shared" si="11"/>
        <v>81</v>
      </c>
    </row>
    <row r="645" spans="1:3" x14ac:dyDescent="0.25">
      <c r="A645" t="s">
        <v>26</v>
      </c>
      <c r="B645">
        <v>0</v>
      </c>
      <c r="C645">
        <f t="shared" si="11"/>
        <v>33</v>
      </c>
    </row>
    <row r="646" spans="1:3" x14ac:dyDescent="0.25">
      <c r="A646" t="s">
        <v>26</v>
      </c>
      <c r="B646">
        <v>1</v>
      </c>
      <c r="C646">
        <f t="shared" si="11"/>
        <v>33</v>
      </c>
    </row>
    <row r="647" spans="1:3" x14ac:dyDescent="0.25">
      <c r="A647" t="s">
        <v>173</v>
      </c>
      <c r="B647">
        <v>0</v>
      </c>
      <c r="C647">
        <f t="shared" si="11"/>
        <v>41</v>
      </c>
    </row>
    <row r="648" spans="1:3" x14ac:dyDescent="0.25">
      <c r="A648" t="s">
        <v>621</v>
      </c>
      <c r="B648">
        <v>0</v>
      </c>
      <c r="C648">
        <f t="shared" si="11"/>
        <v>8</v>
      </c>
    </row>
    <row r="649" spans="1:3" x14ac:dyDescent="0.25">
      <c r="A649" t="s">
        <v>16</v>
      </c>
      <c r="B649">
        <v>0</v>
      </c>
      <c r="C649">
        <f t="shared" si="11"/>
        <v>319</v>
      </c>
    </row>
    <row r="650" spans="1:3" x14ac:dyDescent="0.25">
      <c r="A650" t="s">
        <v>26</v>
      </c>
      <c r="B650">
        <v>0</v>
      </c>
      <c r="C650">
        <f t="shared" si="11"/>
        <v>33</v>
      </c>
    </row>
    <row r="651" spans="1:3" x14ac:dyDescent="0.25">
      <c r="A651" t="s">
        <v>846</v>
      </c>
      <c r="B651">
        <v>0</v>
      </c>
      <c r="C651">
        <f t="shared" si="11"/>
        <v>0</v>
      </c>
    </row>
    <row r="652" spans="1:3" x14ac:dyDescent="0.25">
      <c r="A652" t="s">
        <v>16</v>
      </c>
      <c r="B652">
        <v>0</v>
      </c>
      <c r="C652">
        <f t="shared" si="11"/>
        <v>319</v>
      </c>
    </row>
    <row r="653" spans="1:3" x14ac:dyDescent="0.25">
      <c r="A653" t="s">
        <v>252</v>
      </c>
      <c r="B653">
        <v>5</v>
      </c>
      <c r="C653">
        <f t="shared" si="11"/>
        <v>7</v>
      </c>
    </row>
    <row r="654" spans="1:3" x14ac:dyDescent="0.25">
      <c r="A654" t="s">
        <v>16</v>
      </c>
      <c r="B654">
        <v>0</v>
      </c>
      <c r="C654">
        <f t="shared" si="11"/>
        <v>319</v>
      </c>
    </row>
    <row r="655" spans="1:3" x14ac:dyDescent="0.25">
      <c r="A655" t="s">
        <v>196</v>
      </c>
      <c r="B655">
        <v>12</v>
      </c>
      <c r="C655">
        <f t="shared" si="11"/>
        <v>38</v>
      </c>
    </row>
    <row r="656" spans="1:3" x14ac:dyDescent="0.25">
      <c r="A656" t="s">
        <v>26</v>
      </c>
      <c r="B656">
        <v>0</v>
      </c>
      <c r="C656">
        <f t="shared" si="11"/>
        <v>33</v>
      </c>
    </row>
    <row r="657" spans="1:3" x14ac:dyDescent="0.25">
      <c r="A657" t="s">
        <v>26</v>
      </c>
      <c r="B657">
        <v>2</v>
      </c>
      <c r="C657">
        <f t="shared" si="11"/>
        <v>33</v>
      </c>
    </row>
    <row r="658" spans="1:3" x14ac:dyDescent="0.25">
      <c r="A658" t="s">
        <v>16</v>
      </c>
      <c r="B658">
        <v>0</v>
      </c>
      <c r="C658">
        <f t="shared" si="11"/>
        <v>319</v>
      </c>
    </row>
    <row r="659" spans="1:3" x14ac:dyDescent="0.25">
      <c r="A659" t="s">
        <v>130</v>
      </c>
      <c r="B659">
        <v>0</v>
      </c>
      <c r="C659">
        <f t="shared" si="11"/>
        <v>101</v>
      </c>
    </row>
    <row r="660" spans="1:3" x14ac:dyDescent="0.25">
      <c r="A660" t="s">
        <v>238</v>
      </c>
      <c r="B660">
        <v>8</v>
      </c>
      <c r="C660">
        <f t="shared" si="11"/>
        <v>50</v>
      </c>
    </row>
    <row r="661" spans="1:3" x14ac:dyDescent="0.25">
      <c r="A661" t="s">
        <v>16</v>
      </c>
      <c r="B661">
        <v>0</v>
      </c>
      <c r="C661">
        <f t="shared" si="11"/>
        <v>319</v>
      </c>
    </row>
    <row r="662" spans="1:3" x14ac:dyDescent="0.25">
      <c r="A662" t="s">
        <v>29</v>
      </c>
      <c r="B662">
        <v>0</v>
      </c>
      <c r="C662">
        <f t="shared" si="11"/>
        <v>3</v>
      </c>
    </row>
    <row r="663" spans="1:3" x14ac:dyDescent="0.25">
      <c r="A663" t="s">
        <v>26</v>
      </c>
      <c r="B663">
        <v>0</v>
      </c>
      <c r="C663">
        <f t="shared" si="11"/>
        <v>33</v>
      </c>
    </row>
    <row r="664" spans="1:3" x14ac:dyDescent="0.25">
      <c r="A664" t="s">
        <v>173</v>
      </c>
      <c r="B664">
        <v>6</v>
      </c>
      <c r="C664">
        <f t="shared" si="11"/>
        <v>41</v>
      </c>
    </row>
    <row r="665" spans="1:3" x14ac:dyDescent="0.25">
      <c r="A665" t="s">
        <v>16</v>
      </c>
      <c r="B665">
        <v>0</v>
      </c>
      <c r="C665">
        <f t="shared" si="11"/>
        <v>319</v>
      </c>
    </row>
    <row r="666" spans="1:3" x14ac:dyDescent="0.25">
      <c r="A666" t="s">
        <v>12</v>
      </c>
      <c r="B666">
        <v>0</v>
      </c>
      <c r="C666">
        <f t="shared" si="11"/>
        <v>43</v>
      </c>
    </row>
    <row r="667" spans="1:3" x14ac:dyDescent="0.25">
      <c r="A667" t="s">
        <v>16</v>
      </c>
      <c r="B667">
        <v>0</v>
      </c>
      <c r="C667">
        <f t="shared" si="11"/>
        <v>319</v>
      </c>
    </row>
    <row r="668" spans="1:3" x14ac:dyDescent="0.25">
      <c r="A668" t="s">
        <v>621</v>
      </c>
      <c r="B668">
        <v>2</v>
      </c>
      <c r="C668">
        <f t="shared" si="11"/>
        <v>8</v>
      </c>
    </row>
    <row r="669" spans="1:3" x14ac:dyDescent="0.25">
      <c r="A669" t="s">
        <v>621</v>
      </c>
      <c r="B669">
        <v>0</v>
      </c>
      <c r="C669">
        <f t="shared" si="11"/>
        <v>8</v>
      </c>
    </row>
    <row r="670" spans="1:3" x14ac:dyDescent="0.25">
      <c r="A670" t="s">
        <v>196</v>
      </c>
      <c r="B670">
        <v>0</v>
      </c>
      <c r="C670">
        <f t="shared" si="11"/>
        <v>38</v>
      </c>
    </row>
    <row r="671" spans="1:3" x14ac:dyDescent="0.25">
      <c r="A671" t="s">
        <v>12</v>
      </c>
      <c r="B671">
        <v>0</v>
      </c>
      <c r="C671">
        <f t="shared" si="11"/>
        <v>43</v>
      </c>
    </row>
    <row r="672" spans="1:3" x14ac:dyDescent="0.25">
      <c r="A672" t="s">
        <v>16</v>
      </c>
      <c r="B672">
        <v>0</v>
      </c>
      <c r="C672">
        <f t="shared" si="11"/>
        <v>319</v>
      </c>
    </row>
    <row r="673" spans="1:3" x14ac:dyDescent="0.25">
      <c r="A673" t="s">
        <v>16</v>
      </c>
      <c r="B673">
        <v>0</v>
      </c>
      <c r="C673">
        <f t="shared" si="11"/>
        <v>319</v>
      </c>
    </row>
    <row r="674" spans="1:3" x14ac:dyDescent="0.25">
      <c r="A674" t="s">
        <v>70</v>
      </c>
      <c r="B674">
        <v>0</v>
      </c>
      <c r="C674">
        <f t="shared" si="11"/>
        <v>12</v>
      </c>
    </row>
    <row r="675" spans="1:3" x14ac:dyDescent="0.25">
      <c r="A675" t="s">
        <v>50</v>
      </c>
      <c r="B675">
        <v>0</v>
      </c>
      <c r="C675">
        <f t="shared" si="11"/>
        <v>36</v>
      </c>
    </row>
    <row r="676" spans="1:3" x14ac:dyDescent="0.25">
      <c r="A676" t="s">
        <v>227</v>
      </c>
      <c r="B676">
        <v>5</v>
      </c>
      <c r="C676">
        <f t="shared" si="11"/>
        <v>57</v>
      </c>
    </row>
    <row r="677" spans="1:3" x14ac:dyDescent="0.25">
      <c r="A677" t="s">
        <v>133</v>
      </c>
      <c r="B677">
        <v>23</v>
      </c>
      <c r="C677">
        <f t="shared" si="11"/>
        <v>176</v>
      </c>
    </row>
    <row r="678" spans="1:3" x14ac:dyDescent="0.25">
      <c r="A678" t="s">
        <v>26</v>
      </c>
      <c r="B678">
        <v>0</v>
      </c>
      <c r="C678">
        <f t="shared" si="11"/>
        <v>33</v>
      </c>
    </row>
    <row r="679" spans="1:3" x14ac:dyDescent="0.25">
      <c r="A679" t="s">
        <v>47</v>
      </c>
      <c r="B679">
        <v>0</v>
      </c>
      <c r="C679">
        <f t="shared" si="11"/>
        <v>81</v>
      </c>
    </row>
    <row r="680" spans="1:3" x14ac:dyDescent="0.25">
      <c r="A680" t="s">
        <v>130</v>
      </c>
      <c r="B680">
        <v>0</v>
      </c>
      <c r="C680">
        <f t="shared" si="11"/>
        <v>101</v>
      </c>
    </row>
    <row r="681" spans="1:3" x14ac:dyDescent="0.25">
      <c r="A681" t="s">
        <v>26</v>
      </c>
      <c r="B681">
        <v>0</v>
      </c>
      <c r="C681">
        <f t="shared" si="11"/>
        <v>33</v>
      </c>
    </row>
    <row r="682" spans="1:3" x14ac:dyDescent="0.25">
      <c r="A682" t="s">
        <v>38</v>
      </c>
      <c r="B682">
        <v>0</v>
      </c>
      <c r="C682">
        <f t="shared" si="11"/>
        <v>65</v>
      </c>
    </row>
    <row r="683" spans="1:3" x14ac:dyDescent="0.25">
      <c r="A683" t="s">
        <v>203</v>
      </c>
      <c r="B683">
        <v>0</v>
      </c>
      <c r="C683">
        <f t="shared" si="11"/>
        <v>10</v>
      </c>
    </row>
    <row r="684" spans="1:3" x14ac:dyDescent="0.25">
      <c r="A684" t="s">
        <v>26</v>
      </c>
      <c r="B684">
        <v>0</v>
      </c>
      <c r="C684">
        <f t="shared" si="11"/>
        <v>33</v>
      </c>
    </row>
    <row r="685" spans="1:3" x14ac:dyDescent="0.25">
      <c r="A685" t="s">
        <v>252</v>
      </c>
      <c r="B685">
        <v>0</v>
      </c>
      <c r="C685">
        <f t="shared" si="11"/>
        <v>7</v>
      </c>
    </row>
    <row r="686" spans="1:3" x14ac:dyDescent="0.25">
      <c r="A686" t="s">
        <v>16</v>
      </c>
      <c r="B686">
        <v>3</v>
      </c>
      <c r="C686">
        <f t="shared" si="11"/>
        <v>319</v>
      </c>
    </row>
    <row r="687" spans="1:3" x14ac:dyDescent="0.25">
      <c r="A687" t="s">
        <v>26</v>
      </c>
      <c r="B687">
        <v>0</v>
      </c>
      <c r="C687">
        <f t="shared" si="11"/>
        <v>33</v>
      </c>
    </row>
    <row r="688" spans="1:3" x14ac:dyDescent="0.25">
      <c r="A688" t="s">
        <v>26</v>
      </c>
      <c r="B688">
        <v>0</v>
      </c>
      <c r="C688">
        <f t="shared" si="11"/>
        <v>33</v>
      </c>
    </row>
    <row r="689" spans="1:3" x14ac:dyDescent="0.25">
      <c r="A689" t="s">
        <v>26</v>
      </c>
      <c r="B689">
        <v>1</v>
      </c>
      <c r="C689">
        <f t="shared" si="11"/>
        <v>33</v>
      </c>
    </row>
    <row r="690" spans="1:3" x14ac:dyDescent="0.25">
      <c r="A690" t="s">
        <v>168</v>
      </c>
      <c r="B690">
        <v>0</v>
      </c>
      <c r="C690">
        <f t="shared" si="11"/>
        <v>17</v>
      </c>
    </row>
    <row r="691" spans="1:3" x14ac:dyDescent="0.25">
      <c r="A691" t="s">
        <v>26</v>
      </c>
      <c r="B691">
        <v>0</v>
      </c>
      <c r="C691">
        <f t="shared" si="11"/>
        <v>33</v>
      </c>
    </row>
    <row r="692" spans="1:3" x14ac:dyDescent="0.25">
      <c r="A692" t="s">
        <v>26</v>
      </c>
      <c r="B692">
        <v>0</v>
      </c>
      <c r="C692">
        <f t="shared" si="11"/>
        <v>33</v>
      </c>
    </row>
    <row r="693" spans="1:3" x14ac:dyDescent="0.25">
      <c r="A693" t="s">
        <v>50</v>
      </c>
      <c r="B693">
        <v>4</v>
      </c>
      <c r="C693">
        <f t="shared" si="11"/>
        <v>36</v>
      </c>
    </row>
    <row r="694" spans="1:3" x14ac:dyDescent="0.25">
      <c r="A694" t="s">
        <v>1175</v>
      </c>
      <c r="B694">
        <v>0</v>
      </c>
      <c r="C694">
        <f t="shared" si="11"/>
        <v>0</v>
      </c>
    </row>
    <row r="695" spans="1:3" x14ac:dyDescent="0.25">
      <c r="A695" t="s">
        <v>227</v>
      </c>
      <c r="B695">
        <v>0</v>
      </c>
      <c r="C695">
        <f t="shared" si="11"/>
        <v>57</v>
      </c>
    </row>
    <row r="696" spans="1:3" x14ac:dyDescent="0.25">
      <c r="A696" t="s">
        <v>16</v>
      </c>
      <c r="B696">
        <v>0</v>
      </c>
      <c r="C696">
        <f t="shared" si="11"/>
        <v>319</v>
      </c>
    </row>
    <row r="697" spans="1:3" x14ac:dyDescent="0.25">
      <c r="A697" t="s">
        <v>12</v>
      </c>
      <c r="B697">
        <v>0</v>
      </c>
      <c r="C697">
        <f t="shared" si="11"/>
        <v>43</v>
      </c>
    </row>
    <row r="698" spans="1:3" x14ac:dyDescent="0.25">
      <c r="A698" t="s">
        <v>47</v>
      </c>
      <c r="B698">
        <v>0</v>
      </c>
      <c r="C698">
        <f t="shared" si="11"/>
        <v>81</v>
      </c>
    </row>
    <row r="699" spans="1:3" x14ac:dyDescent="0.25">
      <c r="A699" t="s">
        <v>26</v>
      </c>
      <c r="B699">
        <v>0</v>
      </c>
      <c r="C699">
        <f t="shared" si="11"/>
        <v>33</v>
      </c>
    </row>
    <row r="700" spans="1:3" x14ac:dyDescent="0.25">
      <c r="A700" t="s">
        <v>525</v>
      </c>
      <c r="B700">
        <v>0</v>
      </c>
      <c r="C700">
        <f t="shared" si="11"/>
        <v>0</v>
      </c>
    </row>
    <row r="701" spans="1:3" x14ac:dyDescent="0.25">
      <c r="A701" t="s">
        <v>26</v>
      </c>
      <c r="B701">
        <v>0</v>
      </c>
      <c r="C701">
        <f t="shared" si="11"/>
        <v>33</v>
      </c>
    </row>
    <row r="702" spans="1:3" x14ac:dyDescent="0.25">
      <c r="A702" t="s">
        <v>12</v>
      </c>
      <c r="B702">
        <v>1</v>
      </c>
      <c r="C702">
        <f t="shared" si="11"/>
        <v>43</v>
      </c>
    </row>
    <row r="703" spans="1:3" x14ac:dyDescent="0.25">
      <c r="A703" t="s">
        <v>12</v>
      </c>
      <c r="B703">
        <v>0</v>
      </c>
      <c r="C703">
        <f t="shared" si="11"/>
        <v>43</v>
      </c>
    </row>
    <row r="704" spans="1:3" x14ac:dyDescent="0.25">
      <c r="A704" t="s">
        <v>203</v>
      </c>
      <c r="B704">
        <v>0</v>
      </c>
      <c r="C704">
        <f t="shared" si="11"/>
        <v>10</v>
      </c>
    </row>
    <row r="705" spans="1:3" x14ac:dyDescent="0.25">
      <c r="A705" t="s">
        <v>203</v>
      </c>
      <c r="B705">
        <v>10</v>
      </c>
      <c r="C705">
        <f t="shared" si="11"/>
        <v>10</v>
      </c>
    </row>
    <row r="706" spans="1:3" x14ac:dyDescent="0.25">
      <c r="A706" t="s">
        <v>26</v>
      </c>
      <c r="B706">
        <v>0</v>
      </c>
      <c r="C706">
        <f t="shared" si="11"/>
        <v>33</v>
      </c>
    </row>
    <row r="707" spans="1:3" x14ac:dyDescent="0.25">
      <c r="A707" t="s">
        <v>238</v>
      </c>
      <c r="B707">
        <v>0</v>
      </c>
      <c r="C707">
        <f t="shared" ref="C707:C770" si="12">SUMIF($A:$A, A707, $B:$B)</f>
        <v>50</v>
      </c>
    </row>
    <row r="708" spans="1:3" x14ac:dyDescent="0.25">
      <c r="A708" t="s">
        <v>252</v>
      </c>
      <c r="B708">
        <v>0</v>
      </c>
      <c r="C708">
        <f t="shared" si="12"/>
        <v>7</v>
      </c>
    </row>
    <row r="709" spans="1:3" x14ac:dyDescent="0.25">
      <c r="A709" t="s">
        <v>12</v>
      </c>
      <c r="B709">
        <v>0</v>
      </c>
      <c r="C709">
        <f t="shared" si="12"/>
        <v>43</v>
      </c>
    </row>
    <row r="710" spans="1:3" x14ac:dyDescent="0.25">
      <c r="A710" t="s">
        <v>252</v>
      </c>
      <c r="B710">
        <v>0</v>
      </c>
      <c r="C710">
        <f t="shared" si="12"/>
        <v>7</v>
      </c>
    </row>
    <row r="711" spans="1:3" x14ac:dyDescent="0.25">
      <c r="A711" t="s">
        <v>26</v>
      </c>
      <c r="B711">
        <v>0</v>
      </c>
      <c r="C711">
        <f t="shared" si="12"/>
        <v>33</v>
      </c>
    </row>
    <row r="712" spans="1:3" x14ac:dyDescent="0.25">
      <c r="A712" t="s">
        <v>47</v>
      </c>
      <c r="B712">
        <v>0</v>
      </c>
      <c r="C712">
        <f t="shared" si="12"/>
        <v>81</v>
      </c>
    </row>
    <row r="713" spans="1:3" x14ac:dyDescent="0.25">
      <c r="A713" t="s">
        <v>47</v>
      </c>
      <c r="B713">
        <v>0</v>
      </c>
      <c r="C713">
        <f t="shared" si="12"/>
        <v>81</v>
      </c>
    </row>
    <row r="714" spans="1:3" x14ac:dyDescent="0.25">
      <c r="A714" t="s">
        <v>29</v>
      </c>
      <c r="B714">
        <v>0</v>
      </c>
      <c r="C714">
        <f t="shared" si="12"/>
        <v>3</v>
      </c>
    </row>
    <row r="715" spans="1:3" x14ac:dyDescent="0.25">
      <c r="A715" t="s">
        <v>252</v>
      </c>
      <c r="B715">
        <v>0</v>
      </c>
      <c r="C715">
        <f t="shared" si="12"/>
        <v>7</v>
      </c>
    </row>
    <row r="716" spans="1:3" x14ac:dyDescent="0.25">
      <c r="A716" t="s">
        <v>26</v>
      </c>
      <c r="B716">
        <v>0</v>
      </c>
      <c r="C716">
        <f t="shared" si="12"/>
        <v>33</v>
      </c>
    </row>
    <row r="717" spans="1:3" x14ac:dyDescent="0.25">
      <c r="A717" t="s">
        <v>133</v>
      </c>
      <c r="B717">
        <v>91</v>
      </c>
      <c r="C717">
        <f t="shared" si="12"/>
        <v>176</v>
      </c>
    </row>
    <row r="718" spans="1:3" x14ac:dyDescent="0.25">
      <c r="A718" t="s">
        <v>133</v>
      </c>
      <c r="B718">
        <v>0</v>
      </c>
      <c r="C718">
        <f t="shared" si="12"/>
        <v>176</v>
      </c>
    </row>
    <row r="719" spans="1:3" x14ac:dyDescent="0.25">
      <c r="A719" t="s">
        <v>133</v>
      </c>
      <c r="B719">
        <v>6</v>
      </c>
      <c r="C719">
        <f t="shared" si="12"/>
        <v>176</v>
      </c>
    </row>
    <row r="720" spans="1:3" x14ac:dyDescent="0.25">
      <c r="A720" t="s">
        <v>238</v>
      </c>
      <c r="B720">
        <v>0</v>
      </c>
      <c r="C720">
        <f t="shared" si="12"/>
        <v>50</v>
      </c>
    </row>
    <row r="721" spans="1:3" x14ac:dyDescent="0.25">
      <c r="A721" t="s">
        <v>196</v>
      </c>
      <c r="B721">
        <v>0</v>
      </c>
      <c r="C721">
        <f t="shared" si="12"/>
        <v>38</v>
      </c>
    </row>
    <row r="722" spans="1:3" x14ac:dyDescent="0.25">
      <c r="A722" t="s">
        <v>26</v>
      </c>
      <c r="B722">
        <v>0</v>
      </c>
      <c r="C722">
        <f t="shared" si="12"/>
        <v>33</v>
      </c>
    </row>
    <row r="723" spans="1:3" x14ac:dyDescent="0.25">
      <c r="A723" t="s">
        <v>16</v>
      </c>
      <c r="B723">
        <v>0</v>
      </c>
      <c r="C723">
        <f t="shared" si="12"/>
        <v>319</v>
      </c>
    </row>
    <row r="724" spans="1:3" x14ac:dyDescent="0.25">
      <c r="A724" t="s">
        <v>12</v>
      </c>
      <c r="B724">
        <v>0</v>
      </c>
      <c r="C724">
        <f t="shared" si="12"/>
        <v>43</v>
      </c>
    </row>
    <row r="725" spans="1:3" x14ac:dyDescent="0.25">
      <c r="A725" t="s">
        <v>29</v>
      </c>
      <c r="B725">
        <v>0</v>
      </c>
      <c r="C725">
        <f t="shared" si="12"/>
        <v>3</v>
      </c>
    </row>
    <row r="726" spans="1:3" x14ac:dyDescent="0.25">
      <c r="A726" t="s">
        <v>29</v>
      </c>
      <c r="B726">
        <v>0</v>
      </c>
      <c r="C726">
        <f t="shared" si="12"/>
        <v>3</v>
      </c>
    </row>
    <row r="727" spans="1:3" x14ac:dyDescent="0.25">
      <c r="A727" t="s">
        <v>130</v>
      </c>
      <c r="B727">
        <v>41</v>
      </c>
      <c r="C727">
        <f t="shared" si="12"/>
        <v>101</v>
      </c>
    </row>
    <row r="728" spans="1:3" x14ac:dyDescent="0.25">
      <c r="A728" t="s">
        <v>130</v>
      </c>
      <c r="B728">
        <v>0</v>
      </c>
      <c r="C728">
        <f t="shared" si="12"/>
        <v>101</v>
      </c>
    </row>
    <row r="729" spans="1:3" x14ac:dyDescent="0.25">
      <c r="A729" t="s">
        <v>12</v>
      </c>
      <c r="B729">
        <v>0</v>
      </c>
      <c r="C729">
        <f t="shared" si="12"/>
        <v>43</v>
      </c>
    </row>
    <row r="730" spans="1:3" x14ac:dyDescent="0.25">
      <c r="A730" t="s">
        <v>130</v>
      </c>
      <c r="B730">
        <v>0</v>
      </c>
      <c r="C730">
        <f t="shared" si="12"/>
        <v>101</v>
      </c>
    </row>
    <row r="731" spans="1:3" x14ac:dyDescent="0.25">
      <c r="A731" t="s">
        <v>203</v>
      </c>
      <c r="B731">
        <v>0</v>
      </c>
      <c r="C731">
        <f t="shared" si="12"/>
        <v>10</v>
      </c>
    </row>
    <row r="732" spans="1:3" x14ac:dyDescent="0.25">
      <c r="A732" t="s">
        <v>47</v>
      </c>
      <c r="B732">
        <v>0</v>
      </c>
      <c r="C732">
        <f t="shared" si="12"/>
        <v>81</v>
      </c>
    </row>
    <row r="733" spans="1:3" x14ac:dyDescent="0.25">
      <c r="A733" t="s">
        <v>26</v>
      </c>
      <c r="B733">
        <v>0</v>
      </c>
      <c r="C733">
        <f t="shared" si="12"/>
        <v>33</v>
      </c>
    </row>
    <row r="734" spans="1:3" x14ac:dyDescent="0.25">
      <c r="A734" t="s">
        <v>26</v>
      </c>
      <c r="B734">
        <v>0</v>
      </c>
      <c r="C734">
        <f t="shared" si="12"/>
        <v>33</v>
      </c>
    </row>
    <row r="735" spans="1:3" x14ac:dyDescent="0.25">
      <c r="A735" t="s">
        <v>16</v>
      </c>
      <c r="B735">
        <v>0</v>
      </c>
      <c r="C735">
        <f t="shared" si="12"/>
        <v>319</v>
      </c>
    </row>
    <row r="736" spans="1:3" x14ac:dyDescent="0.25">
      <c r="A736" t="s">
        <v>26</v>
      </c>
      <c r="B736">
        <v>0</v>
      </c>
      <c r="C736">
        <f t="shared" si="12"/>
        <v>33</v>
      </c>
    </row>
    <row r="737" spans="1:3" x14ac:dyDescent="0.25">
      <c r="A737" t="s">
        <v>65</v>
      </c>
      <c r="B737">
        <v>0</v>
      </c>
      <c r="C737">
        <f t="shared" si="12"/>
        <v>12</v>
      </c>
    </row>
    <row r="738" spans="1:3" x14ac:dyDescent="0.25">
      <c r="A738" t="s">
        <v>252</v>
      </c>
      <c r="B738">
        <v>2</v>
      </c>
      <c r="C738">
        <f t="shared" si="12"/>
        <v>7</v>
      </c>
    </row>
    <row r="739" spans="1:3" x14ac:dyDescent="0.25">
      <c r="A739" t="s">
        <v>47</v>
      </c>
      <c r="B739">
        <v>0</v>
      </c>
      <c r="C739">
        <f t="shared" si="12"/>
        <v>81</v>
      </c>
    </row>
    <row r="740" spans="1:3" x14ac:dyDescent="0.25">
      <c r="A740" t="s">
        <v>777</v>
      </c>
      <c r="B740">
        <v>0</v>
      </c>
      <c r="C740">
        <f t="shared" si="12"/>
        <v>0</v>
      </c>
    </row>
    <row r="741" spans="1:3" x14ac:dyDescent="0.25">
      <c r="A741" t="s">
        <v>38</v>
      </c>
      <c r="B741">
        <v>0</v>
      </c>
      <c r="C741">
        <f t="shared" si="12"/>
        <v>65</v>
      </c>
    </row>
    <row r="742" spans="1:3" x14ac:dyDescent="0.25">
      <c r="A742" t="s">
        <v>621</v>
      </c>
      <c r="B742">
        <v>0</v>
      </c>
      <c r="C742">
        <f t="shared" si="12"/>
        <v>8</v>
      </c>
    </row>
    <row r="743" spans="1:3" x14ac:dyDescent="0.25">
      <c r="A743" t="s">
        <v>50</v>
      </c>
      <c r="B743">
        <v>0</v>
      </c>
      <c r="C743">
        <f t="shared" si="12"/>
        <v>36</v>
      </c>
    </row>
    <row r="744" spans="1:3" x14ac:dyDescent="0.25">
      <c r="A744" t="s">
        <v>47</v>
      </c>
      <c r="B744">
        <v>0</v>
      </c>
      <c r="C744">
        <f t="shared" si="12"/>
        <v>81</v>
      </c>
    </row>
    <row r="745" spans="1:3" x14ac:dyDescent="0.25">
      <c r="A745" t="s">
        <v>12</v>
      </c>
      <c r="B745">
        <v>0</v>
      </c>
      <c r="C745">
        <f t="shared" si="12"/>
        <v>43</v>
      </c>
    </row>
    <row r="746" spans="1:3" x14ac:dyDescent="0.25">
      <c r="A746" t="s">
        <v>16</v>
      </c>
      <c r="B746">
        <v>0</v>
      </c>
      <c r="C746">
        <f t="shared" si="12"/>
        <v>319</v>
      </c>
    </row>
    <row r="747" spans="1:3" x14ac:dyDescent="0.25">
      <c r="A747" t="s">
        <v>47</v>
      </c>
      <c r="B747">
        <v>0</v>
      </c>
      <c r="C747">
        <f t="shared" si="12"/>
        <v>81</v>
      </c>
    </row>
    <row r="748" spans="1:3" x14ac:dyDescent="0.25">
      <c r="A748" t="s">
        <v>26</v>
      </c>
      <c r="B748">
        <v>0</v>
      </c>
      <c r="C748">
        <f t="shared" si="12"/>
        <v>33</v>
      </c>
    </row>
    <row r="749" spans="1:3" x14ac:dyDescent="0.25">
      <c r="A749" t="s">
        <v>16</v>
      </c>
      <c r="B749">
        <v>0</v>
      </c>
      <c r="C749">
        <f t="shared" si="12"/>
        <v>319</v>
      </c>
    </row>
    <row r="750" spans="1:3" x14ac:dyDescent="0.25">
      <c r="A750" t="s">
        <v>16</v>
      </c>
      <c r="B750">
        <v>0</v>
      </c>
      <c r="C750">
        <f t="shared" si="12"/>
        <v>319</v>
      </c>
    </row>
    <row r="751" spans="1:3" x14ac:dyDescent="0.25">
      <c r="A751" t="s">
        <v>12</v>
      </c>
      <c r="B751">
        <v>0</v>
      </c>
      <c r="C751">
        <f t="shared" si="12"/>
        <v>43</v>
      </c>
    </row>
    <row r="752" spans="1:3" x14ac:dyDescent="0.25">
      <c r="A752" t="s">
        <v>16</v>
      </c>
      <c r="B752">
        <v>0</v>
      </c>
      <c r="C752">
        <f t="shared" si="12"/>
        <v>319</v>
      </c>
    </row>
    <row r="753" spans="1:3" x14ac:dyDescent="0.25">
      <c r="A753" t="s">
        <v>26</v>
      </c>
      <c r="B753">
        <v>0</v>
      </c>
      <c r="C753">
        <f t="shared" si="12"/>
        <v>33</v>
      </c>
    </row>
    <row r="754" spans="1:3" x14ac:dyDescent="0.25">
      <c r="A754" t="s">
        <v>16</v>
      </c>
      <c r="B754">
        <v>0</v>
      </c>
      <c r="C754">
        <f t="shared" si="12"/>
        <v>319</v>
      </c>
    </row>
    <row r="755" spans="1:3" x14ac:dyDescent="0.25">
      <c r="A755" t="s">
        <v>16</v>
      </c>
      <c r="B755">
        <v>27</v>
      </c>
      <c r="C755">
        <f t="shared" si="12"/>
        <v>319</v>
      </c>
    </row>
    <row r="756" spans="1:3" x14ac:dyDescent="0.25">
      <c r="A756" t="s">
        <v>16</v>
      </c>
      <c r="B756">
        <v>0</v>
      </c>
      <c r="C756">
        <f t="shared" si="12"/>
        <v>319</v>
      </c>
    </row>
    <row r="757" spans="1:3" x14ac:dyDescent="0.25">
      <c r="A757" t="s">
        <v>12</v>
      </c>
      <c r="B757">
        <v>0</v>
      </c>
      <c r="C757">
        <f t="shared" si="12"/>
        <v>43</v>
      </c>
    </row>
    <row r="758" spans="1:3" x14ac:dyDescent="0.25">
      <c r="A758" t="s">
        <v>29</v>
      </c>
      <c r="B758">
        <v>0</v>
      </c>
      <c r="C758">
        <f t="shared" si="12"/>
        <v>3</v>
      </c>
    </row>
    <row r="759" spans="1:3" x14ac:dyDescent="0.25">
      <c r="A759" t="s">
        <v>47</v>
      </c>
      <c r="B759">
        <v>0</v>
      </c>
      <c r="C759">
        <f t="shared" si="12"/>
        <v>81</v>
      </c>
    </row>
    <row r="760" spans="1:3" x14ac:dyDescent="0.25">
      <c r="A760" t="s">
        <v>168</v>
      </c>
      <c r="B760">
        <v>0</v>
      </c>
      <c r="C760">
        <f t="shared" si="12"/>
        <v>17</v>
      </c>
    </row>
    <row r="761" spans="1:3" x14ac:dyDescent="0.25">
      <c r="A761" t="s">
        <v>29</v>
      </c>
      <c r="B761">
        <v>0</v>
      </c>
      <c r="C761">
        <f t="shared" si="12"/>
        <v>3</v>
      </c>
    </row>
    <row r="762" spans="1:3" x14ac:dyDescent="0.25">
      <c r="A762" t="s">
        <v>29</v>
      </c>
      <c r="B762">
        <v>0</v>
      </c>
      <c r="C762">
        <f t="shared" si="12"/>
        <v>3</v>
      </c>
    </row>
    <row r="763" spans="1:3" x14ac:dyDescent="0.25">
      <c r="A763" t="s">
        <v>173</v>
      </c>
      <c r="B763">
        <v>0</v>
      </c>
      <c r="C763">
        <f t="shared" si="12"/>
        <v>41</v>
      </c>
    </row>
    <row r="764" spans="1:3" x14ac:dyDescent="0.25">
      <c r="A764" t="s">
        <v>26</v>
      </c>
      <c r="B764">
        <v>0</v>
      </c>
      <c r="C764">
        <f t="shared" si="12"/>
        <v>33</v>
      </c>
    </row>
    <row r="765" spans="1:3" x14ac:dyDescent="0.25">
      <c r="A765" t="s">
        <v>252</v>
      </c>
      <c r="B765">
        <v>0</v>
      </c>
      <c r="C765">
        <f t="shared" si="12"/>
        <v>7</v>
      </c>
    </row>
    <row r="766" spans="1:3" x14ac:dyDescent="0.25">
      <c r="A766" t="s">
        <v>16</v>
      </c>
      <c r="B766">
        <v>6</v>
      </c>
      <c r="C766">
        <f t="shared" si="12"/>
        <v>319</v>
      </c>
    </row>
    <row r="767" spans="1:3" x14ac:dyDescent="0.25">
      <c r="A767" t="s">
        <v>16</v>
      </c>
      <c r="B767">
        <v>0</v>
      </c>
      <c r="C767">
        <f t="shared" si="12"/>
        <v>319</v>
      </c>
    </row>
    <row r="768" spans="1:3" x14ac:dyDescent="0.25">
      <c r="A768" t="s">
        <v>133</v>
      </c>
      <c r="B768">
        <v>0</v>
      </c>
      <c r="C768">
        <f t="shared" si="12"/>
        <v>176</v>
      </c>
    </row>
    <row r="769" spans="1:3" x14ac:dyDescent="0.25">
      <c r="A769" t="s">
        <v>26</v>
      </c>
      <c r="B769">
        <v>0</v>
      </c>
      <c r="C769">
        <f t="shared" si="12"/>
        <v>33</v>
      </c>
    </row>
    <row r="770" spans="1:3" x14ac:dyDescent="0.25">
      <c r="A770" t="s">
        <v>525</v>
      </c>
      <c r="B770">
        <v>0</v>
      </c>
      <c r="C770">
        <f t="shared" si="12"/>
        <v>0</v>
      </c>
    </row>
    <row r="771" spans="1:3" x14ac:dyDescent="0.25">
      <c r="A771" t="s">
        <v>525</v>
      </c>
      <c r="B771">
        <v>0</v>
      </c>
      <c r="C771">
        <f t="shared" ref="C771:C834" si="13">SUMIF($A:$A, A771, $B:$B)</f>
        <v>0</v>
      </c>
    </row>
    <row r="772" spans="1:3" x14ac:dyDescent="0.25">
      <c r="A772" t="s">
        <v>23</v>
      </c>
      <c r="B772">
        <v>0</v>
      </c>
      <c r="C772">
        <f t="shared" si="13"/>
        <v>11</v>
      </c>
    </row>
    <row r="773" spans="1:3" x14ac:dyDescent="0.25">
      <c r="A773" t="s">
        <v>26</v>
      </c>
      <c r="B773">
        <v>1</v>
      </c>
      <c r="C773">
        <f t="shared" si="13"/>
        <v>33</v>
      </c>
    </row>
    <row r="774" spans="1:3" x14ac:dyDescent="0.25">
      <c r="A774" t="s">
        <v>525</v>
      </c>
      <c r="B774">
        <v>0</v>
      </c>
      <c r="C774">
        <f t="shared" si="13"/>
        <v>0</v>
      </c>
    </row>
    <row r="775" spans="1:3" x14ac:dyDescent="0.25">
      <c r="A775" t="s">
        <v>525</v>
      </c>
      <c r="B775">
        <v>0</v>
      </c>
      <c r="C775">
        <f t="shared" si="13"/>
        <v>0</v>
      </c>
    </row>
    <row r="776" spans="1:3" x14ac:dyDescent="0.25">
      <c r="A776" t="s">
        <v>525</v>
      </c>
      <c r="B776">
        <v>0</v>
      </c>
      <c r="C776">
        <f t="shared" si="13"/>
        <v>0</v>
      </c>
    </row>
    <row r="777" spans="1:3" x14ac:dyDescent="0.25">
      <c r="A777" t="s">
        <v>47</v>
      </c>
      <c r="B777">
        <v>2</v>
      </c>
      <c r="C777">
        <f t="shared" si="13"/>
        <v>81</v>
      </c>
    </row>
    <row r="778" spans="1:3" x14ac:dyDescent="0.25">
      <c r="A778" t="s">
        <v>12</v>
      </c>
      <c r="B778">
        <v>0</v>
      </c>
      <c r="C778">
        <f t="shared" si="13"/>
        <v>43</v>
      </c>
    </row>
    <row r="779" spans="1:3" x14ac:dyDescent="0.25">
      <c r="A779" t="s">
        <v>12</v>
      </c>
      <c r="B779">
        <v>0</v>
      </c>
      <c r="C779">
        <f t="shared" si="13"/>
        <v>43</v>
      </c>
    </row>
    <row r="780" spans="1:3" x14ac:dyDescent="0.25">
      <c r="A780" t="s">
        <v>12</v>
      </c>
      <c r="B780">
        <v>1</v>
      </c>
      <c r="C780">
        <f t="shared" si="13"/>
        <v>43</v>
      </c>
    </row>
    <row r="781" spans="1:3" x14ac:dyDescent="0.25">
      <c r="A781" t="s">
        <v>16</v>
      </c>
      <c r="B781">
        <v>0</v>
      </c>
      <c r="C781">
        <f t="shared" si="13"/>
        <v>319</v>
      </c>
    </row>
    <row r="782" spans="1:3" x14ac:dyDescent="0.25">
      <c r="A782" t="s">
        <v>16</v>
      </c>
      <c r="B782">
        <v>0</v>
      </c>
      <c r="C782">
        <f t="shared" si="13"/>
        <v>319</v>
      </c>
    </row>
    <row r="783" spans="1:3" x14ac:dyDescent="0.25">
      <c r="A783" t="s">
        <v>16</v>
      </c>
      <c r="B783">
        <v>0</v>
      </c>
      <c r="C783">
        <f t="shared" si="13"/>
        <v>319</v>
      </c>
    </row>
    <row r="784" spans="1:3" x14ac:dyDescent="0.25">
      <c r="A784" t="s">
        <v>16</v>
      </c>
      <c r="B784">
        <v>0</v>
      </c>
      <c r="C784">
        <f t="shared" si="13"/>
        <v>319</v>
      </c>
    </row>
    <row r="785" spans="1:3" x14ac:dyDescent="0.25">
      <c r="A785" t="s">
        <v>16</v>
      </c>
      <c r="B785">
        <v>0</v>
      </c>
      <c r="C785">
        <f t="shared" si="13"/>
        <v>319</v>
      </c>
    </row>
    <row r="786" spans="1:3" x14ac:dyDescent="0.25">
      <c r="A786" t="s">
        <v>26</v>
      </c>
      <c r="B786">
        <v>0</v>
      </c>
      <c r="C786">
        <f t="shared" si="13"/>
        <v>33</v>
      </c>
    </row>
    <row r="787" spans="1:3" x14ac:dyDescent="0.25">
      <c r="A787" t="s">
        <v>26</v>
      </c>
      <c r="B787">
        <v>0</v>
      </c>
      <c r="C787">
        <f t="shared" si="13"/>
        <v>33</v>
      </c>
    </row>
    <row r="788" spans="1:3" x14ac:dyDescent="0.25">
      <c r="A788" t="s">
        <v>252</v>
      </c>
      <c r="B788">
        <v>0</v>
      </c>
      <c r="C788">
        <f t="shared" si="13"/>
        <v>7</v>
      </c>
    </row>
    <row r="789" spans="1:3" x14ac:dyDescent="0.25">
      <c r="A789" t="s">
        <v>166</v>
      </c>
      <c r="B789">
        <v>0</v>
      </c>
      <c r="C789">
        <f t="shared" si="13"/>
        <v>8</v>
      </c>
    </row>
    <row r="790" spans="1:3" x14ac:dyDescent="0.25">
      <c r="A790" t="s">
        <v>65</v>
      </c>
      <c r="B790">
        <v>0</v>
      </c>
      <c r="C790">
        <f t="shared" si="13"/>
        <v>12</v>
      </c>
    </row>
    <row r="791" spans="1:3" x14ac:dyDescent="0.25">
      <c r="A791" t="s">
        <v>26</v>
      </c>
      <c r="B791">
        <v>0</v>
      </c>
      <c r="C791">
        <f t="shared" si="13"/>
        <v>33</v>
      </c>
    </row>
    <row r="792" spans="1:3" x14ac:dyDescent="0.25">
      <c r="A792" t="s">
        <v>16</v>
      </c>
      <c r="B792">
        <v>0</v>
      </c>
      <c r="C792">
        <f t="shared" si="13"/>
        <v>319</v>
      </c>
    </row>
    <row r="793" spans="1:3" x14ac:dyDescent="0.25">
      <c r="A793" t="s">
        <v>26</v>
      </c>
      <c r="B793">
        <v>0</v>
      </c>
      <c r="C793">
        <f t="shared" si="13"/>
        <v>33</v>
      </c>
    </row>
    <row r="794" spans="1:3" x14ac:dyDescent="0.25">
      <c r="A794" t="s">
        <v>16</v>
      </c>
      <c r="B794">
        <v>0</v>
      </c>
      <c r="C794">
        <f t="shared" si="13"/>
        <v>319</v>
      </c>
    </row>
    <row r="795" spans="1:3" x14ac:dyDescent="0.25">
      <c r="A795" t="s">
        <v>26</v>
      </c>
      <c r="B795">
        <v>0</v>
      </c>
      <c r="C795">
        <f t="shared" si="13"/>
        <v>33</v>
      </c>
    </row>
    <row r="796" spans="1:3" x14ac:dyDescent="0.25">
      <c r="A796" t="s">
        <v>846</v>
      </c>
      <c r="B796">
        <v>0</v>
      </c>
      <c r="C796">
        <f t="shared" si="13"/>
        <v>0</v>
      </c>
    </row>
    <row r="797" spans="1:3" x14ac:dyDescent="0.25">
      <c r="A797" t="s">
        <v>16</v>
      </c>
      <c r="B797">
        <v>0</v>
      </c>
      <c r="C797">
        <f t="shared" si="13"/>
        <v>319</v>
      </c>
    </row>
    <row r="798" spans="1:3" x14ac:dyDescent="0.25">
      <c r="A798" t="s">
        <v>26</v>
      </c>
      <c r="B798">
        <v>0</v>
      </c>
      <c r="C798">
        <f t="shared" si="13"/>
        <v>33</v>
      </c>
    </row>
    <row r="799" spans="1:3" x14ac:dyDescent="0.25">
      <c r="A799" t="s">
        <v>196</v>
      </c>
      <c r="B799">
        <v>0</v>
      </c>
      <c r="C799">
        <f t="shared" si="13"/>
        <v>38</v>
      </c>
    </row>
    <row r="800" spans="1:3" x14ac:dyDescent="0.25">
      <c r="A800" t="s">
        <v>23</v>
      </c>
      <c r="B800">
        <v>0</v>
      </c>
      <c r="C800">
        <f t="shared" si="13"/>
        <v>11</v>
      </c>
    </row>
    <row r="801" spans="1:3" x14ac:dyDescent="0.25">
      <c r="A801" t="s">
        <v>16</v>
      </c>
      <c r="B801">
        <v>0</v>
      </c>
      <c r="C801">
        <f t="shared" si="13"/>
        <v>319</v>
      </c>
    </row>
    <row r="802" spans="1:3" x14ac:dyDescent="0.25">
      <c r="A802" t="s">
        <v>47</v>
      </c>
      <c r="B802">
        <v>2</v>
      </c>
      <c r="C802">
        <f t="shared" si="13"/>
        <v>81</v>
      </c>
    </row>
    <row r="803" spans="1:3" x14ac:dyDescent="0.25">
      <c r="A803" t="s">
        <v>29</v>
      </c>
      <c r="B803">
        <v>2</v>
      </c>
      <c r="C803">
        <f t="shared" si="13"/>
        <v>3</v>
      </c>
    </row>
    <row r="804" spans="1:3" x14ac:dyDescent="0.25">
      <c r="A804" t="s">
        <v>12</v>
      </c>
      <c r="B804">
        <v>1</v>
      </c>
      <c r="C804">
        <f t="shared" si="13"/>
        <v>43</v>
      </c>
    </row>
    <row r="805" spans="1:3" x14ac:dyDescent="0.25">
      <c r="A805" t="s">
        <v>525</v>
      </c>
      <c r="B805">
        <v>0</v>
      </c>
      <c r="C805">
        <f t="shared" si="13"/>
        <v>0</v>
      </c>
    </row>
    <row r="806" spans="1:3" x14ac:dyDescent="0.25">
      <c r="A806" t="s">
        <v>196</v>
      </c>
      <c r="B806">
        <v>0</v>
      </c>
      <c r="C806">
        <f t="shared" si="13"/>
        <v>38</v>
      </c>
    </row>
    <row r="807" spans="1:3" x14ac:dyDescent="0.25">
      <c r="A807" t="s">
        <v>203</v>
      </c>
      <c r="B807">
        <v>0</v>
      </c>
      <c r="C807">
        <f t="shared" si="13"/>
        <v>10</v>
      </c>
    </row>
    <row r="808" spans="1:3" x14ac:dyDescent="0.25">
      <c r="A808" t="s">
        <v>26</v>
      </c>
      <c r="B808">
        <v>0</v>
      </c>
      <c r="C808">
        <f t="shared" si="13"/>
        <v>33</v>
      </c>
    </row>
    <row r="809" spans="1:3" x14ac:dyDescent="0.25">
      <c r="A809" t="s">
        <v>29</v>
      </c>
      <c r="B809">
        <v>0</v>
      </c>
      <c r="C809">
        <f t="shared" si="13"/>
        <v>3</v>
      </c>
    </row>
    <row r="810" spans="1:3" x14ac:dyDescent="0.25">
      <c r="A810" t="s">
        <v>26</v>
      </c>
      <c r="B810">
        <v>0</v>
      </c>
      <c r="C810">
        <f t="shared" si="13"/>
        <v>33</v>
      </c>
    </row>
    <row r="811" spans="1:3" x14ac:dyDescent="0.25">
      <c r="A811" t="s">
        <v>26</v>
      </c>
      <c r="B811">
        <v>0</v>
      </c>
      <c r="C811">
        <f t="shared" si="13"/>
        <v>33</v>
      </c>
    </row>
    <row r="812" spans="1:3" x14ac:dyDescent="0.25">
      <c r="A812" t="s">
        <v>310</v>
      </c>
      <c r="B812">
        <v>0</v>
      </c>
      <c r="C812">
        <f t="shared" si="13"/>
        <v>0</v>
      </c>
    </row>
    <row r="813" spans="1:3" x14ac:dyDescent="0.25">
      <c r="A813" t="s">
        <v>12</v>
      </c>
      <c r="B813">
        <v>0</v>
      </c>
      <c r="C813">
        <f t="shared" si="13"/>
        <v>43</v>
      </c>
    </row>
    <row r="814" spans="1:3" x14ac:dyDescent="0.25">
      <c r="A814" t="s">
        <v>23</v>
      </c>
      <c r="B814">
        <v>0</v>
      </c>
      <c r="C814">
        <f t="shared" si="13"/>
        <v>11</v>
      </c>
    </row>
    <row r="815" spans="1:3" x14ac:dyDescent="0.25">
      <c r="A815" t="s">
        <v>26</v>
      </c>
      <c r="B815">
        <v>0</v>
      </c>
      <c r="C815">
        <f t="shared" si="13"/>
        <v>33</v>
      </c>
    </row>
    <row r="816" spans="1:3" x14ac:dyDescent="0.25">
      <c r="A816" t="s">
        <v>47</v>
      </c>
      <c r="B816">
        <v>0</v>
      </c>
      <c r="C816">
        <f t="shared" si="13"/>
        <v>81</v>
      </c>
    </row>
    <row r="817" spans="1:3" x14ac:dyDescent="0.25">
      <c r="A817" t="s">
        <v>38</v>
      </c>
      <c r="B817">
        <v>0</v>
      </c>
      <c r="C817">
        <f t="shared" si="13"/>
        <v>65</v>
      </c>
    </row>
    <row r="818" spans="1:3" x14ac:dyDescent="0.25">
      <c r="A818" t="s">
        <v>38</v>
      </c>
      <c r="B818">
        <v>65</v>
      </c>
      <c r="C818">
        <f t="shared" si="13"/>
        <v>65</v>
      </c>
    </row>
    <row r="819" spans="1:3" x14ac:dyDescent="0.25">
      <c r="A819" t="s">
        <v>133</v>
      </c>
      <c r="B819">
        <v>53</v>
      </c>
      <c r="C819">
        <f t="shared" si="13"/>
        <v>176</v>
      </c>
    </row>
    <row r="820" spans="1:3" x14ac:dyDescent="0.25">
      <c r="A820" t="s">
        <v>168</v>
      </c>
      <c r="B820">
        <v>6</v>
      </c>
      <c r="C820">
        <f t="shared" si="13"/>
        <v>17</v>
      </c>
    </row>
    <row r="821" spans="1:3" x14ac:dyDescent="0.25">
      <c r="A821" t="s">
        <v>168</v>
      </c>
      <c r="B821">
        <v>11</v>
      </c>
      <c r="C821">
        <f t="shared" si="13"/>
        <v>17</v>
      </c>
    </row>
    <row r="822" spans="1:3" x14ac:dyDescent="0.25">
      <c r="A822" t="s">
        <v>168</v>
      </c>
      <c r="B822">
        <v>0</v>
      </c>
      <c r="C822">
        <f t="shared" si="13"/>
        <v>17</v>
      </c>
    </row>
    <row r="823" spans="1:3" x14ac:dyDescent="0.25">
      <c r="A823" t="s">
        <v>12</v>
      </c>
      <c r="B823">
        <v>0</v>
      </c>
      <c r="C823">
        <f t="shared" si="13"/>
        <v>43</v>
      </c>
    </row>
    <row r="824" spans="1:3" x14ac:dyDescent="0.25">
      <c r="A824" t="s">
        <v>50</v>
      </c>
      <c r="B824">
        <v>0</v>
      </c>
      <c r="C824">
        <f t="shared" si="13"/>
        <v>36</v>
      </c>
    </row>
    <row r="825" spans="1:3" x14ac:dyDescent="0.25">
      <c r="A825" t="s">
        <v>252</v>
      </c>
      <c r="B825">
        <v>0</v>
      </c>
      <c r="C825">
        <f t="shared" si="13"/>
        <v>7</v>
      </c>
    </row>
    <row r="826" spans="1:3" x14ac:dyDescent="0.25">
      <c r="A826" t="s">
        <v>252</v>
      </c>
      <c r="B826">
        <v>0</v>
      </c>
      <c r="C826">
        <f t="shared" si="13"/>
        <v>7</v>
      </c>
    </row>
    <row r="827" spans="1:3" x14ac:dyDescent="0.25">
      <c r="A827" t="s">
        <v>168</v>
      </c>
      <c r="B827">
        <v>0</v>
      </c>
      <c r="C827">
        <f t="shared" si="13"/>
        <v>17</v>
      </c>
    </row>
    <row r="828" spans="1:3" x14ac:dyDescent="0.25">
      <c r="A828" t="s">
        <v>38</v>
      </c>
      <c r="B828">
        <v>0</v>
      </c>
      <c r="C828">
        <f t="shared" si="13"/>
        <v>65</v>
      </c>
    </row>
    <row r="829" spans="1:3" x14ac:dyDescent="0.25">
      <c r="A829" t="s">
        <v>26</v>
      </c>
      <c r="B829">
        <v>2</v>
      </c>
      <c r="C829">
        <f t="shared" si="13"/>
        <v>33</v>
      </c>
    </row>
    <row r="830" spans="1:3" x14ac:dyDescent="0.25">
      <c r="A830" t="s">
        <v>203</v>
      </c>
      <c r="B830">
        <v>0</v>
      </c>
      <c r="C830">
        <f t="shared" si="13"/>
        <v>10</v>
      </c>
    </row>
    <row r="831" spans="1:3" x14ac:dyDescent="0.25">
      <c r="A831" t="s">
        <v>26</v>
      </c>
      <c r="B831">
        <v>0</v>
      </c>
      <c r="C831">
        <f t="shared" si="13"/>
        <v>33</v>
      </c>
    </row>
    <row r="832" spans="1:3" x14ac:dyDescent="0.25">
      <c r="A832" t="s">
        <v>238</v>
      </c>
      <c r="B832">
        <v>0</v>
      </c>
      <c r="C832">
        <f t="shared" si="13"/>
        <v>50</v>
      </c>
    </row>
    <row r="833" spans="1:3" x14ac:dyDescent="0.25">
      <c r="A833" t="s">
        <v>16</v>
      </c>
      <c r="B833">
        <v>0</v>
      </c>
      <c r="C833">
        <f t="shared" si="13"/>
        <v>319</v>
      </c>
    </row>
    <row r="834" spans="1:3" x14ac:dyDescent="0.25">
      <c r="A834" t="s">
        <v>26</v>
      </c>
      <c r="B834">
        <v>1</v>
      </c>
      <c r="C834">
        <f t="shared" si="13"/>
        <v>33</v>
      </c>
    </row>
    <row r="835" spans="1:3" x14ac:dyDescent="0.25">
      <c r="A835" t="s">
        <v>252</v>
      </c>
      <c r="B835">
        <v>0</v>
      </c>
      <c r="C835">
        <f t="shared" ref="C835:C874" si="14">SUMIF($A:$A, A835, $B:$B)</f>
        <v>7</v>
      </c>
    </row>
    <row r="836" spans="1:3" x14ac:dyDescent="0.25">
      <c r="A836" t="s">
        <v>26</v>
      </c>
      <c r="B836">
        <v>1</v>
      </c>
      <c r="C836">
        <f t="shared" si="14"/>
        <v>33</v>
      </c>
    </row>
    <row r="837" spans="1:3" x14ac:dyDescent="0.25">
      <c r="A837" t="s">
        <v>16</v>
      </c>
      <c r="B837">
        <v>0</v>
      </c>
      <c r="C837">
        <f t="shared" si="14"/>
        <v>319</v>
      </c>
    </row>
    <row r="838" spans="1:3" x14ac:dyDescent="0.25">
      <c r="A838" t="s">
        <v>16</v>
      </c>
      <c r="B838">
        <v>5</v>
      </c>
      <c r="C838">
        <f t="shared" si="14"/>
        <v>319</v>
      </c>
    </row>
    <row r="839" spans="1:3" x14ac:dyDescent="0.25">
      <c r="A839" t="s">
        <v>26</v>
      </c>
      <c r="B839">
        <v>0</v>
      </c>
      <c r="C839">
        <f t="shared" si="14"/>
        <v>33</v>
      </c>
    </row>
    <row r="840" spans="1:3" x14ac:dyDescent="0.25">
      <c r="A840" t="s">
        <v>238</v>
      </c>
      <c r="B840">
        <v>9</v>
      </c>
      <c r="C840">
        <f t="shared" si="14"/>
        <v>50</v>
      </c>
    </row>
    <row r="841" spans="1:3" x14ac:dyDescent="0.25">
      <c r="A841" t="s">
        <v>133</v>
      </c>
      <c r="B841">
        <v>0</v>
      </c>
      <c r="C841">
        <f t="shared" si="14"/>
        <v>176</v>
      </c>
    </row>
    <row r="842" spans="1:3" x14ac:dyDescent="0.25">
      <c r="A842" t="s">
        <v>29</v>
      </c>
      <c r="B842">
        <v>0</v>
      </c>
      <c r="C842">
        <f t="shared" si="14"/>
        <v>3</v>
      </c>
    </row>
    <row r="843" spans="1:3" x14ac:dyDescent="0.25">
      <c r="A843" t="s">
        <v>26</v>
      </c>
      <c r="B843">
        <v>0</v>
      </c>
      <c r="C843">
        <f t="shared" si="14"/>
        <v>33</v>
      </c>
    </row>
    <row r="844" spans="1:3" x14ac:dyDescent="0.25">
      <c r="A844" t="s">
        <v>173</v>
      </c>
      <c r="B844">
        <v>0</v>
      </c>
      <c r="C844">
        <f t="shared" si="14"/>
        <v>41</v>
      </c>
    </row>
    <row r="845" spans="1:3" x14ac:dyDescent="0.25">
      <c r="A845" t="s">
        <v>16</v>
      </c>
      <c r="B845">
        <v>0</v>
      </c>
      <c r="C845">
        <f t="shared" si="14"/>
        <v>319</v>
      </c>
    </row>
    <row r="846" spans="1:3" x14ac:dyDescent="0.25">
      <c r="A846" t="s">
        <v>26</v>
      </c>
      <c r="B846">
        <v>0</v>
      </c>
      <c r="C846">
        <f t="shared" si="14"/>
        <v>33</v>
      </c>
    </row>
    <row r="847" spans="1:3" x14ac:dyDescent="0.25">
      <c r="A847" t="s">
        <v>16</v>
      </c>
      <c r="B847">
        <v>0</v>
      </c>
      <c r="C847">
        <f t="shared" si="14"/>
        <v>319</v>
      </c>
    </row>
    <row r="848" spans="1:3" x14ac:dyDescent="0.25">
      <c r="A848" t="s">
        <v>16</v>
      </c>
      <c r="B848">
        <v>0</v>
      </c>
      <c r="C848">
        <f t="shared" si="14"/>
        <v>319</v>
      </c>
    </row>
    <row r="849" spans="1:3" x14ac:dyDescent="0.25">
      <c r="A849" t="s">
        <v>16</v>
      </c>
      <c r="B849">
        <v>0</v>
      </c>
      <c r="C849">
        <f t="shared" si="14"/>
        <v>319</v>
      </c>
    </row>
    <row r="850" spans="1:3" x14ac:dyDescent="0.25">
      <c r="A850" t="s">
        <v>16</v>
      </c>
      <c r="B850">
        <v>0</v>
      </c>
      <c r="C850">
        <f t="shared" si="14"/>
        <v>319</v>
      </c>
    </row>
    <row r="851" spans="1:3" x14ac:dyDescent="0.25">
      <c r="A851" t="s">
        <v>16</v>
      </c>
      <c r="B851">
        <v>0</v>
      </c>
      <c r="C851">
        <f t="shared" si="14"/>
        <v>319</v>
      </c>
    </row>
    <row r="852" spans="1:3" x14ac:dyDescent="0.25">
      <c r="A852" t="s">
        <v>16</v>
      </c>
      <c r="B852">
        <v>0</v>
      </c>
      <c r="C852">
        <f t="shared" si="14"/>
        <v>319</v>
      </c>
    </row>
    <row r="853" spans="1:3" x14ac:dyDescent="0.25">
      <c r="A853" t="s">
        <v>168</v>
      </c>
      <c r="B853">
        <v>0</v>
      </c>
      <c r="C853">
        <f t="shared" si="14"/>
        <v>17</v>
      </c>
    </row>
    <row r="854" spans="1:3" x14ac:dyDescent="0.25">
      <c r="A854" t="s">
        <v>16</v>
      </c>
      <c r="B854">
        <v>0</v>
      </c>
      <c r="C854">
        <f t="shared" si="14"/>
        <v>319</v>
      </c>
    </row>
    <row r="855" spans="1:3" x14ac:dyDescent="0.25">
      <c r="A855" t="s">
        <v>16</v>
      </c>
      <c r="B855">
        <v>0</v>
      </c>
      <c r="C855">
        <f t="shared" si="14"/>
        <v>319</v>
      </c>
    </row>
    <row r="856" spans="1:3" x14ac:dyDescent="0.25">
      <c r="A856" t="s">
        <v>16</v>
      </c>
      <c r="B856">
        <v>0</v>
      </c>
      <c r="C856">
        <f t="shared" si="14"/>
        <v>319</v>
      </c>
    </row>
    <row r="857" spans="1:3" x14ac:dyDescent="0.25">
      <c r="A857" t="s">
        <v>26</v>
      </c>
      <c r="B857">
        <v>0</v>
      </c>
      <c r="C857">
        <f t="shared" si="14"/>
        <v>33</v>
      </c>
    </row>
    <row r="858" spans="1:3" x14ac:dyDescent="0.25">
      <c r="A858" t="s">
        <v>203</v>
      </c>
      <c r="B858">
        <v>0</v>
      </c>
      <c r="C858">
        <f t="shared" si="14"/>
        <v>10</v>
      </c>
    </row>
    <row r="859" spans="1:3" x14ac:dyDescent="0.25">
      <c r="A859" t="s">
        <v>16</v>
      </c>
      <c r="B859">
        <v>0</v>
      </c>
      <c r="C859">
        <f t="shared" si="14"/>
        <v>319</v>
      </c>
    </row>
    <row r="860" spans="1:3" x14ac:dyDescent="0.25">
      <c r="A860" t="s">
        <v>16</v>
      </c>
      <c r="B860">
        <v>0</v>
      </c>
      <c r="C860">
        <f t="shared" si="14"/>
        <v>319</v>
      </c>
    </row>
    <row r="861" spans="1:3" x14ac:dyDescent="0.25">
      <c r="A861" t="s">
        <v>29</v>
      </c>
      <c r="B861">
        <v>0</v>
      </c>
      <c r="C861">
        <f t="shared" si="14"/>
        <v>3</v>
      </c>
    </row>
    <row r="862" spans="1:3" x14ac:dyDescent="0.25">
      <c r="A862" t="s">
        <v>29</v>
      </c>
      <c r="B862">
        <v>0</v>
      </c>
      <c r="C862">
        <f t="shared" si="14"/>
        <v>3</v>
      </c>
    </row>
    <row r="863" spans="1:3" x14ac:dyDescent="0.25">
      <c r="A863" t="s">
        <v>133</v>
      </c>
      <c r="B863">
        <v>0</v>
      </c>
      <c r="C863">
        <f t="shared" si="14"/>
        <v>176</v>
      </c>
    </row>
    <row r="864" spans="1:3" x14ac:dyDescent="0.25">
      <c r="A864" t="s">
        <v>70</v>
      </c>
      <c r="B864">
        <v>0</v>
      </c>
      <c r="C864">
        <f t="shared" si="14"/>
        <v>12</v>
      </c>
    </row>
    <row r="865" spans="1:3" x14ac:dyDescent="0.25">
      <c r="A865" t="s">
        <v>38</v>
      </c>
      <c r="B865">
        <v>0</v>
      </c>
      <c r="C865">
        <f t="shared" si="14"/>
        <v>65</v>
      </c>
    </row>
    <row r="866" spans="1:3" x14ac:dyDescent="0.25">
      <c r="A866" t="s">
        <v>173</v>
      </c>
      <c r="B866">
        <v>0</v>
      </c>
      <c r="C866">
        <f t="shared" si="14"/>
        <v>41</v>
      </c>
    </row>
    <row r="867" spans="1:3" x14ac:dyDescent="0.25">
      <c r="A867" t="s">
        <v>525</v>
      </c>
      <c r="B867">
        <v>0</v>
      </c>
      <c r="C867">
        <f t="shared" si="14"/>
        <v>0</v>
      </c>
    </row>
    <row r="868" spans="1:3" x14ac:dyDescent="0.25">
      <c r="A868" t="s">
        <v>1436</v>
      </c>
      <c r="B868">
        <v>0</v>
      </c>
      <c r="C868">
        <f t="shared" si="14"/>
        <v>0</v>
      </c>
    </row>
    <row r="869" spans="1:3" x14ac:dyDescent="0.25">
      <c r="A869" t="s">
        <v>12</v>
      </c>
      <c r="B869">
        <v>0</v>
      </c>
      <c r="C869">
        <f t="shared" si="14"/>
        <v>43</v>
      </c>
    </row>
    <row r="870" spans="1:3" x14ac:dyDescent="0.25">
      <c r="A870" t="s">
        <v>50</v>
      </c>
      <c r="B870">
        <v>0</v>
      </c>
      <c r="C870">
        <f t="shared" si="14"/>
        <v>36</v>
      </c>
    </row>
    <row r="871" spans="1:3" x14ac:dyDescent="0.25">
      <c r="A871" t="s">
        <v>1441</v>
      </c>
      <c r="B871">
        <v>0</v>
      </c>
      <c r="C871">
        <f t="shared" si="14"/>
        <v>0</v>
      </c>
    </row>
    <row r="872" spans="1:3" x14ac:dyDescent="0.25">
      <c r="A872" t="s">
        <v>130</v>
      </c>
      <c r="B872">
        <v>0</v>
      </c>
      <c r="C872">
        <f t="shared" si="14"/>
        <v>101</v>
      </c>
    </row>
    <row r="873" spans="1:3" x14ac:dyDescent="0.25">
      <c r="A873" t="s">
        <v>12</v>
      </c>
      <c r="B873">
        <v>0</v>
      </c>
      <c r="C873">
        <f t="shared" si="14"/>
        <v>43</v>
      </c>
    </row>
    <row r="874" spans="1:3" x14ac:dyDescent="0.25">
      <c r="A874" t="s">
        <v>196</v>
      </c>
      <c r="B874">
        <v>0</v>
      </c>
      <c r="C874">
        <f t="shared" si="14"/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CF77-E6BC-4F14-9878-538794BEB5F5}">
  <dimension ref="A1:K874"/>
  <sheetViews>
    <sheetView workbookViewId="0">
      <selection activeCell="F4" sqref="F4"/>
    </sheetView>
  </sheetViews>
  <sheetFormatPr defaultRowHeight="15" x14ac:dyDescent="0.25"/>
  <cols>
    <col min="1" max="1" width="27.5703125" bestFit="1" customWidth="1"/>
    <col min="5" max="5" width="27.5703125" bestFit="1" customWidth="1"/>
    <col min="8" max="8" width="27.5703125" bestFit="1" customWidth="1"/>
  </cols>
  <sheetData>
    <row r="1" spans="1:11" x14ac:dyDescent="0.25">
      <c r="A1" t="s">
        <v>1452</v>
      </c>
      <c r="B1" t="s">
        <v>1459</v>
      </c>
      <c r="H1" t="s">
        <v>1460</v>
      </c>
    </row>
    <row r="2" spans="1:11" x14ac:dyDescent="0.25">
      <c r="A2" t="s">
        <v>12</v>
      </c>
      <c r="B2">
        <v>0</v>
      </c>
      <c r="C2">
        <f>SUMIF($A:$A, A2, $B:$B)</f>
        <v>207</v>
      </c>
      <c r="E2" t="s">
        <v>12</v>
      </c>
      <c r="F2">
        <f>SUMIF(A:A, E2, B:B)+1</f>
        <v>208</v>
      </c>
      <c r="H2" t="str" cm="1">
        <f t="array" ref="H2:I48">_xlfn._xlws.SORT(E2:F48)</f>
        <v>Argentina</v>
      </c>
      <c r="I2">
        <v>98</v>
      </c>
      <c r="K2">
        <f>_xlfn.XLOOKUP(nation,H2:H48,I2:I48)</f>
        <v>129</v>
      </c>
    </row>
    <row r="3" spans="1:11" x14ac:dyDescent="0.25">
      <c r="A3" t="s">
        <v>16</v>
      </c>
      <c r="B3">
        <v>0</v>
      </c>
      <c r="C3">
        <f t="shared" ref="C3:C66" si="0">SUMIF($A:$A, A3, $B:$B)</f>
        <v>786</v>
      </c>
      <c r="E3" t="s">
        <v>16</v>
      </c>
      <c r="F3">
        <f>SUMIF(A:A, E3, B:B)+3</f>
        <v>789</v>
      </c>
      <c r="H3" t="str">
        <v>Australia</v>
      </c>
      <c r="I3">
        <v>150</v>
      </c>
    </row>
    <row r="4" spans="1:11" x14ac:dyDescent="0.25">
      <c r="A4" t="s">
        <v>16</v>
      </c>
      <c r="B4">
        <v>0</v>
      </c>
      <c r="C4">
        <f t="shared" si="0"/>
        <v>786</v>
      </c>
      <c r="E4" t="s">
        <v>23</v>
      </c>
      <c r="F4">
        <f t="shared" ref="F4:F48" si="1">SUMIF(A:A, E4, B:B)</f>
        <v>45</v>
      </c>
      <c r="H4" t="str">
        <v>Austria</v>
      </c>
      <c r="I4">
        <v>118</v>
      </c>
    </row>
    <row r="5" spans="1:11" x14ac:dyDescent="0.25">
      <c r="A5" t="s">
        <v>12</v>
      </c>
      <c r="B5">
        <v>0</v>
      </c>
      <c r="C5">
        <f t="shared" si="0"/>
        <v>207</v>
      </c>
      <c r="E5" t="s">
        <v>26</v>
      </c>
      <c r="F5">
        <f t="shared" si="1"/>
        <v>129</v>
      </c>
      <c r="H5" t="str">
        <v>Belgium</v>
      </c>
      <c r="I5">
        <v>45</v>
      </c>
    </row>
    <row r="6" spans="1:11" x14ac:dyDescent="0.25">
      <c r="A6" t="s">
        <v>23</v>
      </c>
      <c r="B6">
        <v>0</v>
      </c>
      <c r="C6">
        <f t="shared" si="0"/>
        <v>45</v>
      </c>
      <c r="E6" t="s">
        <v>29</v>
      </c>
      <c r="F6">
        <f t="shared" si="1"/>
        <v>20</v>
      </c>
      <c r="H6" t="str">
        <v>Belgium_x000D_
France</v>
      </c>
      <c r="I6">
        <v>0</v>
      </c>
    </row>
    <row r="7" spans="1:11" x14ac:dyDescent="0.25">
      <c r="A7" t="s">
        <v>26</v>
      </c>
      <c r="B7">
        <v>0</v>
      </c>
      <c r="C7">
        <f t="shared" si="0"/>
        <v>129</v>
      </c>
      <c r="E7" t="s">
        <v>38</v>
      </c>
      <c r="F7">
        <f>SUMIF(A:A, E7, B:B)+1</f>
        <v>119</v>
      </c>
      <c r="H7" t="str">
        <v>Brazil</v>
      </c>
      <c r="I7">
        <v>293</v>
      </c>
    </row>
    <row r="8" spans="1:11" x14ac:dyDescent="0.25">
      <c r="A8" t="s">
        <v>29</v>
      </c>
      <c r="B8">
        <v>0</v>
      </c>
      <c r="C8">
        <f t="shared" si="0"/>
        <v>20</v>
      </c>
      <c r="E8" t="s">
        <v>41</v>
      </c>
      <c r="F8">
        <f t="shared" si="1"/>
        <v>2</v>
      </c>
      <c r="H8" t="str">
        <v>Canada</v>
      </c>
      <c r="I8">
        <v>39</v>
      </c>
    </row>
    <row r="9" spans="1:11" x14ac:dyDescent="0.25">
      <c r="A9" t="s">
        <v>26</v>
      </c>
      <c r="B9">
        <v>0</v>
      </c>
      <c r="C9">
        <f t="shared" si="0"/>
        <v>129</v>
      </c>
      <c r="E9" t="s">
        <v>47</v>
      </c>
      <c r="F9">
        <f t="shared" si="1"/>
        <v>312</v>
      </c>
      <c r="H9" t="str">
        <v>Chile</v>
      </c>
      <c r="I9">
        <v>0</v>
      </c>
    </row>
    <row r="10" spans="1:11" x14ac:dyDescent="0.25">
      <c r="A10" t="s">
        <v>29</v>
      </c>
      <c r="B10">
        <v>0</v>
      </c>
      <c r="C10">
        <f t="shared" si="0"/>
        <v>20</v>
      </c>
      <c r="E10" t="s">
        <v>50</v>
      </c>
      <c r="F10">
        <f t="shared" si="1"/>
        <v>135</v>
      </c>
      <c r="H10" t="str">
        <v>China</v>
      </c>
      <c r="I10">
        <v>0</v>
      </c>
    </row>
    <row r="11" spans="1:11" x14ac:dyDescent="0.25">
      <c r="A11" t="s">
        <v>16</v>
      </c>
      <c r="B11">
        <v>0</v>
      </c>
      <c r="C11">
        <f t="shared" si="0"/>
        <v>786</v>
      </c>
      <c r="E11" t="s">
        <v>65</v>
      </c>
      <c r="F11">
        <f t="shared" si="1"/>
        <v>71</v>
      </c>
      <c r="H11" t="str">
        <v>Colombia</v>
      </c>
      <c r="I11">
        <v>30</v>
      </c>
    </row>
    <row r="12" spans="1:11" x14ac:dyDescent="0.25">
      <c r="A12" t="s">
        <v>38</v>
      </c>
      <c r="B12">
        <v>0</v>
      </c>
      <c r="C12">
        <f t="shared" si="0"/>
        <v>118</v>
      </c>
      <c r="E12" t="s">
        <v>70</v>
      </c>
      <c r="F12">
        <f t="shared" si="1"/>
        <v>44</v>
      </c>
      <c r="H12" t="str">
        <v>Czech Republic</v>
      </c>
      <c r="I12">
        <v>0</v>
      </c>
    </row>
    <row r="13" spans="1:11" x14ac:dyDescent="0.25">
      <c r="A13" t="s">
        <v>41</v>
      </c>
      <c r="B13">
        <v>2</v>
      </c>
      <c r="C13">
        <f t="shared" si="0"/>
        <v>2</v>
      </c>
      <c r="E13" t="s">
        <v>85</v>
      </c>
      <c r="F13">
        <f t="shared" si="1"/>
        <v>1</v>
      </c>
      <c r="H13" t="str">
        <v>Denmark</v>
      </c>
      <c r="I13">
        <v>1</v>
      </c>
    </row>
    <row r="14" spans="1:11" x14ac:dyDescent="0.25">
      <c r="A14" t="s">
        <v>12</v>
      </c>
      <c r="B14">
        <v>23</v>
      </c>
      <c r="C14">
        <f t="shared" si="0"/>
        <v>207</v>
      </c>
      <c r="E14" t="s">
        <v>130</v>
      </c>
      <c r="F14">
        <f t="shared" si="1"/>
        <v>293</v>
      </c>
      <c r="H14" t="str">
        <v>East Germany</v>
      </c>
      <c r="I14">
        <v>0</v>
      </c>
    </row>
    <row r="15" spans="1:11" x14ac:dyDescent="0.25">
      <c r="A15" t="s">
        <v>47</v>
      </c>
      <c r="B15">
        <v>32</v>
      </c>
      <c r="C15">
        <f t="shared" si="0"/>
        <v>312</v>
      </c>
      <c r="E15" t="s">
        <v>133</v>
      </c>
      <c r="F15">
        <f>SUMIF(A:A, E15, B:B)+21</f>
        <v>416</v>
      </c>
      <c r="H15" t="str">
        <v>East Germany, West Germany</v>
      </c>
      <c r="I15">
        <v>0</v>
      </c>
    </row>
    <row r="16" spans="1:11" x14ac:dyDescent="0.25">
      <c r="A16" t="s">
        <v>50</v>
      </c>
      <c r="B16">
        <v>0</v>
      </c>
      <c r="C16">
        <f t="shared" si="0"/>
        <v>135</v>
      </c>
      <c r="E16" t="s">
        <v>136</v>
      </c>
      <c r="F16">
        <f t="shared" si="1"/>
        <v>0</v>
      </c>
      <c r="H16" t="str">
        <v>Finland</v>
      </c>
      <c r="I16">
        <v>245</v>
      </c>
    </row>
    <row r="17" spans="1:9" x14ac:dyDescent="0.25">
      <c r="A17" t="s">
        <v>47</v>
      </c>
      <c r="B17">
        <v>0</v>
      </c>
      <c r="C17">
        <f t="shared" si="0"/>
        <v>312</v>
      </c>
      <c r="E17" t="s">
        <v>142</v>
      </c>
      <c r="F17">
        <f t="shared" si="1"/>
        <v>0</v>
      </c>
      <c r="H17" t="str">
        <v>France</v>
      </c>
      <c r="I17">
        <v>312</v>
      </c>
    </row>
    <row r="18" spans="1:9" x14ac:dyDescent="0.25">
      <c r="A18" t="s">
        <v>16</v>
      </c>
      <c r="B18">
        <v>1</v>
      </c>
      <c r="C18">
        <f t="shared" si="0"/>
        <v>786</v>
      </c>
      <c r="E18" t="s">
        <v>161</v>
      </c>
      <c r="F18">
        <f t="shared" si="1"/>
        <v>1</v>
      </c>
      <c r="H18" t="str">
        <v>Germany</v>
      </c>
      <c r="I18">
        <v>416</v>
      </c>
    </row>
    <row r="19" spans="1:9" x14ac:dyDescent="0.25">
      <c r="A19" t="s">
        <v>50</v>
      </c>
      <c r="B19">
        <v>106</v>
      </c>
      <c r="C19">
        <f t="shared" si="0"/>
        <v>135</v>
      </c>
      <c r="E19" t="s">
        <v>166</v>
      </c>
      <c r="F19">
        <f>SUMIF(A:A, E19, B:B)+1</f>
        <v>48</v>
      </c>
      <c r="H19" t="str">
        <v>Hungary</v>
      </c>
      <c r="I19">
        <v>0</v>
      </c>
    </row>
    <row r="20" spans="1:9" x14ac:dyDescent="0.25">
      <c r="A20" t="s">
        <v>12</v>
      </c>
      <c r="B20">
        <v>0</v>
      </c>
      <c r="C20">
        <f t="shared" si="0"/>
        <v>207</v>
      </c>
      <c r="E20" t="s">
        <v>168</v>
      </c>
      <c r="F20">
        <f t="shared" si="1"/>
        <v>39</v>
      </c>
      <c r="H20" t="str">
        <v>India</v>
      </c>
      <c r="I20">
        <v>0</v>
      </c>
    </row>
    <row r="21" spans="1:9" x14ac:dyDescent="0.25">
      <c r="A21" t="s">
        <v>26</v>
      </c>
      <c r="B21">
        <v>1</v>
      </c>
      <c r="C21">
        <f t="shared" si="0"/>
        <v>129</v>
      </c>
      <c r="E21" t="s">
        <v>173</v>
      </c>
      <c r="F21">
        <f t="shared" si="1"/>
        <v>118</v>
      </c>
      <c r="H21" t="str">
        <v>Indonesia</v>
      </c>
      <c r="I21">
        <v>0</v>
      </c>
    </row>
    <row r="22" spans="1:9" x14ac:dyDescent="0.25">
      <c r="A22" t="s">
        <v>26</v>
      </c>
      <c r="B22">
        <v>0</v>
      </c>
      <c r="C22">
        <f t="shared" si="0"/>
        <v>129</v>
      </c>
      <c r="E22" t="s">
        <v>196</v>
      </c>
      <c r="F22">
        <f t="shared" si="1"/>
        <v>98</v>
      </c>
      <c r="H22" t="str">
        <v>Ireland</v>
      </c>
      <c r="I22">
        <v>0</v>
      </c>
    </row>
    <row r="23" spans="1:9" x14ac:dyDescent="0.25">
      <c r="A23" t="s">
        <v>65</v>
      </c>
      <c r="B23">
        <v>11</v>
      </c>
      <c r="C23">
        <f t="shared" si="0"/>
        <v>71</v>
      </c>
      <c r="E23" t="s">
        <v>203</v>
      </c>
      <c r="F23">
        <f t="shared" si="1"/>
        <v>36</v>
      </c>
      <c r="H23" t="str">
        <v>Italy</v>
      </c>
      <c r="I23">
        <v>208</v>
      </c>
    </row>
    <row r="24" spans="1:9" x14ac:dyDescent="0.25">
      <c r="A24" t="s">
        <v>16</v>
      </c>
      <c r="B24">
        <v>1</v>
      </c>
      <c r="C24">
        <f t="shared" si="0"/>
        <v>786</v>
      </c>
      <c r="E24" t="s">
        <v>227</v>
      </c>
      <c r="F24">
        <f t="shared" si="1"/>
        <v>245</v>
      </c>
      <c r="H24" t="str">
        <v>Japan</v>
      </c>
      <c r="I24">
        <v>3</v>
      </c>
    </row>
    <row r="25" spans="1:9" x14ac:dyDescent="0.25">
      <c r="A25" t="s">
        <v>70</v>
      </c>
      <c r="B25">
        <v>0</v>
      </c>
      <c r="C25">
        <f t="shared" si="0"/>
        <v>44</v>
      </c>
      <c r="E25" t="s">
        <v>238</v>
      </c>
      <c r="F25">
        <f>SUMIF(A:A, E25, B:B)+2</f>
        <v>150</v>
      </c>
      <c r="H25" t="str">
        <v>Liechtenstein</v>
      </c>
      <c r="I25">
        <v>0</v>
      </c>
    </row>
    <row r="26" spans="1:9" x14ac:dyDescent="0.25">
      <c r="A26" t="s">
        <v>26</v>
      </c>
      <c r="B26">
        <v>0</v>
      </c>
      <c r="C26">
        <f t="shared" si="0"/>
        <v>129</v>
      </c>
      <c r="E26" t="s">
        <v>252</v>
      </c>
      <c r="F26">
        <f t="shared" si="1"/>
        <v>36</v>
      </c>
      <c r="H26" t="str">
        <v>Malaysia</v>
      </c>
      <c r="I26">
        <v>0</v>
      </c>
    </row>
    <row r="27" spans="1:9" x14ac:dyDescent="0.25">
      <c r="A27" t="s">
        <v>26</v>
      </c>
      <c r="B27">
        <v>19</v>
      </c>
      <c r="C27">
        <f t="shared" si="0"/>
        <v>129</v>
      </c>
      <c r="E27" t="s">
        <v>297</v>
      </c>
      <c r="F27">
        <f t="shared" si="1"/>
        <v>0</v>
      </c>
      <c r="H27" t="str">
        <v>Mexico</v>
      </c>
      <c r="I27">
        <v>46</v>
      </c>
    </row>
    <row r="28" spans="1:9" x14ac:dyDescent="0.25">
      <c r="A28" t="s">
        <v>26</v>
      </c>
      <c r="B28">
        <v>1</v>
      </c>
      <c r="C28">
        <f t="shared" si="0"/>
        <v>129</v>
      </c>
      <c r="E28" t="s">
        <v>310</v>
      </c>
      <c r="F28">
        <f t="shared" si="1"/>
        <v>0</v>
      </c>
      <c r="H28" t="str">
        <v>Monaco</v>
      </c>
      <c r="I28">
        <v>48</v>
      </c>
    </row>
    <row r="29" spans="1:9" x14ac:dyDescent="0.25">
      <c r="A29" t="s">
        <v>26</v>
      </c>
      <c r="B29">
        <v>0</v>
      </c>
      <c r="C29">
        <f t="shared" si="0"/>
        <v>129</v>
      </c>
      <c r="E29" t="s">
        <v>320</v>
      </c>
      <c r="F29">
        <f t="shared" si="1"/>
        <v>1</v>
      </c>
      <c r="H29" t="str">
        <v>Monaco_x000D_
Netherlands</v>
      </c>
      <c r="I29">
        <v>0</v>
      </c>
    </row>
    <row r="30" spans="1:9" x14ac:dyDescent="0.25">
      <c r="A30" t="s">
        <v>12</v>
      </c>
      <c r="B30">
        <v>9</v>
      </c>
      <c r="C30">
        <f t="shared" si="0"/>
        <v>207</v>
      </c>
      <c r="E30" t="s">
        <v>330</v>
      </c>
      <c r="F30">
        <f t="shared" si="1"/>
        <v>0</v>
      </c>
      <c r="H30" t="str">
        <v>Morocco</v>
      </c>
      <c r="I30">
        <v>0</v>
      </c>
    </row>
    <row r="31" spans="1:9" x14ac:dyDescent="0.25">
      <c r="A31" t="s">
        <v>12</v>
      </c>
      <c r="B31">
        <v>0</v>
      </c>
      <c r="C31">
        <f t="shared" si="0"/>
        <v>207</v>
      </c>
      <c r="E31" t="s">
        <v>421</v>
      </c>
      <c r="F31">
        <f t="shared" si="1"/>
        <v>0</v>
      </c>
      <c r="H31" t="str">
        <v>Netherlands</v>
      </c>
      <c r="I31">
        <v>119</v>
      </c>
    </row>
    <row r="32" spans="1:9" x14ac:dyDescent="0.25">
      <c r="A32" t="s">
        <v>12</v>
      </c>
      <c r="B32">
        <v>0</v>
      </c>
      <c r="C32">
        <f t="shared" si="0"/>
        <v>207</v>
      </c>
      <c r="E32" t="s">
        <v>446</v>
      </c>
      <c r="F32">
        <f t="shared" si="1"/>
        <v>0</v>
      </c>
      <c r="H32" t="str">
        <v>New Zealand</v>
      </c>
      <c r="I32">
        <v>71</v>
      </c>
    </row>
    <row r="33" spans="1:9" x14ac:dyDescent="0.25">
      <c r="A33" t="s">
        <v>85</v>
      </c>
      <c r="B33">
        <v>0</v>
      </c>
      <c r="C33">
        <f t="shared" si="0"/>
        <v>1</v>
      </c>
      <c r="E33" t="s">
        <v>494</v>
      </c>
      <c r="F33">
        <f t="shared" si="1"/>
        <v>0</v>
      </c>
      <c r="H33" t="str">
        <v>Poland</v>
      </c>
      <c r="I33">
        <v>12</v>
      </c>
    </row>
    <row r="34" spans="1:9" x14ac:dyDescent="0.25">
      <c r="A34" t="s">
        <v>26</v>
      </c>
      <c r="B34">
        <v>0</v>
      </c>
      <c r="C34">
        <f t="shared" si="0"/>
        <v>129</v>
      </c>
      <c r="E34" t="s">
        <v>525</v>
      </c>
      <c r="F34">
        <f t="shared" si="1"/>
        <v>3</v>
      </c>
      <c r="H34" t="str">
        <v>Portugal</v>
      </c>
      <c r="I34">
        <v>1</v>
      </c>
    </row>
    <row r="35" spans="1:9" x14ac:dyDescent="0.25">
      <c r="A35" t="s">
        <v>26</v>
      </c>
      <c r="B35">
        <v>0</v>
      </c>
      <c r="C35">
        <f t="shared" si="0"/>
        <v>129</v>
      </c>
      <c r="E35" t="s">
        <v>529</v>
      </c>
      <c r="F35">
        <f t="shared" si="1"/>
        <v>0</v>
      </c>
      <c r="H35" t="str">
        <v>RAF</v>
      </c>
      <c r="I35">
        <v>0</v>
      </c>
    </row>
    <row r="36" spans="1:9" x14ac:dyDescent="0.25">
      <c r="A36" t="s">
        <v>47</v>
      </c>
      <c r="B36">
        <v>22</v>
      </c>
      <c r="C36">
        <f t="shared" si="0"/>
        <v>312</v>
      </c>
      <c r="E36" t="s">
        <v>615</v>
      </c>
      <c r="F36">
        <f t="shared" si="1"/>
        <v>30</v>
      </c>
      <c r="H36" t="str">
        <v>Rhodesia</v>
      </c>
      <c r="I36">
        <v>1</v>
      </c>
    </row>
    <row r="37" spans="1:9" x14ac:dyDescent="0.25">
      <c r="A37" t="s">
        <v>16</v>
      </c>
      <c r="B37">
        <v>2</v>
      </c>
      <c r="C37">
        <f t="shared" si="0"/>
        <v>786</v>
      </c>
      <c r="E37" t="s">
        <v>621</v>
      </c>
      <c r="F37">
        <f t="shared" si="1"/>
        <v>46</v>
      </c>
      <c r="H37" t="str">
        <v>Rhodesia and Nyasaland</v>
      </c>
      <c r="I37">
        <v>0</v>
      </c>
    </row>
    <row r="38" spans="1:9" x14ac:dyDescent="0.25">
      <c r="A38" t="s">
        <v>12</v>
      </c>
      <c r="B38">
        <v>17</v>
      </c>
      <c r="C38">
        <f t="shared" si="0"/>
        <v>207</v>
      </c>
      <c r="E38" t="s">
        <v>650</v>
      </c>
      <c r="F38">
        <f t="shared" si="1"/>
        <v>0</v>
      </c>
      <c r="H38" t="str">
        <v>Russia</v>
      </c>
      <c r="I38">
        <v>4</v>
      </c>
    </row>
    <row r="39" spans="1:9" x14ac:dyDescent="0.25">
      <c r="A39" t="s">
        <v>16</v>
      </c>
      <c r="B39">
        <v>0</v>
      </c>
      <c r="C39">
        <f t="shared" si="0"/>
        <v>786</v>
      </c>
      <c r="E39" t="s">
        <v>686</v>
      </c>
      <c r="F39">
        <f t="shared" si="1"/>
        <v>0</v>
      </c>
      <c r="H39" t="str">
        <v>South Africa</v>
      </c>
      <c r="I39">
        <v>36</v>
      </c>
    </row>
    <row r="40" spans="1:9" x14ac:dyDescent="0.25">
      <c r="A40" t="s">
        <v>16</v>
      </c>
      <c r="B40">
        <v>0</v>
      </c>
      <c r="C40">
        <f t="shared" si="0"/>
        <v>786</v>
      </c>
      <c r="E40" t="s">
        <v>772</v>
      </c>
      <c r="F40">
        <f t="shared" si="1"/>
        <v>12</v>
      </c>
      <c r="H40" t="str">
        <v>Spain</v>
      </c>
      <c r="I40">
        <v>135</v>
      </c>
    </row>
    <row r="41" spans="1:9" x14ac:dyDescent="0.25">
      <c r="A41" t="s">
        <v>16</v>
      </c>
      <c r="B41">
        <v>0</v>
      </c>
      <c r="C41">
        <f t="shared" si="0"/>
        <v>786</v>
      </c>
      <c r="E41" t="s">
        <v>777</v>
      </c>
      <c r="F41">
        <f t="shared" si="1"/>
        <v>4</v>
      </c>
      <c r="H41" t="str">
        <v>Sweden</v>
      </c>
      <c r="I41">
        <v>44</v>
      </c>
    </row>
    <row r="42" spans="1:9" x14ac:dyDescent="0.25">
      <c r="A42" t="s">
        <v>16</v>
      </c>
      <c r="B42">
        <v>0</v>
      </c>
      <c r="C42">
        <f t="shared" si="0"/>
        <v>786</v>
      </c>
      <c r="E42" t="s">
        <v>780</v>
      </c>
      <c r="F42">
        <f t="shared" si="1"/>
        <v>0</v>
      </c>
      <c r="H42" t="str">
        <v>Switzerland</v>
      </c>
      <c r="I42">
        <v>36</v>
      </c>
    </row>
    <row r="43" spans="1:9" x14ac:dyDescent="0.25">
      <c r="A43" t="s">
        <v>16</v>
      </c>
      <c r="B43">
        <v>1</v>
      </c>
      <c r="C43">
        <f t="shared" si="0"/>
        <v>786</v>
      </c>
      <c r="E43" t="s">
        <v>846</v>
      </c>
      <c r="F43">
        <f t="shared" si="1"/>
        <v>1</v>
      </c>
      <c r="H43" t="str">
        <v>Thailand</v>
      </c>
      <c r="I43">
        <v>2</v>
      </c>
    </row>
    <row r="44" spans="1:9" x14ac:dyDescent="0.25">
      <c r="A44" t="s">
        <v>26</v>
      </c>
      <c r="B44">
        <v>1</v>
      </c>
      <c r="C44">
        <f t="shared" si="0"/>
        <v>129</v>
      </c>
      <c r="E44" t="s">
        <v>903</v>
      </c>
      <c r="F44">
        <f t="shared" si="1"/>
        <v>0</v>
      </c>
      <c r="H44" t="str">
        <v>United Kingdom</v>
      </c>
      <c r="I44">
        <v>789</v>
      </c>
    </row>
    <row r="45" spans="1:9" x14ac:dyDescent="0.25">
      <c r="A45" t="s">
        <v>12</v>
      </c>
      <c r="B45">
        <v>0</v>
      </c>
      <c r="C45">
        <f t="shared" si="0"/>
        <v>207</v>
      </c>
      <c r="E45" t="s">
        <v>1002</v>
      </c>
      <c r="F45">
        <f t="shared" si="1"/>
        <v>0</v>
      </c>
      <c r="H45" t="str">
        <v>United States</v>
      </c>
      <c r="I45">
        <v>129</v>
      </c>
    </row>
    <row r="46" spans="1:9" x14ac:dyDescent="0.25">
      <c r="A46" t="s">
        <v>12</v>
      </c>
      <c r="B46">
        <v>1</v>
      </c>
      <c r="C46">
        <f t="shared" si="0"/>
        <v>207</v>
      </c>
      <c r="E46" t="s">
        <v>1175</v>
      </c>
      <c r="F46">
        <f t="shared" si="1"/>
        <v>0</v>
      </c>
      <c r="H46" t="str">
        <v>Uruguay</v>
      </c>
      <c r="I46">
        <v>0</v>
      </c>
    </row>
    <row r="47" spans="1:9" x14ac:dyDescent="0.25">
      <c r="A47" t="s">
        <v>16</v>
      </c>
      <c r="B47">
        <v>0</v>
      </c>
      <c r="C47">
        <f t="shared" si="0"/>
        <v>786</v>
      </c>
      <c r="E47" t="s">
        <v>1436</v>
      </c>
      <c r="F47">
        <f t="shared" si="1"/>
        <v>0</v>
      </c>
      <c r="H47" t="str">
        <v>Venezuela</v>
      </c>
      <c r="I47">
        <v>1</v>
      </c>
    </row>
    <row r="48" spans="1:9" x14ac:dyDescent="0.25">
      <c r="A48" t="s">
        <v>12</v>
      </c>
      <c r="B48">
        <v>0</v>
      </c>
      <c r="C48">
        <f t="shared" si="0"/>
        <v>207</v>
      </c>
      <c r="E48" t="s">
        <v>1441</v>
      </c>
      <c r="F48">
        <f t="shared" si="1"/>
        <v>0</v>
      </c>
      <c r="H48" t="str">
        <v>West Germany</v>
      </c>
      <c r="I48">
        <v>20</v>
      </c>
    </row>
    <row r="49" spans="1:3" x14ac:dyDescent="0.25">
      <c r="A49" t="s">
        <v>26</v>
      </c>
      <c r="B49">
        <v>0</v>
      </c>
      <c r="C49">
        <f t="shared" si="0"/>
        <v>129</v>
      </c>
    </row>
    <row r="50" spans="1:3" x14ac:dyDescent="0.25">
      <c r="A50" t="s">
        <v>47</v>
      </c>
      <c r="B50">
        <v>0</v>
      </c>
      <c r="C50">
        <f t="shared" si="0"/>
        <v>312</v>
      </c>
    </row>
    <row r="51" spans="1:3" x14ac:dyDescent="0.25">
      <c r="A51" t="s">
        <v>12</v>
      </c>
      <c r="B51">
        <v>8</v>
      </c>
      <c r="C51">
        <f t="shared" si="0"/>
        <v>207</v>
      </c>
    </row>
    <row r="52" spans="1:3" x14ac:dyDescent="0.25">
      <c r="A52" t="s">
        <v>26</v>
      </c>
      <c r="B52">
        <v>0</v>
      </c>
      <c r="C52">
        <f t="shared" si="0"/>
        <v>129</v>
      </c>
    </row>
    <row r="53" spans="1:3" x14ac:dyDescent="0.25">
      <c r="A53" t="s">
        <v>12</v>
      </c>
      <c r="B53">
        <v>0</v>
      </c>
      <c r="C53">
        <f t="shared" si="0"/>
        <v>207</v>
      </c>
    </row>
    <row r="54" spans="1:3" x14ac:dyDescent="0.25">
      <c r="A54" t="s">
        <v>16</v>
      </c>
      <c r="B54">
        <v>0</v>
      </c>
      <c r="C54">
        <f t="shared" si="0"/>
        <v>786</v>
      </c>
    </row>
    <row r="55" spans="1:3" x14ac:dyDescent="0.25">
      <c r="A55" t="s">
        <v>26</v>
      </c>
      <c r="B55">
        <v>0</v>
      </c>
      <c r="C55">
        <f t="shared" si="0"/>
        <v>129</v>
      </c>
    </row>
    <row r="56" spans="1:3" x14ac:dyDescent="0.25">
      <c r="A56" t="s">
        <v>12</v>
      </c>
      <c r="B56">
        <v>0</v>
      </c>
      <c r="C56">
        <f t="shared" si="0"/>
        <v>207</v>
      </c>
    </row>
    <row r="57" spans="1:3" x14ac:dyDescent="0.25">
      <c r="A57" t="s">
        <v>130</v>
      </c>
      <c r="B57">
        <v>68</v>
      </c>
      <c r="C57">
        <f t="shared" si="0"/>
        <v>293</v>
      </c>
    </row>
    <row r="58" spans="1:3" x14ac:dyDescent="0.25">
      <c r="A58" t="s">
        <v>133</v>
      </c>
      <c r="B58">
        <v>0</v>
      </c>
      <c r="C58">
        <f t="shared" si="0"/>
        <v>395</v>
      </c>
    </row>
    <row r="59" spans="1:3" x14ac:dyDescent="0.25">
      <c r="A59" t="s">
        <v>136</v>
      </c>
      <c r="B59">
        <v>0</v>
      </c>
      <c r="C59">
        <f t="shared" si="0"/>
        <v>0</v>
      </c>
    </row>
    <row r="60" spans="1:3" x14ac:dyDescent="0.25">
      <c r="A60" t="s">
        <v>12</v>
      </c>
      <c r="B60">
        <v>0</v>
      </c>
      <c r="C60">
        <f t="shared" si="0"/>
        <v>207</v>
      </c>
    </row>
    <row r="61" spans="1:3" x14ac:dyDescent="0.25">
      <c r="A61" t="s">
        <v>29</v>
      </c>
      <c r="B61">
        <v>0</v>
      </c>
      <c r="C61">
        <f t="shared" si="0"/>
        <v>20</v>
      </c>
    </row>
    <row r="62" spans="1:3" x14ac:dyDescent="0.25">
      <c r="A62" t="s">
        <v>142</v>
      </c>
      <c r="B62">
        <v>0</v>
      </c>
      <c r="C62">
        <f t="shared" si="0"/>
        <v>0</v>
      </c>
    </row>
    <row r="63" spans="1:3" x14ac:dyDescent="0.25">
      <c r="A63" t="s">
        <v>47</v>
      </c>
      <c r="B63">
        <v>0</v>
      </c>
      <c r="C63">
        <f t="shared" si="0"/>
        <v>312</v>
      </c>
    </row>
    <row r="64" spans="1:3" x14ac:dyDescent="0.25">
      <c r="A64" t="s">
        <v>16</v>
      </c>
      <c r="B64">
        <v>0</v>
      </c>
      <c r="C64">
        <f t="shared" si="0"/>
        <v>786</v>
      </c>
    </row>
    <row r="65" spans="1:3" x14ac:dyDescent="0.25">
      <c r="A65" t="s">
        <v>16</v>
      </c>
      <c r="B65">
        <v>0</v>
      </c>
      <c r="C65">
        <f t="shared" si="0"/>
        <v>786</v>
      </c>
    </row>
    <row r="66" spans="1:3" x14ac:dyDescent="0.25">
      <c r="A66" t="s">
        <v>29</v>
      </c>
      <c r="B66">
        <v>0</v>
      </c>
      <c r="C66">
        <f t="shared" si="0"/>
        <v>20</v>
      </c>
    </row>
    <row r="67" spans="1:3" x14ac:dyDescent="0.25">
      <c r="A67" t="s">
        <v>47</v>
      </c>
      <c r="B67">
        <v>9</v>
      </c>
      <c r="C67">
        <f t="shared" ref="C67:C130" si="2">SUMIF($A:$A, A67, $B:$B)</f>
        <v>312</v>
      </c>
    </row>
    <row r="68" spans="1:3" x14ac:dyDescent="0.25">
      <c r="A68" t="s">
        <v>16</v>
      </c>
      <c r="B68">
        <v>0</v>
      </c>
      <c r="C68">
        <f t="shared" si="2"/>
        <v>786</v>
      </c>
    </row>
    <row r="69" spans="1:3" x14ac:dyDescent="0.25">
      <c r="A69" t="s">
        <v>29</v>
      </c>
      <c r="B69">
        <v>0</v>
      </c>
      <c r="C69">
        <f t="shared" si="2"/>
        <v>20</v>
      </c>
    </row>
    <row r="70" spans="1:3" x14ac:dyDescent="0.25">
      <c r="A70" t="s">
        <v>47</v>
      </c>
      <c r="B70">
        <v>0</v>
      </c>
      <c r="C70">
        <f t="shared" si="2"/>
        <v>312</v>
      </c>
    </row>
    <row r="71" spans="1:3" x14ac:dyDescent="0.25">
      <c r="A71" t="s">
        <v>161</v>
      </c>
      <c r="B71">
        <v>0</v>
      </c>
      <c r="C71">
        <f t="shared" si="2"/>
        <v>1</v>
      </c>
    </row>
    <row r="72" spans="1:3" x14ac:dyDescent="0.25">
      <c r="A72" t="s">
        <v>47</v>
      </c>
      <c r="B72">
        <v>8</v>
      </c>
      <c r="C72">
        <f t="shared" si="2"/>
        <v>312</v>
      </c>
    </row>
    <row r="73" spans="1:3" x14ac:dyDescent="0.25">
      <c r="A73" t="s">
        <v>166</v>
      </c>
      <c r="B73">
        <v>0</v>
      </c>
      <c r="C73">
        <f t="shared" si="2"/>
        <v>47</v>
      </c>
    </row>
    <row r="74" spans="1:3" x14ac:dyDescent="0.25">
      <c r="A74" t="s">
        <v>168</v>
      </c>
      <c r="B74">
        <v>0</v>
      </c>
      <c r="C74">
        <f t="shared" si="2"/>
        <v>39</v>
      </c>
    </row>
    <row r="75" spans="1:3" x14ac:dyDescent="0.25">
      <c r="A75" t="s">
        <v>23</v>
      </c>
      <c r="B75">
        <v>0</v>
      </c>
      <c r="C75">
        <f t="shared" si="2"/>
        <v>45</v>
      </c>
    </row>
    <row r="76" spans="1:3" x14ac:dyDescent="0.25">
      <c r="A76" t="s">
        <v>173</v>
      </c>
      <c r="B76">
        <v>48</v>
      </c>
      <c r="C76">
        <f t="shared" si="2"/>
        <v>118</v>
      </c>
    </row>
    <row r="77" spans="1:3" x14ac:dyDescent="0.25">
      <c r="A77" t="s">
        <v>47</v>
      </c>
      <c r="B77">
        <v>1</v>
      </c>
      <c r="C77">
        <f t="shared" si="2"/>
        <v>312</v>
      </c>
    </row>
    <row r="78" spans="1:3" x14ac:dyDescent="0.25">
      <c r="A78" t="s">
        <v>130</v>
      </c>
      <c r="B78">
        <v>0</v>
      </c>
      <c r="C78">
        <f t="shared" si="2"/>
        <v>293</v>
      </c>
    </row>
    <row r="79" spans="1:3" x14ac:dyDescent="0.25">
      <c r="A79" t="s">
        <v>12</v>
      </c>
      <c r="B79">
        <v>0</v>
      </c>
      <c r="C79">
        <f t="shared" si="2"/>
        <v>207</v>
      </c>
    </row>
    <row r="80" spans="1:3" x14ac:dyDescent="0.25">
      <c r="A80" t="s">
        <v>26</v>
      </c>
      <c r="B80">
        <v>1</v>
      </c>
      <c r="C80">
        <f t="shared" si="2"/>
        <v>129</v>
      </c>
    </row>
    <row r="81" spans="1:3" x14ac:dyDescent="0.25">
      <c r="A81" t="s">
        <v>16</v>
      </c>
      <c r="B81">
        <v>0</v>
      </c>
      <c r="C81">
        <f t="shared" si="2"/>
        <v>786</v>
      </c>
    </row>
    <row r="82" spans="1:3" x14ac:dyDescent="0.25">
      <c r="A82" t="s">
        <v>41</v>
      </c>
      <c r="B82">
        <v>0</v>
      </c>
      <c r="C82">
        <f t="shared" si="2"/>
        <v>2</v>
      </c>
    </row>
    <row r="83" spans="1:3" x14ac:dyDescent="0.25">
      <c r="A83" t="s">
        <v>47</v>
      </c>
      <c r="B83">
        <v>0</v>
      </c>
      <c r="C83">
        <f t="shared" si="2"/>
        <v>312</v>
      </c>
    </row>
    <row r="84" spans="1:3" x14ac:dyDescent="0.25">
      <c r="A84" t="s">
        <v>23</v>
      </c>
      <c r="B84">
        <v>1</v>
      </c>
      <c r="C84">
        <f t="shared" si="2"/>
        <v>45</v>
      </c>
    </row>
    <row r="85" spans="1:3" x14ac:dyDescent="0.25">
      <c r="A85" t="s">
        <v>130</v>
      </c>
      <c r="B85">
        <v>0</v>
      </c>
      <c r="C85">
        <f t="shared" si="2"/>
        <v>293</v>
      </c>
    </row>
    <row r="86" spans="1:3" x14ac:dyDescent="0.25">
      <c r="A86" t="s">
        <v>173</v>
      </c>
      <c r="B86">
        <v>0</v>
      </c>
      <c r="C86">
        <f t="shared" si="2"/>
        <v>118</v>
      </c>
    </row>
    <row r="87" spans="1:3" x14ac:dyDescent="0.25">
      <c r="A87" t="s">
        <v>12</v>
      </c>
      <c r="B87">
        <v>0</v>
      </c>
      <c r="C87">
        <f t="shared" si="2"/>
        <v>207</v>
      </c>
    </row>
    <row r="88" spans="1:3" x14ac:dyDescent="0.25">
      <c r="A88" t="s">
        <v>196</v>
      </c>
      <c r="B88">
        <v>0</v>
      </c>
      <c r="C88">
        <f t="shared" si="2"/>
        <v>98</v>
      </c>
    </row>
    <row r="89" spans="1:3" x14ac:dyDescent="0.25">
      <c r="A89" t="s">
        <v>26</v>
      </c>
      <c r="B89">
        <v>0</v>
      </c>
      <c r="C89">
        <f t="shared" si="2"/>
        <v>129</v>
      </c>
    </row>
    <row r="90" spans="1:3" x14ac:dyDescent="0.25">
      <c r="A90" t="s">
        <v>26</v>
      </c>
      <c r="B90">
        <v>0</v>
      </c>
      <c r="C90">
        <f t="shared" si="2"/>
        <v>129</v>
      </c>
    </row>
    <row r="91" spans="1:3" x14ac:dyDescent="0.25">
      <c r="A91" t="s">
        <v>38</v>
      </c>
      <c r="B91">
        <v>0</v>
      </c>
      <c r="C91">
        <f t="shared" si="2"/>
        <v>118</v>
      </c>
    </row>
    <row r="92" spans="1:3" x14ac:dyDescent="0.25">
      <c r="A92" t="s">
        <v>203</v>
      </c>
      <c r="B92">
        <v>0</v>
      </c>
      <c r="C92">
        <f t="shared" si="2"/>
        <v>36</v>
      </c>
    </row>
    <row r="93" spans="1:3" x14ac:dyDescent="0.25">
      <c r="A93" t="s">
        <v>203</v>
      </c>
      <c r="B93">
        <v>0</v>
      </c>
      <c r="C93">
        <f t="shared" si="2"/>
        <v>36</v>
      </c>
    </row>
    <row r="94" spans="1:3" x14ac:dyDescent="0.25">
      <c r="A94" t="s">
        <v>16</v>
      </c>
      <c r="B94">
        <v>3</v>
      </c>
      <c r="C94">
        <f t="shared" si="2"/>
        <v>786</v>
      </c>
    </row>
    <row r="95" spans="1:3" x14ac:dyDescent="0.25">
      <c r="A95" t="s">
        <v>130</v>
      </c>
      <c r="B95">
        <v>0</v>
      </c>
      <c r="C95">
        <f t="shared" si="2"/>
        <v>293</v>
      </c>
    </row>
    <row r="96" spans="1:3" x14ac:dyDescent="0.25">
      <c r="A96" t="s">
        <v>12</v>
      </c>
      <c r="B96">
        <v>0</v>
      </c>
      <c r="C96">
        <f t="shared" si="2"/>
        <v>207</v>
      </c>
    </row>
    <row r="97" spans="1:3" x14ac:dyDescent="0.25">
      <c r="A97" t="s">
        <v>26</v>
      </c>
      <c r="B97">
        <v>0</v>
      </c>
      <c r="C97">
        <f t="shared" si="2"/>
        <v>129</v>
      </c>
    </row>
    <row r="98" spans="1:3" x14ac:dyDescent="0.25">
      <c r="A98" t="s">
        <v>12</v>
      </c>
      <c r="B98">
        <v>2</v>
      </c>
      <c r="C98">
        <f t="shared" si="2"/>
        <v>207</v>
      </c>
    </row>
    <row r="99" spans="1:3" x14ac:dyDescent="0.25">
      <c r="A99" t="s">
        <v>70</v>
      </c>
      <c r="B99">
        <v>1</v>
      </c>
      <c r="C99">
        <f t="shared" si="2"/>
        <v>44</v>
      </c>
    </row>
    <row r="100" spans="1:3" x14ac:dyDescent="0.25">
      <c r="A100" t="s">
        <v>196</v>
      </c>
      <c r="B100">
        <v>0</v>
      </c>
      <c r="C100">
        <f t="shared" si="2"/>
        <v>98</v>
      </c>
    </row>
    <row r="101" spans="1:3" x14ac:dyDescent="0.25">
      <c r="A101" t="s">
        <v>196</v>
      </c>
      <c r="B101">
        <v>0</v>
      </c>
      <c r="C101">
        <f t="shared" si="2"/>
        <v>98</v>
      </c>
    </row>
    <row r="102" spans="1:3" x14ac:dyDescent="0.25">
      <c r="A102" t="s">
        <v>70</v>
      </c>
      <c r="B102">
        <v>0</v>
      </c>
      <c r="C102">
        <f t="shared" si="2"/>
        <v>44</v>
      </c>
    </row>
    <row r="103" spans="1:3" x14ac:dyDescent="0.25">
      <c r="A103" t="s">
        <v>130</v>
      </c>
      <c r="B103">
        <v>0</v>
      </c>
      <c r="C103">
        <f t="shared" si="2"/>
        <v>293</v>
      </c>
    </row>
    <row r="104" spans="1:3" x14ac:dyDescent="0.25">
      <c r="A104" t="s">
        <v>203</v>
      </c>
      <c r="B104">
        <v>0</v>
      </c>
      <c r="C104">
        <f t="shared" si="2"/>
        <v>36</v>
      </c>
    </row>
    <row r="105" spans="1:3" x14ac:dyDescent="0.25">
      <c r="A105" t="s">
        <v>227</v>
      </c>
      <c r="B105">
        <v>67</v>
      </c>
      <c r="C105">
        <f t="shared" si="2"/>
        <v>245</v>
      </c>
    </row>
    <row r="106" spans="1:3" x14ac:dyDescent="0.25">
      <c r="A106" t="s">
        <v>47</v>
      </c>
      <c r="B106">
        <v>0</v>
      </c>
      <c r="C106">
        <f t="shared" si="2"/>
        <v>312</v>
      </c>
    </row>
    <row r="107" spans="1:3" x14ac:dyDescent="0.25">
      <c r="A107" t="s">
        <v>47</v>
      </c>
      <c r="B107">
        <v>0</v>
      </c>
      <c r="C107">
        <f t="shared" si="2"/>
        <v>312</v>
      </c>
    </row>
    <row r="108" spans="1:3" x14ac:dyDescent="0.25">
      <c r="A108" t="s">
        <v>23</v>
      </c>
      <c r="B108">
        <v>15</v>
      </c>
      <c r="C108">
        <f t="shared" si="2"/>
        <v>45</v>
      </c>
    </row>
    <row r="109" spans="1:3" x14ac:dyDescent="0.25">
      <c r="A109" t="s">
        <v>26</v>
      </c>
      <c r="B109">
        <v>1</v>
      </c>
      <c r="C109">
        <f t="shared" si="2"/>
        <v>129</v>
      </c>
    </row>
    <row r="110" spans="1:3" x14ac:dyDescent="0.25">
      <c r="A110" t="s">
        <v>238</v>
      </c>
      <c r="B110">
        <v>0</v>
      </c>
      <c r="C110">
        <f t="shared" si="2"/>
        <v>148</v>
      </c>
    </row>
    <row r="111" spans="1:3" x14ac:dyDescent="0.25">
      <c r="A111" t="s">
        <v>238</v>
      </c>
      <c r="B111">
        <v>0</v>
      </c>
      <c r="C111">
        <f t="shared" si="2"/>
        <v>148</v>
      </c>
    </row>
    <row r="112" spans="1:3" x14ac:dyDescent="0.25">
      <c r="A112" t="s">
        <v>238</v>
      </c>
      <c r="B112">
        <v>31</v>
      </c>
      <c r="C112">
        <f t="shared" si="2"/>
        <v>148</v>
      </c>
    </row>
    <row r="113" spans="1:3" x14ac:dyDescent="0.25">
      <c r="A113" t="s">
        <v>168</v>
      </c>
      <c r="B113">
        <v>0</v>
      </c>
      <c r="C113">
        <f t="shared" si="2"/>
        <v>39</v>
      </c>
    </row>
    <row r="114" spans="1:3" x14ac:dyDescent="0.25">
      <c r="A114" t="s">
        <v>12</v>
      </c>
      <c r="B114">
        <v>0</v>
      </c>
      <c r="C114">
        <f t="shared" si="2"/>
        <v>207</v>
      </c>
    </row>
    <row r="115" spans="1:3" x14ac:dyDescent="0.25">
      <c r="A115" t="s">
        <v>12</v>
      </c>
      <c r="B115">
        <v>1</v>
      </c>
      <c r="C115">
        <f t="shared" si="2"/>
        <v>207</v>
      </c>
    </row>
    <row r="116" spans="1:3" x14ac:dyDescent="0.25">
      <c r="A116" t="s">
        <v>252</v>
      </c>
      <c r="B116">
        <v>0</v>
      </c>
      <c r="C116">
        <f t="shared" si="2"/>
        <v>36</v>
      </c>
    </row>
    <row r="117" spans="1:3" x14ac:dyDescent="0.25">
      <c r="A117" t="s">
        <v>12</v>
      </c>
      <c r="B117">
        <v>0</v>
      </c>
      <c r="C117">
        <f t="shared" si="2"/>
        <v>207</v>
      </c>
    </row>
    <row r="118" spans="1:3" x14ac:dyDescent="0.25">
      <c r="A118" t="s">
        <v>16</v>
      </c>
      <c r="B118">
        <v>0</v>
      </c>
      <c r="C118">
        <f t="shared" si="2"/>
        <v>786</v>
      </c>
    </row>
    <row r="119" spans="1:3" x14ac:dyDescent="0.25">
      <c r="A119" t="s">
        <v>26</v>
      </c>
      <c r="B119">
        <v>0</v>
      </c>
      <c r="C119">
        <f t="shared" si="2"/>
        <v>129</v>
      </c>
    </row>
    <row r="120" spans="1:3" x14ac:dyDescent="0.25">
      <c r="A120" t="s">
        <v>16</v>
      </c>
      <c r="B120">
        <v>0</v>
      </c>
      <c r="C120">
        <f t="shared" si="2"/>
        <v>786</v>
      </c>
    </row>
    <row r="121" spans="1:3" x14ac:dyDescent="0.25">
      <c r="A121" t="s">
        <v>16</v>
      </c>
      <c r="B121">
        <v>0</v>
      </c>
      <c r="C121">
        <f t="shared" si="2"/>
        <v>786</v>
      </c>
    </row>
    <row r="122" spans="1:3" x14ac:dyDescent="0.25">
      <c r="A122" t="s">
        <v>16</v>
      </c>
      <c r="B122">
        <v>0</v>
      </c>
      <c r="C122">
        <f t="shared" si="2"/>
        <v>786</v>
      </c>
    </row>
    <row r="123" spans="1:3" x14ac:dyDescent="0.25">
      <c r="A123" t="s">
        <v>168</v>
      </c>
      <c r="B123">
        <v>0</v>
      </c>
      <c r="C123">
        <f t="shared" si="2"/>
        <v>39</v>
      </c>
    </row>
    <row r="124" spans="1:3" x14ac:dyDescent="0.25">
      <c r="A124" t="s">
        <v>16</v>
      </c>
      <c r="B124">
        <v>10</v>
      </c>
      <c r="C124">
        <f t="shared" si="2"/>
        <v>786</v>
      </c>
    </row>
    <row r="125" spans="1:3" x14ac:dyDescent="0.25">
      <c r="A125" t="s">
        <v>16</v>
      </c>
      <c r="B125">
        <v>0</v>
      </c>
      <c r="C125">
        <f t="shared" si="2"/>
        <v>786</v>
      </c>
    </row>
    <row r="126" spans="1:3" x14ac:dyDescent="0.25">
      <c r="A126" t="s">
        <v>26</v>
      </c>
      <c r="B126">
        <v>0</v>
      </c>
      <c r="C126">
        <f t="shared" si="2"/>
        <v>129</v>
      </c>
    </row>
    <row r="127" spans="1:3" x14ac:dyDescent="0.25">
      <c r="A127" t="s">
        <v>238</v>
      </c>
      <c r="B127">
        <v>0</v>
      </c>
      <c r="C127">
        <f t="shared" si="2"/>
        <v>148</v>
      </c>
    </row>
    <row r="128" spans="1:3" x14ac:dyDescent="0.25">
      <c r="A128" t="s">
        <v>29</v>
      </c>
      <c r="B128">
        <v>0</v>
      </c>
      <c r="C128">
        <f t="shared" si="2"/>
        <v>20</v>
      </c>
    </row>
    <row r="129" spans="1:3" x14ac:dyDescent="0.25">
      <c r="A129" t="s">
        <v>16</v>
      </c>
      <c r="B129">
        <v>9</v>
      </c>
      <c r="C129">
        <f t="shared" si="2"/>
        <v>786</v>
      </c>
    </row>
    <row r="130" spans="1:3" x14ac:dyDescent="0.25">
      <c r="A130" t="s">
        <v>12</v>
      </c>
      <c r="B130">
        <v>0</v>
      </c>
      <c r="C130">
        <f t="shared" si="2"/>
        <v>207</v>
      </c>
    </row>
    <row r="131" spans="1:3" x14ac:dyDescent="0.25">
      <c r="A131" t="s">
        <v>26</v>
      </c>
      <c r="B131">
        <v>3</v>
      </c>
      <c r="C131">
        <f t="shared" ref="C131:C194" si="3">SUMIF($A:$A, A131, $B:$B)</f>
        <v>129</v>
      </c>
    </row>
    <row r="132" spans="1:3" x14ac:dyDescent="0.25">
      <c r="A132" t="s">
        <v>196</v>
      </c>
      <c r="B132">
        <v>0</v>
      </c>
      <c r="C132">
        <f t="shared" si="3"/>
        <v>98</v>
      </c>
    </row>
    <row r="133" spans="1:3" x14ac:dyDescent="0.25">
      <c r="A133" t="s">
        <v>26</v>
      </c>
      <c r="B133">
        <v>0</v>
      </c>
      <c r="C133">
        <f t="shared" si="3"/>
        <v>129</v>
      </c>
    </row>
    <row r="134" spans="1:3" x14ac:dyDescent="0.25">
      <c r="A134" t="s">
        <v>16</v>
      </c>
      <c r="B134">
        <v>0</v>
      </c>
      <c r="C134">
        <f t="shared" si="3"/>
        <v>786</v>
      </c>
    </row>
    <row r="135" spans="1:3" x14ac:dyDescent="0.25">
      <c r="A135" t="s">
        <v>252</v>
      </c>
      <c r="B135">
        <v>0</v>
      </c>
      <c r="C135">
        <f t="shared" si="3"/>
        <v>36</v>
      </c>
    </row>
    <row r="136" spans="1:3" x14ac:dyDescent="0.25">
      <c r="A136" t="s">
        <v>130</v>
      </c>
      <c r="B136">
        <v>0</v>
      </c>
      <c r="C136">
        <f t="shared" si="3"/>
        <v>293</v>
      </c>
    </row>
    <row r="137" spans="1:3" x14ac:dyDescent="0.25">
      <c r="A137" t="s">
        <v>16</v>
      </c>
      <c r="B137">
        <v>0</v>
      </c>
      <c r="C137">
        <f t="shared" si="3"/>
        <v>786</v>
      </c>
    </row>
    <row r="138" spans="1:3" x14ac:dyDescent="0.25">
      <c r="A138" t="s">
        <v>130</v>
      </c>
      <c r="B138">
        <v>0</v>
      </c>
      <c r="C138">
        <f t="shared" si="3"/>
        <v>293</v>
      </c>
    </row>
    <row r="139" spans="1:3" x14ac:dyDescent="0.25">
      <c r="A139" t="s">
        <v>12</v>
      </c>
      <c r="B139">
        <v>0</v>
      </c>
      <c r="C139">
        <f t="shared" si="3"/>
        <v>207</v>
      </c>
    </row>
    <row r="140" spans="1:3" x14ac:dyDescent="0.25">
      <c r="A140" t="s">
        <v>16</v>
      </c>
      <c r="B140">
        <v>50</v>
      </c>
      <c r="C140">
        <f t="shared" si="3"/>
        <v>786</v>
      </c>
    </row>
    <row r="141" spans="1:3" x14ac:dyDescent="0.25">
      <c r="A141" t="s">
        <v>297</v>
      </c>
      <c r="B141">
        <v>0</v>
      </c>
      <c r="C141">
        <f t="shared" si="3"/>
        <v>0</v>
      </c>
    </row>
    <row r="142" spans="1:3" x14ac:dyDescent="0.25">
      <c r="A142" t="s">
        <v>12</v>
      </c>
      <c r="B142">
        <v>0</v>
      </c>
      <c r="C142">
        <f t="shared" si="3"/>
        <v>207</v>
      </c>
    </row>
    <row r="143" spans="1:3" x14ac:dyDescent="0.25">
      <c r="A143" t="s">
        <v>26</v>
      </c>
      <c r="B143">
        <v>0</v>
      </c>
      <c r="C143">
        <f t="shared" si="3"/>
        <v>129</v>
      </c>
    </row>
    <row r="144" spans="1:3" x14ac:dyDescent="0.25">
      <c r="A144" t="s">
        <v>12</v>
      </c>
      <c r="B144">
        <v>0</v>
      </c>
      <c r="C144">
        <f t="shared" si="3"/>
        <v>207</v>
      </c>
    </row>
    <row r="145" spans="1:3" x14ac:dyDescent="0.25">
      <c r="A145" t="s">
        <v>16</v>
      </c>
      <c r="B145">
        <v>0</v>
      </c>
      <c r="C145">
        <f t="shared" si="3"/>
        <v>786</v>
      </c>
    </row>
    <row r="146" spans="1:3" x14ac:dyDescent="0.25">
      <c r="A146" t="s">
        <v>50</v>
      </c>
      <c r="B146">
        <v>0</v>
      </c>
      <c r="C146">
        <f t="shared" si="3"/>
        <v>135</v>
      </c>
    </row>
    <row r="147" spans="1:3" x14ac:dyDescent="0.25">
      <c r="A147" t="s">
        <v>168</v>
      </c>
      <c r="B147">
        <v>0</v>
      </c>
      <c r="C147">
        <f t="shared" si="3"/>
        <v>39</v>
      </c>
    </row>
    <row r="148" spans="1:3" x14ac:dyDescent="0.25">
      <c r="A148" t="s">
        <v>310</v>
      </c>
      <c r="B148">
        <v>0</v>
      </c>
      <c r="C148">
        <f t="shared" si="3"/>
        <v>0</v>
      </c>
    </row>
    <row r="149" spans="1:3" x14ac:dyDescent="0.25">
      <c r="A149" t="s">
        <v>26</v>
      </c>
      <c r="B149">
        <v>0</v>
      </c>
      <c r="C149">
        <f t="shared" si="3"/>
        <v>129</v>
      </c>
    </row>
    <row r="150" spans="1:3" x14ac:dyDescent="0.25">
      <c r="A150" t="s">
        <v>12</v>
      </c>
      <c r="B150">
        <v>3</v>
      </c>
      <c r="C150">
        <f t="shared" si="3"/>
        <v>207</v>
      </c>
    </row>
    <row r="151" spans="1:3" x14ac:dyDescent="0.25">
      <c r="A151" t="s">
        <v>12</v>
      </c>
      <c r="B151">
        <v>0</v>
      </c>
      <c r="C151">
        <f t="shared" si="3"/>
        <v>207</v>
      </c>
    </row>
    <row r="152" spans="1:3" x14ac:dyDescent="0.25">
      <c r="A152" t="s">
        <v>26</v>
      </c>
      <c r="B152">
        <v>1</v>
      </c>
      <c r="C152">
        <f t="shared" si="3"/>
        <v>129</v>
      </c>
    </row>
    <row r="153" spans="1:3" x14ac:dyDescent="0.25">
      <c r="A153" t="s">
        <v>12</v>
      </c>
      <c r="B153">
        <v>3</v>
      </c>
      <c r="C153">
        <f t="shared" si="3"/>
        <v>207</v>
      </c>
    </row>
    <row r="154" spans="1:3" x14ac:dyDescent="0.25">
      <c r="A154" t="s">
        <v>320</v>
      </c>
      <c r="B154">
        <v>0</v>
      </c>
      <c r="C154">
        <f t="shared" si="3"/>
        <v>1</v>
      </c>
    </row>
    <row r="155" spans="1:3" x14ac:dyDescent="0.25">
      <c r="A155" t="s">
        <v>12</v>
      </c>
      <c r="B155">
        <v>5</v>
      </c>
      <c r="C155">
        <f t="shared" si="3"/>
        <v>207</v>
      </c>
    </row>
    <row r="156" spans="1:3" x14ac:dyDescent="0.25">
      <c r="A156" t="s">
        <v>47</v>
      </c>
      <c r="B156">
        <v>13</v>
      </c>
      <c r="C156">
        <f t="shared" si="3"/>
        <v>312</v>
      </c>
    </row>
    <row r="157" spans="1:3" x14ac:dyDescent="0.25">
      <c r="A157" t="s">
        <v>47</v>
      </c>
      <c r="B157">
        <v>0</v>
      </c>
      <c r="C157">
        <f t="shared" si="3"/>
        <v>312</v>
      </c>
    </row>
    <row r="158" spans="1:3" x14ac:dyDescent="0.25">
      <c r="A158" t="s">
        <v>26</v>
      </c>
      <c r="B158">
        <v>0</v>
      </c>
      <c r="C158">
        <f t="shared" si="3"/>
        <v>129</v>
      </c>
    </row>
    <row r="159" spans="1:3" x14ac:dyDescent="0.25">
      <c r="A159" t="s">
        <v>330</v>
      </c>
      <c r="B159">
        <v>0</v>
      </c>
      <c r="C159">
        <f t="shared" si="3"/>
        <v>0</v>
      </c>
    </row>
    <row r="160" spans="1:3" x14ac:dyDescent="0.25">
      <c r="A160" t="s">
        <v>23</v>
      </c>
      <c r="B160">
        <v>0</v>
      </c>
      <c r="C160">
        <f t="shared" si="3"/>
        <v>45</v>
      </c>
    </row>
    <row r="161" spans="1:3" x14ac:dyDescent="0.25">
      <c r="A161" t="s">
        <v>16</v>
      </c>
      <c r="B161">
        <v>0</v>
      </c>
      <c r="C161">
        <f t="shared" si="3"/>
        <v>786</v>
      </c>
    </row>
    <row r="162" spans="1:3" x14ac:dyDescent="0.25">
      <c r="A162" t="s">
        <v>203</v>
      </c>
      <c r="B162">
        <v>0</v>
      </c>
      <c r="C162">
        <f t="shared" si="3"/>
        <v>36</v>
      </c>
    </row>
    <row r="163" spans="1:3" x14ac:dyDescent="0.25">
      <c r="A163" t="s">
        <v>85</v>
      </c>
      <c r="B163">
        <v>0</v>
      </c>
      <c r="C163">
        <f t="shared" si="3"/>
        <v>1</v>
      </c>
    </row>
    <row r="164" spans="1:3" x14ac:dyDescent="0.25">
      <c r="A164" t="s">
        <v>26</v>
      </c>
      <c r="B164">
        <v>0</v>
      </c>
      <c r="C164">
        <f t="shared" si="3"/>
        <v>129</v>
      </c>
    </row>
    <row r="165" spans="1:3" x14ac:dyDescent="0.25">
      <c r="A165" t="s">
        <v>26</v>
      </c>
      <c r="B165">
        <v>9</v>
      </c>
      <c r="C165">
        <f t="shared" si="3"/>
        <v>129</v>
      </c>
    </row>
    <row r="166" spans="1:3" x14ac:dyDescent="0.25">
      <c r="A166" t="s">
        <v>252</v>
      </c>
      <c r="B166">
        <v>0</v>
      </c>
      <c r="C166">
        <f t="shared" si="3"/>
        <v>36</v>
      </c>
    </row>
    <row r="167" spans="1:3" x14ac:dyDescent="0.25">
      <c r="A167" t="s">
        <v>16</v>
      </c>
      <c r="B167">
        <v>0</v>
      </c>
      <c r="C167">
        <f t="shared" si="3"/>
        <v>786</v>
      </c>
    </row>
    <row r="168" spans="1:3" x14ac:dyDescent="0.25">
      <c r="A168" t="s">
        <v>320</v>
      </c>
      <c r="B168">
        <v>0</v>
      </c>
      <c r="C168">
        <f t="shared" si="3"/>
        <v>1</v>
      </c>
    </row>
    <row r="169" spans="1:3" x14ac:dyDescent="0.25">
      <c r="A169" t="s">
        <v>166</v>
      </c>
      <c r="B169">
        <v>1</v>
      </c>
      <c r="C169">
        <f t="shared" si="3"/>
        <v>47</v>
      </c>
    </row>
    <row r="170" spans="1:3" x14ac:dyDescent="0.25">
      <c r="A170" t="s">
        <v>26</v>
      </c>
      <c r="B170">
        <v>0</v>
      </c>
      <c r="C170">
        <f t="shared" si="3"/>
        <v>129</v>
      </c>
    </row>
    <row r="171" spans="1:3" x14ac:dyDescent="0.25">
      <c r="A171" t="s">
        <v>26</v>
      </c>
      <c r="B171">
        <v>0</v>
      </c>
      <c r="C171">
        <f t="shared" si="3"/>
        <v>129</v>
      </c>
    </row>
    <row r="172" spans="1:3" x14ac:dyDescent="0.25">
      <c r="A172" t="s">
        <v>23</v>
      </c>
      <c r="B172">
        <v>0</v>
      </c>
      <c r="C172">
        <f t="shared" si="3"/>
        <v>45</v>
      </c>
    </row>
    <row r="173" spans="1:3" x14ac:dyDescent="0.25">
      <c r="A173" t="s">
        <v>203</v>
      </c>
      <c r="B173">
        <v>0</v>
      </c>
      <c r="C173">
        <f t="shared" si="3"/>
        <v>36</v>
      </c>
    </row>
    <row r="174" spans="1:3" x14ac:dyDescent="0.25">
      <c r="A174" t="s">
        <v>16</v>
      </c>
      <c r="B174">
        <v>32</v>
      </c>
      <c r="C174">
        <f t="shared" si="3"/>
        <v>786</v>
      </c>
    </row>
    <row r="175" spans="1:3" x14ac:dyDescent="0.25">
      <c r="A175" t="s">
        <v>26</v>
      </c>
      <c r="B175">
        <v>0</v>
      </c>
      <c r="C175">
        <f t="shared" si="3"/>
        <v>129</v>
      </c>
    </row>
    <row r="176" spans="1:3" x14ac:dyDescent="0.25">
      <c r="A176" t="s">
        <v>196</v>
      </c>
      <c r="B176">
        <v>0</v>
      </c>
      <c r="C176">
        <f t="shared" si="3"/>
        <v>98</v>
      </c>
    </row>
    <row r="177" spans="1:3" x14ac:dyDescent="0.25">
      <c r="A177" t="s">
        <v>16</v>
      </c>
      <c r="B177">
        <v>9</v>
      </c>
      <c r="C177">
        <f t="shared" si="3"/>
        <v>786</v>
      </c>
    </row>
    <row r="178" spans="1:3" x14ac:dyDescent="0.25">
      <c r="A178" t="s">
        <v>47</v>
      </c>
      <c r="B178">
        <v>0</v>
      </c>
      <c r="C178">
        <f t="shared" si="3"/>
        <v>312</v>
      </c>
    </row>
    <row r="179" spans="1:3" x14ac:dyDescent="0.25">
      <c r="A179" t="s">
        <v>12</v>
      </c>
      <c r="B179">
        <v>0</v>
      </c>
      <c r="C179">
        <f t="shared" si="3"/>
        <v>207</v>
      </c>
    </row>
    <row r="180" spans="1:3" x14ac:dyDescent="0.25">
      <c r="A180" t="s">
        <v>47</v>
      </c>
      <c r="B180">
        <v>0</v>
      </c>
      <c r="C180">
        <f t="shared" si="3"/>
        <v>312</v>
      </c>
    </row>
    <row r="181" spans="1:3" x14ac:dyDescent="0.25">
      <c r="A181" t="s">
        <v>12</v>
      </c>
      <c r="B181">
        <v>0</v>
      </c>
      <c r="C181">
        <f t="shared" si="3"/>
        <v>207</v>
      </c>
    </row>
    <row r="182" spans="1:3" x14ac:dyDescent="0.25">
      <c r="A182" t="s">
        <v>26</v>
      </c>
      <c r="B182">
        <v>0</v>
      </c>
      <c r="C182">
        <f t="shared" si="3"/>
        <v>129</v>
      </c>
    </row>
    <row r="183" spans="1:3" x14ac:dyDescent="0.25">
      <c r="A183" t="s">
        <v>26</v>
      </c>
      <c r="B183">
        <v>0</v>
      </c>
      <c r="C183">
        <f t="shared" si="3"/>
        <v>129</v>
      </c>
    </row>
    <row r="184" spans="1:3" x14ac:dyDescent="0.25">
      <c r="A184" t="s">
        <v>168</v>
      </c>
      <c r="B184">
        <v>0</v>
      </c>
      <c r="C184">
        <f t="shared" si="3"/>
        <v>39</v>
      </c>
    </row>
    <row r="185" spans="1:3" x14ac:dyDescent="0.25">
      <c r="A185" t="s">
        <v>16</v>
      </c>
      <c r="B185">
        <v>62</v>
      </c>
      <c r="C185">
        <f t="shared" si="3"/>
        <v>786</v>
      </c>
    </row>
    <row r="186" spans="1:3" x14ac:dyDescent="0.25">
      <c r="A186" t="s">
        <v>16</v>
      </c>
      <c r="B186">
        <v>2</v>
      </c>
      <c r="C186">
        <f t="shared" si="3"/>
        <v>786</v>
      </c>
    </row>
    <row r="187" spans="1:3" x14ac:dyDescent="0.25">
      <c r="A187" t="s">
        <v>16</v>
      </c>
      <c r="B187">
        <v>0</v>
      </c>
      <c r="C187">
        <f t="shared" si="3"/>
        <v>786</v>
      </c>
    </row>
    <row r="188" spans="1:3" x14ac:dyDescent="0.25">
      <c r="A188" t="s">
        <v>16</v>
      </c>
      <c r="B188">
        <v>0</v>
      </c>
      <c r="C188">
        <f t="shared" si="3"/>
        <v>786</v>
      </c>
    </row>
    <row r="189" spans="1:3" x14ac:dyDescent="0.25">
      <c r="A189" t="s">
        <v>26</v>
      </c>
      <c r="B189">
        <v>0</v>
      </c>
      <c r="C189">
        <f t="shared" si="3"/>
        <v>129</v>
      </c>
    </row>
    <row r="190" spans="1:3" x14ac:dyDescent="0.25">
      <c r="A190" t="s">
        <v>196</v>
      </c>
      <c r="B190">
        <v>0</v>
      </c>
      <c r="C190">
        <f t="shared" si="3"/>
        <v>98</v>
      </c>
    </row>
    <row r="191" spans="1:3" x14ac:dyDescent="0.25">
      <c r="A191" t="s">
        <v>50</v>
      </c>
      <c r="B191">
        <v>0</v>
      </c>
      <c r="C191">
        <f t="shared" si="3"/>
        <v>135</v>
      </c>
    </row>
    <row r="192" spans="1:3" x14ac:dyDescent="0.25">
      <c r="A192" t="s">
        <v>26</v>
      </c>
      <c r="B192">
        <v>0</v>
      </c>
      <c r="C192">
        <f t="shared" si="3"/>
        <v>129</v>
      </c>
    </row>
    <row r="193" spans="1:3" x14ac:dyDescent="0.25">
      <c r="A193" t="s">
        <v>16</v>
      </c>
      <c r="B193">
        <v>0</v>
      </c>
      <c r="C193">
        <f t="shared" si="3"/>
        <v>786</v>
      </c>
    </row>
    <row r="194" spans="1:3" x14ac:dyDescent="0.25">
      <c r="A194" t="s">
        <v>26</v>
      </c>
      <c r="B194">
        <v>1</v>
      </c>
      <c r="C194">
        <f t="shared" si="3"/>
        <v>129</v>
      </c>
    </row>
    <row r="195" spans="1:3" x14ac:dyDescent="0.25">
      <c r="A195" t="s">
        <v>16</v>
      </c>
      <c r="B195">
        <v>0</v>
      </c>
      <c r="C195">
        <f t="shared" ref="C195:C258" si="4">SUMIF($A:$A, A195, $B:$B)</f>
        <v>786</v>
      </c>
    </row>
    <row r="196" spans="1:3" x14ac:dyDescent="0.25">
      <c r="A196" t="s">
        <v>23</v>
      </c>
      <c r="B196">
        <v>0</v>
      </c>
      <c r="C196">
        <f t="shared" si="4"/>
        <v>45</v>
      </c>
    </row>
    <row r="197" spans="1:3" x14ac:dyDescent="0.25">
      <c r="A197" t="s">
        <v>26</v>
      </c>
      <c r="B197">
        <v>0</v>
      </c>
      <c r="C197">
        <f t="shared" si="4"/>
        <v>129</v>
      </c>
    </row>
    <row r="198" spans="1:3" x14ac:dyDescent="0.25">
      <c r="A198" t="s">
        <v>47</v>
      </c>
      <c r="B198">
        <v>0</v>
      </c>
      <c r="C198">
        <f t="shared" si="4"/>
        <v>312</v>
      </c>
    </row>
    <row r="199" spans="1:3" x14ac:dyDescent="0.25">
      <c r="A199" t="s">
        <v>297</v>
      </c>
      <c r="B199">
        <v>0</v>
      </c>
      <c r="C199">
        <f t="shared" si="4"/>
        <v>0</v>
      </c>
    </row>
    <row r="200" spans="1:3" x14ac:dyDescent="0.25">
      <c r="A200" t="s">
        <v>29</v>
      </c>
      <c r="B200">
        <v>0</v>
      </c>
      <c r="C200">
        <f t="shared" si="4"/>
        <v>20</v>
      </c>
    </row>
    <row r="201" spans="1:3" x14ac:dyDescent="0.25">
      <c r="A201" t="s">
        <v>196</v>
      </c>
      <c r="B201">
        <v>0</v>
      </c>
      <c r="C201">
        <f t="shared" si="4"/>
        <v>98</v>
      </c>
    </row>
    <row r="202" spans="1:3" x14ac:dyDescent="0.25">
      <c r="A202" t="s">
        <v>16</v>
      </c>
      <c r="B202">
        <v>0</v>
      </c>
      <c r="C202">
        <f t="shared" si="4"/>
        <v>786</v>
      </c>
    </row>
    <row r="203" spans="1:3" x14ac:dyDescent="0.25">
      <c r="A203" t="s">
        <v>26</v>
      </c>
      <c r="B203">
        <v>1</v>
      </c>
      <c r="C203">
        <f t="shared" si="4"/>
        <v>129</v>
      </c>
    </row>
    <row r="204" spans="1:3" x14ac:dyDescent="0.25">
      <c r="A204" t="s">
        <v>16</v>
      </c>
      <c r="B204">
        <v>0</v>
      </c>
      <c r="C204">
        <f t="shared" si="4"/>
        <v>786</v>
      </c>
    </row>
    <row r="205" spans="1:3" x14ac:dyDescent="0.25">
      <c r="A205" t="s">
        <v>26</v>
      </c>
      <c r="B205">
        <v>0</v>
      </c>
      <c r="C205">
        <f t="shared" si="4"/>
        <v>129</v>
      </c>
    </row>
    <row r="206" spans="1:3" x14ac:dyDescent="0.25">
      <c r="A206" t="s">
        <v>252</v>
      </c>
      <c r="B206">
        <v>0</v>
      </c>
      <c r="C206">
        <f t="shared" si="4"/>
        <v>36</v>
      </c>
    </row>
    <row r="207" spans="1:3" x14ac:dyDescent="0.25">
      <c r="A207" t="s">
        <v>47</v>
      </c>
      <c r="B207">
        <v>19</v>
      </c>
      <c r="C207">
        <f t="shared" si="4"/>
        <v>312</v>
      </c>
    </row>
    <row r="208" spans="1:3" x14ac:dyDescent="0.25">
      <c r="A208" t="s">
        <v>130</v>
      </c>
      <c r="B208">
        <v>0</v>
      </c>
      <c r="C208">
        <f t="shared" si="4"/>
        <v>293</v>
      </c>
    </row>
    <row r="209" spans="1:3" x14ac:dyDescent="0.25">
      <c r="A209" t="s">
        <v>26</v>
      </c>
      <c r="B209">
        <v>0</v>
      </c>
      <c r="C209">
        <f t="shared" si="4"/>
        <v>129</v>
      </c>
    </row>
    <row r="210" spans="1:3" x14ac:dyDescent="0.25">
      <c r="A210" t="s">
        <v>26</v>
      </c>
      <c r="B210">
        <v>0</v>
      </c>
      <c r="C210">
        <f t="shared" si="4"/>
        <v>129</v>
      </c>
    </row>
    <row r="211" spans="1:3" x14ac:dyDescent="0.25">
      <c r="A211" t="s">
        <v>47</v>
      </c>
      <c r="B211">
        <v>0</v>
      </c>
      <c r="C211">
        <f t="shared" si="4"/>
        <v>312</v>
      </c>
    </row>
    <row r="212" spans="1:3" x14ac:dyDescent="0.25">
      <c r="A212" t="s">
        <v>16</v>
      </c>
      <c r="B212">
        <v>0</v>
      </c>
      <c r="C212">
        <f t="shared" si="4"/>
        <v>786</v>
      </c>
    </row>
    <row r="213" spans="1:3" x14ac:dyDescent="0.25">
      <c r="A213" t="s">
        <v>26</v>
      </c>
      <c r="B213">
        <v>1</v>
      </c>
      <c r="C213">
        <f t="shared" si="4"/>
        <v>129</v>
      </c>
    </row>
    <row r="214" spans="1:3" x14ac:dyDescent="0.25">
      <c r="A214" t="s">
        <v>238</v>
      </c>
      <c r="B214">
        <v>0</v>
      </c>
      <c r="C214">
        <f t="shared" si="4"/>
        <v>148</v>
      </c>
    </row>
    <row r="215" spans="1:3" x14ac:dyDescent="0.25">
      <c r="A215" t="s">
        <v>421</v>
      </c>
      <c r="B215">
        <v>0</v>
      </c>
      <c r="C215">
        <f t="shared" si="4"/>
        <v>0</v>
      </c>
    </row>
    <row r="216" spans="1:3" x14ac:dyDescent="0.25">
      <c r="A216" t="s">
        <v>16</v>
      </c>
      <c r="B216">
        <v>0</v>
      </c>
      <c r="C216">
        <f t="shared" si="4"/>
        <v>786</v>
      </c>
    </row>
    <row r="217" spans="1:3" x14ac:dyDescent="0.25">
      <c r="A217" t="s">
        <v>26</v>
      </c>
      <c r="B217">
        <v>0</v>
      </c>
      <c r="C217">
        <f t="shared" si="4"/>
        <v>129</v>
      </c>
    </row>
    <row r="218" spans="1:3" x14ac:dyDescent="0.25">
      <c r="A218" t="s">
        <v>203</v>
      </c>
      <c r="B218">
        <v>0</v>
      </c>
      <c r="C218">
        <f t="shared" si="4"/>
        <v>36</v>
      </c>
    </row>
    <row r="219" spans="1:3" x14ac:dyDescent="0.25">
      <c r="A219" t="s">
        <v>12</v>
      </c>
      <c r="B219">
        <v>0</v>
      </c>
      <c r="C219">
        <f t="shared" si="4"/>
        <v>207</v>
      </c>
    </row>
    <row r="220" spans="1:3" x14ac:dyDescent="0.25">
      <c r="A220" t="s">
        <v>23</v>
      </c>
      <c r="B220">
        <v>0</v>
      </c>
      <c r="C220">
        <f t="shared" si="4"/>
        <v>45</v>
      </c>
    </row>
    <row r="221" spans="1:3" x14ac:dyDescent="0.25">
      <c r="A221" t="s">
        <v>16</v>
      </c>
      <c r="B221">
        <v>0</v>
      </c>
      <c r="C221">
        <f t="shared" si="4"/>
        <v>786</v>
      </c>
    </row>
    <row r="222" spans="1:3" x14ac:dyDescent="0.25">
      <c r="A222" t="s">
        <v>26</v>
      </c>
      <c r="B222">
        <v>0</v>
      </c>
      <c r="C222">
        <f t="shared" si="4"/>
        <v>129</v>
      </c>
    </row>
    <row r="223" spans="1:3" x14ac:dyDescent="0.25">
      <c r="A223" t="s">
        <v>12</v>
      </c>
      <c r="B223">
        <v>0</v>
      </c>
      <c r="C223">
        <f t="shared" si="4"/>
        <v>207</v>
      </c>
    </row>
    <row r="224" spans="1:3" x14ac:dyDescent="0.25">
      <c r="A224" t="s">
        <v>168</v>
      </c>
      <c r="B224">
        <v>0</v>
      </c>
      <c r="C224">
        <f t="shared" si="4"/>
        <v>39</v>
      </c>
    </row>
    <row r="225" spans="1:3" x14ac:dyDescent="0.25">
      <c r="A225" t="s">
        <v>16</v>
      </c>
      <c r="B225">
        <v>0</v>
      </c>
      <c r="C225">
        <f t="shared" si="4"/>
        <v>786</v>
      </c>
    </row>
    <row r="226" spans="1:3" x14ac:dyDescent="0.25">
      <c r="A226" t="s">
        <v>26</v>
      </c>
      <c r="B226">
        <v>0</v>
      </c>
      <c r="C226">
        <f t="shared" si="4"/>
        <v>129</v>
      </c>
    </row>
    <row r="227" spans="1:3" x14ac:dyDescent="0.25">
      <c r="A227" t="s">
        <v>16</v>
      </c>
      <c r="B227">
        <v>0</v>
      </c>
      <c r="C227">
        <f t="shared" si="4"/>
        <v>786</v>
      </c>
    </row>
    <row r="228" spans="1:3" x14ac:dyDescent="0.25">
      <c r="A228" t="s">
        <v>16</v>
      </c>
      <c r="B228">
        <v>0</v>
      </c>
      <c r="C228">
        <f t="shared" si="4"/>
        <v>786</v>
      </c>
    </row>
    <row r="229" spans="1:3" x14ac:dyDescent="0.25">
      <c r="A229" t="s">
        <v>26</v>
      </c>
      <c r="B229">
        <v>0</v>
      </c>
      <c r="C229">
        <f t="shared" si="4"/>
        <v>129</v>
      </c>
    </row>
    <row r="230" spans="1:3" x14ac:dyDescent="0.25">
      <c r="A230" t="s">
        <v>16</v>
      </c>
      <c r="B230">
        <v>0</v>
      </c>
      <c r="C230">
        <f t="shared" si="4"/>
        <v>786</v>
      </c>
    </row>
    <row r="231" spans="1:3" x14ac:dyDescent="0.25">
      <c r="A231" t="s">
        <v>446</v>
      </c>
      <c r="B231">
        <v>0</v>
      </c>
      <c r="C231">
        <f t="shared" si="4"/>
        <v>0</v>
      </c>
    </row>
    <row r="232" spans="1:3" x14ac:dyDescent="0.25">
      <c r="A232" t="s">
        <v>238</v>
      </c>
      <c r="B232">
        <v>0</v>
      </c>
      <c r="C232">
        <f t="shared" si="4"/>
        <v>148</v>
      </c>
    </row>
    <row r="233" spans="1:3" x14ac:dyDescent="0.25">
      <c r="A233" t="s">
        <v>70</v>
      </c>
      <c r="B233">
        <v>0</v>
      </c>
      <c r="C233">
        <f t="shared" si="4"/>
        <v>44</v>
      </c>
    </row>
    <row r="234" spans="1:3" x14ac:dyDescent="0.25">
      <c r="A234" t="s">
        <v>173</v>
      </c>
      <c r="B234">
        <v>0</v>
      </c>
      <c r="C234">
        <f t="shared" si="4"/>
        <v>118</v>
      </c>
    </row>
    <row r="235" spans="1:3" x14ac:dyDescent="0.25">
      <c r="A235" t="s">
        <v>196</v>
      </c>
      <c r="B235">
        <v>0</v>
      </c>
      <c r="C235">
        <f t="shared" si="4"/>
        <v>98</v>
      </c>
    </row>
    <row r="236" spans="1:3" x14ac:dyDescent="0.25">
      <c r="A236" t="s">
        <v>47</v>
      </c>
      <c r="B236">
        <v>0</v>
      </c>
      <c r="C236">
        <f t="shared" si="4"/>
        <v>312</v>
      </c>
    </row>
    <row r="237" spans="1:3" x14ac:dyDescent="0.25">
      <c r="A237" t="s">
        <v>16</v>
      </c>
      <c r="B237">
        <v>0</v>
      </c>
      <c r="C237">
        <f t="shared" si="4"/>
        <v>786</v>
      </c>
    </row>
    <row r="238" spans="1:3" x14ac:dyDescent="0.25">
      <c r="A238" t="s">
        <v>12</v>
      </c>
      <c r="B238">
        <v>0</v>
      </c>
      <c r="C238">
        <f t="shared" si="4"/>
        <v>207</v>
      </c>
    </row>
    <row r="239" spans="1:3" x14ac:dyDescent="0.25">
      <c r="A239" t="s">
        <v>12</v>
      </c>
      <c r="B239">
        <v>2</v>
      </c>
      <c r="C239">
        <f t="shared" si="4"/>
        <v>207</v>
      </c>
    </row>
    <row r="240" spans="1:3" x14ac:dyDescent="0.25">
      <c r="A240" t="s">
        <v>47</v>
      </c>
      <c r="B240">
        <v>0</v>
      </c>
      <c r="C240">
        <f t="shared" si="4"/>
        <v>312</v>
      </c>
    </row>
    <row r="241" spans="1:3" x14ac:dyDescent="0.25">
      <c r="A241" t="s">
        <v>12</v>
      </c>
      <c r="B241">
        <v>0</v>
      </c>
      <c r="C241">
        <f t="shared" si="4"/>
        <v>207</v>
      </c>
    </row>
    <row r="242" spans="1:3" x14ac:dyDescent="0.25">
      <c r="A242" t="s">
        <v>12</v>
      </c>
      <c r="B242">
        <v>6</v>
      </c>
      <c r="C242">
        <f t="shared" si="4"/>
        <v>207</v>
      </c>
    </row>
    <row r="243" spans="1:3" x14ac:dyDescent="0.25">
      <c r="A243" t="s">
        <v>16</v>
      </c>
      <c r="B243">
        <v>0</v>
      </c>
      <c r="C243">
        <f t="shared" si="4"/>
        <v>786</v>
      </c>
    </row>
    <row r="244" spans="1:3" x14ac:dyDescent="0.25">
      <c r="A244" t="s">
        <v>196</v>
      </c>
      <c r="B244">
        <v>35</v>
      </c>
      <c r="C244">
        <f t="shared" si="4"/>
        <v>98</v>
      </c>
    </row>
    <row r="245" spans="1:3" x14ac:dyDescent="0.25">
      <c r="A245" t="s">
        <v>12</v>
      </c>
      <c r="B245">
        <v>20</v>
      </c>
      <c r="C245">
        <f t="shared" si="4"/>
        <v>207</v>
      </c>
    </row>
    <row r="246" spans="1:3" x14ac:dyDescent="0.25">
      <c r="A246" t="s">
        <v>26</v>
      </c>
      <c r="B246">
        <v>0</v>
      </c>
      <c r="C246">
        <f t="shared" si="4"/>
        <v>129</v>
      </c>
    </row>
    <row r="247" spans="1:3" x14ac:dyDescent="0.25">
      <c r="A247" t="s">
        <v>203</v>
      </c>
      <c r="B247">
        <v>0</v>
      </c>
      <c r="C247">
        <f t="shared" si="4"/>
        <v>36</v>
      </c>
    </row>
    <row r="248" spans="1:3" x14ac:dyDescent="0.25">
      <c r="A248" t="s">
        <v>12</v>
      </c>
      <c r="B248">
        <v>0</v>
      </c>
      <c r="C248">
        <f t="shared" si="4"/>
        <v>207</v>
      </c>
    </row>
    <row r="249" spans="1:3" x14ac:dyDescent="0.25">
      <c r="A249" t="s">
        <v>297</v>
      </c>
      <c r="B249">
        <v>0</v>
      </c>
      <c r="C249">
        <f t="shared" si="4"/>
        <v>0</v>
      </c>
    </row>
    <row r="250" spans="1:3" x14ac:dyDescent="0.25">
      <c r="A250" t="s">
        <v>29</v>
      </c>
      <c r="B250">
        <v>0</v>
      </c>
      <c r="C250">
        <f t="shared" si="4"/>
        <v>20</v>
      </c>
    </row>
    <row r="251" spans="1:3" x14ac:dyDescent="0.25">
      <c r="A251" t="s">
        <v>252</v>
      </c>
      <c r="B251">
        <v>2</v>
      </c>
      <c r="C251">
        <f t="shared" si="4"/>
        <v>36</v>
      </c>
    </row>
    <row r="252" spans="1:3" x14ac:dyDescent="0.25">
      <c r="A252" t="s">
        <v>26</v>
      </c>
      <c r="B252">
        <v>0</v>
      </c>
      <c r="C252">
        <f t="shared" si="4"/>
        <v>129</v>
      </c>
    </row>
    <row r="253" spans="1:3" x14ac:dyDescent="0.25">
      <c r="A253" t="s">
        <v>12</v>
      </c>
      <c r="B253">
        <v>19</v>
      </c>
      <c r="C253">
        <f t="shared" si="4"/>
        <v>207</v>
      </c>
    </row>
    <row r="254" spans="1:3" x14ac:dyDescent="0.25">
      <c r="A254" t="s">
        <v>26</v>
      </c>
      <c r="B254">
        <v>0</v>
      </c>
      <c r="C254">
        <f t="shared" si="4"/>
        <v>129</v>
      </c>
    </row>
    <row r="255" spans="1:3" x14ac:dyDescent="0.25">
      <c r="A255" t="s">
        <v>130</v>
      </c>
      <c r="B255">
        <v>0</v>
      </c>
      <c r="C255">
        <f t="shared" si="4"/>
        <v>293</v>
      </c>
    </row>
    <row r="256" spans="1:3" x14ac:dyDescent="0.25">
      <c r="A256" t="s">
        <v>130</v>
      </c>
      <c r="B256">
        <v>35</v>
      </c>
      <c r="C256">
        <f t="shared" si="4"/>
        <v>293</v>
      </c>
    </row>
    <row r="257" spans="1:3" x14ac:dyDescent="0.25">
      <c r="A257" t="s">
        <v>130</v>
      </c>
      <c r="B257">
        <v>0</v>
      </c>
      <c r="C257">
        <f t="shared" si="4"/>
        <v>293</v>
      </c>
    </row>
    <row r="258" spans="1:3" x14ac:dyDescent="0.25">
      <c r="A258" t="s">
        <v>130</v>
      </c>
      <c r="B258">
        <v>0</v>
      </c>
      <c r="C258">
        <f t="shared" si="4"/>
        <v>293</v>
      </c>
    </row>
    <row r="259" spans="1:3" x14ac:dyDescent="0.25">
      <c r="A259" t="s">
        <v>494</v>
      </c>
      <c r="B259">
        <v>0</v>
      </c>
      <c r="C259">
        <f t="shared" ref="C259:C322" si="5">SUMIF($A:$A, A259, $B:$B)</f>
        <v>0</v>
      </c>
    </row>
    <row r="260" spans="1:3" x14ac:dyDescent="0.25">
      <c r="A260" t="s">
        <v>26</v>
      </c>
      <c r="B260">
        <v>1</v>
      </c>
      <c r="C260">
        <f t="shared" si="5"/>
        <v>129</v>
      </c>
    </row>
    <row r="261" spans="1:3" x14ac:dyDescent="0.25">
      <c r="A261" t="s">
        <v>38</v>
      </c>
      <c r="B261">
        <v>0</v>
      </c>
      <c r="C261">
        <f t="shared" si="5"/>
        <v>118</v>
      </c>
    </row>
    <row r="262" spans="1:3" x14ac:dyDescent="0.25">
      <c r="A262" t="s">
        <v>16</v>
      </c>
      <c r="B262">
        <v>1</v>
      </c>
      <c r="C262">
        <f t="shared" si="5"/>
        <v>786</v>
      </c>
    </row>
    <row r="263" spans="1:3" x14ac:dyDescent="0.25">
      <c r="A263" t="s">
        <v>26</v>
      </c>
      <c r="B263">
        <v>0</v>
      </c>
      <c r="C263">
        <f t="shared" si="5"/>
        <v>129</v>
      </c>
    </row>
    <row r="264" spans="1:3" x14ac:dyDescent="0.25">
      <c r="A264" t="s">
        <v>252</v>
      </c>
      <c r="B264">
        <v>0</v>
      </c>
      <c r="C264">
        <f t="shared" si="5"/>
        <v>36</v>
      </c>
    </row>
    <row r="265" spans="1:3" x14ac:dyDescent="0.25">
      <c r="A265" t="s">
        <v>26</v>
      </c>
      <c r="B265">
        <v>1</v>
      </c>
      <c r="C265">
        <f t="shared" si="5"/>
        <v>129</v>
      </c>
    </row>
    <row r="266" spans="1:3" x14ac:dyDescent="0.25">
      <c r="A266" t="s">
        <v>26</v>
      </c>
      <c r="B266">
        <v>0</v>
      </c>
      <c r="C266">
        <f t="shared" si="5"/>
        <v>129</v>
      </c>
    </row>
    <row r="267" spans="1:3" x14ac:dyDescent="0.25">
      <c r="A267" t="s">
        <v>196</v>
      </c>
      <c r="B267">
        <v>0</v>
      </c>
      <c r="C267">
        <f t="shared" si="5"/>
        <v>98</v>
      </c>
    </row>
    <row r="268" spans="1:3" x14ac:dyDescent="0.25">
      <c r="A268" t="s">
        <v>310</v>
      </c>
      <c r="B268">
        <v>0</v>
      </c>
      <c r="C268">
        <f t="shared" si="5"/>
        <v>0</v>
      </c>
    </row>
    <row r="269" spans="1:3" x14ac:dyDescent="0.25">
      <c r="A269" t="s">
        <v>26</v>
      </c>
      <c r="B269">
        <v>0</v>
      </c>
      <c r="C269">
        <f t="shared" si="5"/>
        <v>129</v>
      </c>
    </row>
    <row r="270" spans="1:3" x14ac:dyDescent="0.25">
      <c r="A270" t="s">
        <v>26</v>
      </c>
      <c r="B270">
        <v>0</v>
      </c>
      <c r="C270">
        <f t="shared" si="5"/>
        <v>129</v>
      </c>
    </row>
    <row r="271" spans="1:3" x14ac:dyDescent="0.25">
      <c r="A271" t="s">
        <v>252</v>
      </c>
      <c r="B271">
        <v>0</v>
      </c>
      <c r="C271">
        <f t="shared" si="5"/>
        <v>36</v>
      </c>
    </row>
    <row r="272" spans="1:3" x14ac:dyDescent="0.25">
      <c r="A272" t="s">
        <v>16</v>
      </c>
      <c r="B272">
        <v>0</v>
      </c>
      <c r="C272">
        <f t="shared" si="5"/>
        <v>786</v>
      </c>
    </row>
    <row r="273" spans="1:3" x14ac:dyDescent="0.25">
      <c r="A273" t="s">
        <v>26</v>
      </c>
      <c r="B273">
        <v>0</v>
      </c>
      <c r="C273">
        <f t="shared" si="5"/>
        <v>129</v>
      </c>
    </row>
    <row r="274" spans="1:3" x14ac:dyDescent="0.25">
      <c r="A274" t="s">
        <v>12</v>
      </c>
      <c r="B274">
        <v>0</v>
      </c>
      <c r="C274">
        <f t="shared" si="5"/>
        <v>207</v>
      </c>
    </row>
    <row r="275" spans="1:3" x14ac:dyDescent="0.25">
      <c r="A275" t="s">
        <v>26</v>
      </c>
      <c r="B275">
        <v>1</v>
      </c>
      <c r="C275">
        <f t="shared" si="5"/>
        <v>129</v>
      </c>
    </row>
    <row r="276" spans="1:3" x14ac:dyDescent="0.25">
      <c r="A276" t="s">
        <v>133</v>
      </c>
      <c r="B276">
        <v>18</v>
      </c>
      <c r="C276">
        <f t="shared" si="5"/>
        <v>395</v>
      </c>
    </row>
    <row r="277" spans="1:3" x14ac:dyDescent="0.25">
      <c r="A277" t="s">
        <v>23</v>
      </c>
      <c r="B277">
        <v>1</v>
      </c>
      <c r="C277">
        <f t="shared" si="5"/>
        <v>45</v>
      </c>
    </row>
    <row r="278" spans="1:3" x14ac:dyDescent="0.25">
      <c r="A278" t="s">
        <v>173</v>
      </c>
      <c r="B278">
        <v>0</v>
      </c>
      <c r="C278">
        <f t="shared" si="5"/>
        <v>118</v>
      </c>
    </row>
    <row r="279" spans="1:3" x14ac:dyDescent="0.25">
      <c r="A279" t="s">
        <v>16</v>
      </c>
      <c r="B279">
        <v>0</v>
      </c>
      <c r="C279">
        <f t="shared" si="5"/>
        <v>786</v>
      </c>
    </row>
    <row r="280" spans="1:3" x14ac:dyDescent="0.25">
      <c r="A280" t="s">
        <v>525</v>
      </c>
      <c r="B280">
        <v>0</v>
      </c>
      <c r="C280">
        <f t="shared" si="5"/>
        <v>3</v>
      </c>
    </row>
    <row r="281" spans="1:3" x14ac:dyDescent="0.25">
      <c r="A281" t="s">
        <v>12</v>
      </c>
      <c r="B281">
        <v>0</v>
      </c>
      <c r="C281">
        <f t="shared" si="5"/>
        <v>207</v>
      </c>
    </row>
    <row r="282" spans="1:3" x14ac:dyDescent="0.25">
      <c r="A282" t="s">
        <v>529</v>
      </c>
      <c r="B282">
        <v>0</v>
      </c>
      <c r="C282">
        <f t="shared" si="5"/>
        <v>0</v>
      </c>
    </row>
    <row r="283" spans="1:3" x14ac:dyDescent="0.25">
      <c r="A283" t="s">
        <v>47</v>
      </c>
      <c r="B283">
        <v>0</v>
      </c>
      <c r="C283">
        <f t="shared" si="5"/>
        <v>312</v>
      </c>
    </row>
    <row r="284" spans="1:3" x14ac:dyDescent="0.25">
      <c r="A284" t="s">
        <v>16</v>
      </c>
      <c r="B284">
        <v>0</v>
      </c>
      <c r="C284">
        <f t="shared" si="5"/>
        <v>786</v>
      </c>
    </row>
    <row r="285" spans="1:3" x14ac:dyDescent="0.25">
      <c r="A285" t="s">
        <v>12</v>
      </c>
      <c r="B285">
        <v>0</v>
      </c>
      <c r="C285">
        <f t="shared" si="5"/>
        <v>207</v>
      </c>
    </row>
    <row r="286" spans="1:3" x14ac:dyDescent="0.25">
      <c r="A286" t="s">
        <v>196</v>
      </c>
      <c r="B286">
        <v>0</v>
      </c>
      <c r="C286">
        <f t="shared" si="5"/>
        <v>98</v>
      </c>
    </row>
    <row r="287" spans="1:3" x14ac:dyDescent="0.25">
      <c r="A287" t="s">
        <v>26</v>
      </c>
      <c r="B287">
        <v>0</v>
      </c>
      <c r="C287">
        <f t="shared" si="5"/>
        <v>129</v>
      </c>
    </row>
    <row r="288" spans="1:3" x14ac:dyDescent="0.25">
      <c r="A288" t="s">
        <v>65</v>
      </c>
      <c r="B288">
        <v>0</v>
      </c>
      <c r="C288">
        <f t="shared" si="5"/>
        <v>71</v>
      </c>
    </row>
    <row r="289" spans="1:3" x14ac:dyDescent="0.25">
      <c r="A289" t="s">
        <v>38</v>
      </c>
      <c r="B289">
        <v>0</v>
      </c>
      <c r="C289">
        <f t="shared" si="5"/>
        <v>118</v>
      </c>
    </row>
    <row r="290" spans="1:3" x14ac:dyDescent="0.25">
      <c r="A290" t="s">
        <v>238</v>
      </c>
      <c r="B290">
        <v>0</v>
      </c>
      <c r="C290">
        <f t="shared" si="5"/>
        <v>148</v>
      </c>
    </row>
    <row r="291" spans="1:3" x14ac:dyDescent="0.25">
      <c r="A291" t="s">
        <v>26</v>
      </c>
      <c r="B291">
        <v>0</v>
      </c>
      <c r="C291">
        <f t="shared" si="5"/>
        <v>129</v>
      </c>
    </row>
    <row r="292" spans="1:3" x14ac:dyDescent="0.25">
      <c r="A292" t="s">
        <v>173</v>
      </c>
      <c r="B292">
        <v>0</v>
      </c>
      <c r="C292">
        <f t="shared" si="5"/>
        <v>118</v>
      </c>
    </row>
    <row r="293" spans="1:3" x14ac:dyDescent="0.25">
      <c r="A293" t="s">
        <v>47</v>
      </c>
      <c r="B293">
        <v>5</v>
      </c>
      <c r="C293">
        <f t="shared" si="5"/>
        <v>312</v>
      </c>
    </row>
    <row r="294" spans="1:3" x14ac:dyDescent="0.25">
      <c r="A294" t="s">
        <v>238</v>
      </c>
      <c r="B294">
        <v>0</v>
      </c>
      <c r="C294">
        <f t="shared" si="5"/>
        <v>148</v>
      </c>
    </row>
    <row r="295" spans="1:3" x14ac:dyDescent="0.25">
      <c r="A295" t="s">
        <v>12</v>
      </c>
      <c r="B295">
        <v>0</v>
      </c>
      <c r="C295">
        <f t="shared" si="5"/>
        <v>207</v>
      </c>
    </row>
    <row r="296" spans="1:3" x14ac:dyDescent="0.25">
      <c r="A296" t="s">
        <v>23</v>
      </c>
      <c r="B296">
        <v>2</v>
      </c>
      <c r="C296">
        <f t="shared" si="5"/>
        <v>45</v>
      </c>
    </row>
    <row r="297" spans="1:3" x14ac:dyDescent="0.25">
      <c r="A297" t="s">
        <v>50</v>
      </c>
      <c r="B297">
        <v>0</v>
      </c>
      <c r="C297">
        <f t="shared" si="5"/>
        <v>135</v>
      </c>
    </row>
    <row r="298" spans="1:3" x14ac:dyDescent="0.25">
      <c r="A298" t="s">
        <v>26</v>
      </c>
      <c r="B298">
        <v>0</v>
      </c>
      <c r="C298">
        <f t="shared" si="5"/>
        <v>129</v>
      </c>
    </row>
    <row r="299" spans="1:3" x14ac:dyDescent="0.25">
      <c r="A299" t="s">
        <v>16</v>
      </c>
      <c r="B299">
        <v>0</v>
      </c>
      <c r="C299">
        <f t="shared" si="5"/>
        <v>786</v>
      </c>
    </row>
    <row r="300" spans="1:3" x14ac:dyDescent="0.25">
      <c r="A300" t="s">
        <v>12</v>
      </c>
      <c r="B300">
        <v>0</v>
      </c>
      <c r="C300">
        <f t="shared" si="5"/>
        <v>207</v>
      </c>
    </row>
    <row r="301" spans="1:3" x14ac:dyDescent="0.25">
      <c r="A301" t="s">
        <v>16</v>
      </c>
      <c r="B301">
        <v>1</v>
      </c>
      <c r="C301">
        <f t="shared" si="5"/>
        <v>786</v>
      </c>
    </row>
    <row r="302" spans="1:3" x14ac:dyDescent="0.25">
      <c r="A302" t="s">
        <v>12</v>
      </c>
      <c r="B302">
        <v>0</v>
      </c>
      <c r="C302">
        <f t="shared" si="5"/>
        <v>207</v>
      </c>
    </row>
    <row r="303" spans="1:3" x14ac:dyDescent="0.25">
      <c r="A303" t="s">
        <v>12</v>
      </c>
      <c r="B303">
        <v>1</v>
      </c>
      <c r="C303">
        <f t="shared" si="5"/>
        <v>207</v>
      </c>
    </row>
    <row r="304" spans="1:3" x14ac:dyDescent="0.25">
      <c r="A304" t="s">
        <v>16</v>
      </c>
      <c r="B304">
        <v>0</v>
      </c>
      <c r="C304">
        <f t="shared" si="5"/>
        <v>786</v>
      </c>
    </row>
    <row r="305" spans="1:3" x14ac:dyDescent="0.25">
      <c r="A305" t="s">
        <v>12</v>
      </c>
      <c r="B305">
        <v>0</v>
      </c>
      <c r="C305">
        <f t="shared" si="5"/>
        <v>207</v>
      </c>
    </row>
    <row r="306" spans="1:3" x14ac:dyDescent="0.25">
      <c r="A306" t="s">
        <v>26</v>
      </c>
      <c r="B306">
        <v>14</v>
      </c>
      <c r="C306">
        <f t="shared" si="5"/>
        <v>129</v>
      </c>
    </row>
    <row r="307" spans="1:3" x14ac:dyDescent="0.25">
      <c r="A307" t="s">
        <v>12</v>
      </c>
      <c r="B307">
        <v>0</v>
      </c>
      <c r="C307">
        <f t="shared" si="5"/>
        <v>207</v>
      </c>
    </row>
    <row r="308" spans="1:3" x14ac:dyDescent="0.25">
      <c r="A308" t="s">
        <v>47</v>
      </c>
      <c r="B308">
        <v>0</v>
      </c>
      <c r="C308">
        <f t="shared" si="5"/>
        <v>312</v>
      </c>
    </row>
    <row r="309" spans="1:3" x14ac:dyDescent="0.25">
      <c r="A309" t="s">
        <v>12</v>
      </c>
      <c r="B309">
        <v>0</v>
      </c>
      <c r="C309">
        <f t="shared" si="5"/>
        <v>207</v>
      </c>
    </row>
    <row r="310" spans="1:3" x14ac:dyDescent="0.25">
      <c r="A310" t="s">
        <v>133</v>
      </c>
      <c r="B310">
        <v>3</v>
      </c>
      <c r="C310">
        <f t="shared" si="5"/>
        <v>395</v>
      </c>
    </row>
    <row r="311" spans="1:3" x14ac:dyDescent="0.25">
      <c r="A311" t="s">
        <v>29</v>
      </c>
      <c r="B311">
        <v>0</v>
      </c>
      <c r="C311">
        <f t="shared" si="5"/>
        <v>20</v>
      </c>
    </row>
    <row r="312" spans="1:3" x14ac:dyDescent="0.25">
      <c r="A312" t="s">
        <v>50</v>
      </c>
      <c r="B312">
        <v>0</v>
      </c>
      <c r="C312">
        <f t="shared" si="5"/>
        <v>135</v>
      </c>
    </row>
    <row r="313" spans="1:3" x14ac:dyDescent="0.25">
      <c r="A313" t="s">
        <v>38</v>
      </c>
      <c r="B313">
        <v>0</v>
      </c>
      <c r="C313">
        <f t="shared" si="5"/>
        <v>118</v>
      </c>
    </row>
    <row r="314" spans="1:3" x14ac:dyDescent="0.25">
      <c r="A314" t="s">
        <v>23</v>
      </c>
      <c r="B314">
        <v>0</v>
      </c>
      <c r="C314">
        <f t="shared" si="5"/>
        <v>45</v>
      </c>
    </row>
    <row r="315" spans="1:3" x14ac:dyDescent="0.25">
      <c r="A315" t="s">
        <v>26</v>
      </c>
      <c r="B315">
        <v>1</v>
      </c>
      <c r="C315">
        <f t="shared" si="5"/>
        <v>129</v>
      </c>
    </row>
    <row r="316" spans="1:3" x14ac:dyDescent="0.25">
      <c r="A316" t="s">
        <v>196</v>
      </c>
      <c r="B316">
        <v>15</v>
      </c>
      <c r="C316">
        <f t="shared" si="5"/>
        <v>98</v>
      </c>
    </row>
    <row r="317" spans="1:3" x14ac:dyDescent="0.25">
      <c r="A317" t="s">
        <v>310</v>
      </c>
      <c r="B317">
        <v>0</v>
      </c>
      <c r="C317">
        <f t="shared" si="5"/>
        <v>0</v>
      </c>
    </row>
    <row r="318" spans="1:3" x14ac:dyDescent="0.25">
      <c r="A318" t="s">
        <v>47</v>
      </c>
      <c r="B318">
        <v>0</v>
      </c>
      <c r="C318">
        <f t="shared" si="5"/>
        <v>312</v>
      </c>
    </row>
    <row r="319" spans="1:3" x14ac:dyDescent="0.25">
      <c r="A319" t="s">
        <v>16</v>
      </c>
      <c r="B319">
        <v>0</v>
      </c>
      <c r="C319">
        <f t="shared" si="5"/>
        <v>786</v>
      </c>
    </row>
    <row r="320" spans="1:3" x14ac:dyDescent="0.25">
      <c r="A320" t="s">
        <v>47</v>
      </c>
      <c r="B320">
        <v>0</v>
      </c>
      <c r="C320">
        <f t="shared" si="5"/>
        <v>312</v>
      </c>
    </row>
    <row r="321" spans="1:3" x14ac:dyDescent="0.25">
      <c r="A321" t="s">
        <v>252</v>
      </c>
      <c r="B321">
        <v>0</v>
      </c>
      <c r="C321">
        <f t="shared" si="5"/>
        <v>36</v>
      </c>
    </row>
    <row r="322" spans="1:3" x14ac:dyDescent="0.25">
      <c r="A322" t="s">
        <v>130</v>
      </c>
      <c r="B322">
        <v>0</v>
      </c>
      <c r="C322">
        <f t="shared" si="5"/>
        <v>293</v>
      </c>
    </row>
    <row r="323" spans="1:3" x14ac:dyDescent="0.25">
      <c r="A323" t="s">
        <v>26</v>
      </c>
      <c r="B323">
        <v>0</v>
      </c>
      <c r="C323">
        <f t="shared" ref="C323:C386" si="6">SUMIF($A:$A, A323, $B:$B)</f>
        <v>129</v>
      </c>
    </row>
    <row r="324" spans="1:3" x14ac:dyDescent="0.25">
      <c r="A324" t="s">
        <v>16</v>
      </c>
      <c r="B324">
        <v>0</v>
      </c>
      <c r="C324">
        <f t="shared" si="6"/>
        <v>786</v>
      </c>
    </row>
    <row r="325" spans="1:3" x14ac:dyDescent="0.25">
      <c r="A325" t="s">
        <v>26</v>
      </c>
      <c r="B325">
        <v>3</v>
      </c>
      <c r="C325">
        <f t="shared" si="6"/>
        <v>129</v>
      </c>
    </row>
    <row r="326" spans="1:3" x14ac:dyDescent="0.25">
      <c r="A326" t="s">
        <v>26</v>
      </c>
      <c r="B326">
        <v>0</v>
      </c>
      <c r="C326">
        <f t="shared" si="6"/>
        <v>129</v>
      </c>
    </row>
    <row r="327" spans="1:3" x14ac:dyDescent="0.25">
      <c r="A327" t="s">
        <v>47</v>
      </c>
      <c r="B327">
        <v>0</v>
      </c>
      <c r="C327">
        <f t="shared" si="6"/>
        <v>312</v>
      </c>
    </row>
    <row r="328" spans="1:3" x14ac:dyDescent="0.25">
      <c r="A328" t="s">
        <v>26</v>
      </c>
      <c r="B328">
        <v>0</v>
      </c>
      <c r="C328">
        <f t="shared" si="6"/>
        <v>129</v>
      </c>
    </row>
    <row r="329" spans="1:3" x14ac:dyDescent="0.25">
      <c r="A329" t="s">
        <v>47</v>
      </c>
      <c r="B329">
        <v>10</v>
      </c>
      <c r="C329">
        <f t="shared" si="6"/>
        <v>312</v>
      </c>
    </row>
    <row r="330" spans="1:3" x14ac:dyDescent="0.25">
      <c r="A330" t="s">
        <v>47</v>
      </c>
      <c r="B330">
        <v>0</v>
      </c>
      <c r="C330">
        <f t="shared" si="6"/>
        <v>312</v>
      </c>
    </row>
    <row r="331" spans="1:3" x14ac:dyDescent="0.25">
      <c r="A331" t="s">
        <v>16</v>
      </c>
      <c r="B331">
        <v>0</v>
      </c>
      <c r="C331">
        <f t="shared" si="6"/>
        <v>786</v>
      </c>
    </row>
    <row r="332" spans="1:3" x14ac:dyDescent="0.25">
      <c r="A332" t="s">
        <v>47</v>
      </c>
      <c r="B332">
        <v>0</v>
      </c>
      <c r="C332">
        <f t="shared" si="6"/>
        <v>312</v>
      </c>
    </row>
    <row r="333" spans="1:3" x14ac:dyDescent="0.25">
      <c r="A333" t="s">
        <v>196</v>
      </c>
      <c r="B333">
        <v>0</v>
      </c>
      <c r="C333">
        <f t="shared" si="6"/>
        <v>98</v>
      </c>
    </row>
    <row r="334" spans="1:3" x14ac:dyDescent="0.25">
      <c r="A334" t="s">
        <v>615</v>
      </c>
      <c r="B334">
        <v>0</v>
      </c>
      <c r="C334">
        <f t="shared" si="6"/>
        <v>30</v>
      </c>
    </row>
    <row r="335" spans="1:3" x14ac:dyDescent="0.25">
      <c r="A335" t="s">
        <v>130</v>
      </c>
      <c r="B335">
        <v>1</v>
      </c>
      <c r="C335">
        <f t="shared" si="6"/>
        <v>293</v>
      </c>
    </row>
    <row r="336" spans="1:3" x14ac:dyDescent="0.25">
      <c r="A336" t="s">
        <v>26</v>
      </c>
      <c r="B336">
        <v>19</v>
      </c>
      <c r="C336">
        <f t="shared" si="6"/>
        <v>129</v>
      </c>
    </row>
    <row r="337" spans="1:3" x14ac:dyDescent="0.25">
      <c r="A337" t="s">
        <v>621</v>
      </c>
      <c r="B337">
        <v>0</v>
      </c>
      <c r="C337">
        <f t="shared" si="6"/>
        <v>46</v>
      </c>
    </row>
    <row r="338" spans="1:3" x14ac:dyDescent="0.25">
      <c r="A338" t="s">
        <v>29</v>
      </c>
      <c r="B338">
        <v>0</v>
      </c>
      <c r="C338">
        <f t="shared" si="6"/>
        <v>20</v>
      </c>
    </row>
    <row r="339" spans="1:3" x14ac:dyDescent="0.25">
      <c r="A339" t="s">
        <v>47</v>
      </c>
      <c r="B339">
        <v>0</v>
      </c>
      <c r="C339">
        <f t="shared" si="6"/>
        <v>312</v>
      </c>
    </row>
    <row r="340" spans="1:3" x14ac:dyDescent="0.25">
      <c r="A340" t="s">
        <v>16</v>
      </c>
      <c r="B340">
        <v>2</v>
      </c>
      <c r="C340">
        <f t="shared" si="6"/>
        <v>786</v>
      </c>
    </row>
    <row r="341" spans="1:3" x14ac:dyDescent="0.25">
      <c r="A341" t="s">
        <v>227</v>
      </c>
      <c r="B341">
        <v>51</v>
      </c>
      <c r="C341">
        <f t="shared" si="6"/>
        <v>245</v>
      </c>
    </row>
    <row r="342" spans="1:3" x14ac:dyDescent="0.25">
      <c r="A342" t="s">
        <v>16</v>
      </c>
      <c r="B342">
        <v>0</v>
      </c>
      <c r="C342">
        <f t="shared" si="6"/>
        <v>786</v>
      </c>
    </row>
    <row r="343" spans="1:3" x14ac:dyDescent="0.25">
      <c r="A343" t="s">
        <v>26</v>
      </c>
      <c r="B343">
        <v>0</v>
      </c>
      <c r="C343">
        <f t="shared" si="6"/>
        <v>129</v>
      </c>
    </row>
    <row r="344" spans="1:3" x14ac:dyDescent="0.25">
      <c r="A344" t="s">
        <v>16</v>
      </c>
      <c r="B344">
        <v>0</v>
      </c>
      <c r="C344">
        <f t="shared" si="6"/>
        <v>786</v>
      </c>
    </row>
    <row r="345" spans="1:3" x14ac:dyDescent="0.25">
      <c r="A345" t="s">
        <v>16</v>
      </c>
      <c r="B345">
        <v>202</v>
      </c>
      <c r="C345">
        <f t="shared" si="6"/>
        <v>786</v>
      </c>
    </row>
    <row r="346" spans="1:3" x14ac:dyDescent="0.25">
      <c r="A346" t="s">
        <v>16</v>
      </c>
      <c r="B346">
        <v>0</v>
      </c>
      <c r="C346">
        <f t="shared" si="6"/>
        <v>786</v>
      </c>
    </row>
    <row r="347" spans="1:3" x14ac:dyDescent="0.25">
      <c r="A347" t="s">
        <v>26</v>
      </c>
      <c r="B347">
        <v>4</v>
      </c>
      <c r="C347">
        <f t="shared" si="6"/>
        <v>129</v>
      </c>
    </row>
    <row r="348" spans="1:3" x14ac:dyDescent="0.25">
      <c r="A348" t="s">
        <v>26</v>
      </c>
      <c r="B348">
        <v>0</v>
      </c>
      <c r="C348">
        <f t="shared" si="6"/>
        <v>129</v>
      </c>
    </row>
    <row r="349" spans="1:3" x14ac:dyDescent="0.25">
      <c r="A349" t="s">
        <v>203</v>
      </c>
      <c r="B349">
        <v>0</v>
      </c>
      <c r="C349">
        <f t="shared" si="6"/>
        <v>36</v>
      </c>
    </row>
    <row r="350" spans="1:3" x14ac:dyDescent="0.25">
      <c r="A350" t="s">
        <v>16</v>
      </c>
      <c r="B350">
        <v>0</v>
      </c>
      <c r="C350">
        <f t="shared" si="6"/>
        <v>786</v>
      </c>
    </row>
    <row r="351" spans="1:3" x14ac:dyDescent="0.25">
      <c r="A351" t="s">
        <v>16</v>
      </c>
      <c r="B351">
        <v>0</v>
      </c>
      <c r="C351">
        <f t="shared" si="6"/>
        <v>786</v>
      </c>
    </row>
    <row r="352" spans="1:3" x14ac:dyDescent="0.25">
      <c r="A352" t="s">
        <v>65</v>
      </c>
      <c r="B352">
        <v>0</v>
      </c>
      <c r="C352">
        <f t="shared" si="6"/>
        <v>71</v>
      </c>
    </row>
    <row r="353" spans="1:3" x14ac:dyDescent="0.25">
      <c r="A353" t="s">
        <v>26</v>
      </c>
      <c r="B353">
        <v>0</v>
      </c>
      <c r="C353">
        <f t="shared" si="6"/>
        <v>129</v>
      </c>
    </row>
    <row r="354" spans="1:3" x14ac:dyDescent="0.25">
      <c r="A354" t="s">
        <v>650</v>
      </c>
      <c r="B354">
        <v>0</v>
      </c>
      <c r="C354">
        <f t="shared" si="6"/>
        <v>0</v>
      </c>
    </row>
    <row r="355" spans="1:3" x14ac:dyDescent="0.25">
      <c r="A355" t="s">
        <v>525</v>
      </c>
      <c r="B355">
        <v>0</v>
      </c>
      <c r="C355">
        <f t="shared" si="6"/>
        <v>3</v>
      </c>
    </row>
    <row r="356" spans="1:3" x14ac:dyDescent="0.25">
      <c r="A356" t="s">
        <v>525</v>
      </c>
      <c r="B356">
        <v>0</v>
      </c>
      <c r="C356">
        <f t="shared" si="6"/>
        <v>3</v>
      </c>
    </row>
    <row r="357" spans="1:3" x14ac:dyDescent="0.25">
      <c r="A357" t="s">
        <v>238</v>
      </c>
      <c r="B357">
        <v>0</v>
      </c>
      <c r="C357">
        <f t="shared" si="6"/>
        <v>148</v>
      </c>
    </row>
    <row r="358" spans="1:3" x14ac:dyDescent="0.25">
      <c r="A358" t="s">
        <v>16</v>
      </c>
      <c r="B358">
        <v>18</v>
      </c>
      <c r="C358">
        <f t="shared" si="6"/>
        <v>786</v>
      </c>
    </row>
    <row r="359" spans="1:3" x14ac:dyDescent="0.25">
      <c r="A359" t="s">
        <v>38</v>
      </c>
      <c r="B359">
        <v>0</v>
      </c>
      <c r="C359">
        <f t="shared" si="6"/>
        <v>118</v>
      </c>
    </row>
    <row r="360" spans="1:3" x14ac:dyDescent="0.25">
      <c r="A360" t="s">
        <v>29</v>
      </c>
      <c r="B360">
        <v>0</v>
      </c>
      <c r="C360">
        <f t="shared" si="6"/>
        <v>20</v>
      </c>
    </row>
    <row r="361" spans="1:3" x14ac:dyDescent="0.25">
      <c r="A361" t="s">
        <v>133</v>
      </c>
      <c r="B361">
        <v>13</v>
      </c>
      <c r="C361">
        <f t="shared" si="6"/>
        <v>395</v>
      </c>
    </row>
    <row r="362" spans="1:3" x14ac:dyDescent="0.25">
      <c r="A362" t="s">
        <v>29</v>
      </c>
      <c r="B362">
        <v>0</v>
      </c>
      <c r="C362">
        <f t="shared" si="6"/>
        <v>20</v>
      </c>
    </row>
    <row r="363" spans="1:3" x14ac:dyDescent="0.25">
      <c r="A363" t="s">
        <v>26</v>
      </c>
      <c r="B363">
        <v>0</v>
      </c>
      <c r="C363">
        <f t="shared" si="6"/>
        <v>129</v>
      </c>
    </row>
    <row r="364" spans="1:3" x14ac:dyDescent="0.25">
      <c r="A364" t="s">
        <v>16</v>
      </c>
      <c r="B364">
        <v>0</v>
      </c>
      <c r="C364">
        <f t="shared" si="6"/>
        <v>786</v>
      </c>
    </row>
    <row r="365" spans="1:3" x14ac:dyDescent="0.25">
      <c r="A365" t="s">
        <v>16</v>
      </c>
      <c r="B365">
        <v>7</v>
      </c>
      <c r="C365">
        <f t="shared" si="6"/>
        <v>786</v>
      </c>
    </row>
    <row r="366" spans="1:3" x14ac:dyDescent="0.25">
      <c r="A366" t="s">
        <v>26</v>
      </c>
      <c r="B366">
        <v>0</v>
      </c>
      <c r="C366">
        <f t="shared" si="6"/>
        <v>129</v>
      </c>
    </row>
    <row r="367" spans="1:3" x14ac:dyDescent="0.25">
      <c r="A367" t="s">
        <v>29</v>
      </c>
      <c r="B367">
        <v>1</v>
      </c>
      <c r="C367">
        <f t="shared" si="6"/>
        <v>20</v>
      </c>
    </row>
    <row r="368" spans="1:3" x14ac:dyDescent="0.25">
      <c r="A368" t="s">
        <v>47</v>
      </c>
      <c r="B368">
        <v>0</v>
      </c>
      <c r="C368">
        <f t="shared" si="6"/>
        <v>312</v>
      </c>
    </row>
    <row r="369" spans="1:3" x14ac:dyDescent="0.25">
      <c r="A369" t="s">
        <v>29</v>
      </c>
      <c r="B369">
        <v>0</v>
      </c>
      <c r="C369">
        <f t="shared" si="6"/>
        <v>20</v>
      </c>
    </row>
    <row r="370" spans="1:3" x14ac:dyDescent="0.25">
      <c r="A370" t="s">
        <v>16</v>
      </c>
      <c r="B370">
        <v>42</v>
      </c>
      <c r="C370">
        <f t="shared" si="6"/>
        <v>786</v>
      </c>
    </row>
    <row r="371" spans="1:3" x14ac:dyDescent="0.25">
      <c r="A371" t="s">
        <v>16</v>
      </c>
      <c r="B371">
        <v>36</v>
      </c>
      <c r="C371">
        <f t="shared" si="6"/>
        <v>786</v>
      </c>
    </row>
    <row r="372" spans="1:3" x14ac:dyDescent="0.25">
      <c r="A372" t="s">
        <v>26</v>
      </c>
      <c r="B372">
        <v>16</v>
      </c>
      <c r="C372">
        <f t="shared" si="6"/>
        <v>129</v>
      </c>
    </row>
    <row r="373" spans="1:3" x14ac:dyDescent="0.25">
      <c r="A373" t="s">
        <v>252</v>
      </c>
      <c r="B373">
        <v>0</v>
      </c>
      <c r="C373">
        <f t="shared" si="6"/>
        <v>36</v>
      </c>
    </row>
    <row r="374" spans="1:3" x14ac:dyDescent="0.25">
      <c r="A374" t="s">
        <v>16</v>
      </c>
      <c r="B374">
        <v>0</v>
      </c>
      <c r="C374">
        <f t="shared" si="6"/>
        <v>786</v>
      </c>
    </row>
    <row r="375" spans="1:3" x14ac:dyDescent="0.25">
      <c r="A375" t="s">
        <v>686</v>
      </c>
      <c r="B375">
        <v>0</v>
      </c>
      <c r="C375">
        <f t="shared" si="6"/>
        <v>0</v>
      </c>
    </row>
    <row r="376" spans="1:3" x14ac:dyDescent="0.25">
      <c r="A376" t="s">
        <v>130</v>
      </c>
      <c r="B376">
        <v>0</v>
      </c>
      <c r="C376">
        <f t="shared" si="6"/>
        <v>293</v>
      </c>
    </row>
    <row r="377" spans="1:3" x14ac:dyDescent="0.25">
      <c r="A377" t="s">
        <v>26</v>
      </c>
      <c r="B377">
        <v>1</v>
      </c>
      <c r="C377">
        <f t="shared" si="6"/>
        <v>129</v>
      </c>
    </row>
    <row r="378" spans="1:3" x14ac:dyDescent="0.25">
      <c r="A378" t="s">
        <v>26</v>
      </c>
      <c r="B378">
        <v>0</v>
      </c>
      <c r="C378">
        <f t="shared" si="6"/>
        <v>129</v>
      </c>
    </row>
    <row r="379" spans="1:3" x14ac:dyDescent="0.25">
      <c r="A379" t="s">
        <v>26</v>
      </c>
      <c r="B379">
        <v>0</v>
      </c>
      <c r="C379">
        <f t="shared" si="6"/>
        <v>129</v>
      </c>
    </row>
    <row r="380" spans="1:3" x14ac:dyDescent="0.25">
      <c r="A380" t="s">
        <v>525</v>
      </c>
      <c r="B380">
        <v>0</v>
      </c>
      <c r="C380">
        <f t="shared" si="6"/>
        <v>3</v>
      </c>
    </row>
    <row r="381" spans="1:3" x14ac:dyDescent="0.25">
      <c r="A381" t="s">
        <v>26</v>
      </c>
      <c r="B381">
        <v>0</v>
      </c>
      <c r="C381">
        <f t="shared" si="6"/>
        <v>129</v>
      </c>
    </row>
    <row r="382" spans="1:3" x14ac:dyDescent="0.25">
      <c r="A382" t="s">
        <v>133</v>
      </c>
      <c r="B382">
        <v>0</v>
      </c>
      <c r="C382">
        <f t="shared" si="6"/>
        <v>395</v>
      </c>
    </row>
    <row r="383" spans="1:3" x14ac:dyDescent="0.25">
      <c r="A383" t="s">
        <v>65</v>
      </c>
      <c r="B383">
        <v>33</v>
      </c>
      <c r="C383">
        <f t="shared" si="6"/>
        <v>71</v>
      </c>
    </row>
    <row r="384" spans="1:3" x14ac:dyDescent="0.25">
      <c r="A384" t="s">
        <v>16</v>
      </c>
      <c r="B384">
        <v>23</v>
      </c>
      <c r="C384">
        <f t="shared" si="6"/>
        <v>786</v>
      </c>
    </row>
    <row r="385" spans="1:3" x14ac:dyDescent="0.25">
      <c r="A385" t="s">
        <v>26</v>
      </c>
      <c r="B385">
        <v>0</v>
      </c>
      <c r="C385">
        <f t="shared" si="6"/>
        <v>129</v>
      </c>
    </row>
    <row r="386" spans="1:3" x14ac:dyDescent="0.25">
      <c r="A386" t="s">
        <v>26</v>
      </c>
      <c r="B386">
        <v>0</v>
      </c>
      <c r="C386">
        <f t="shared" si="6"/>
        <v>129</v>
      </c>
    </row>
    <row r="387" spans="1:3" x14ac:dyDescent="0.25">
      <c r="A387" t="s">
        <v>23</v>
      </c>
      <c r="B387">
        <v>25</v>
      </c>
      <c r="C387">
        <f t="shared" ref="C387:C450" si="7">SUMIF($A:$A, A387, $B:$B)</f>
        <v>45</v>
      </c>
    </row>
    <row r="388" spans="1:3" x14ac:dyDescent="0.25">
      <c r="A388" t="s">
        <v>525</v>
      </c>
      <c r="B388">
        <v>0</v>
      </c>
      <c r="C388">
        <f t="shared" si="7"/>
        <v>3</v>
      </c>
    </row>
    <row r="389" spans="1:3" x14ac:dyDescent="0.25">
      <c r="A389" t="s">
        <v>196</v>
      </c>
      <c r="B389">
        <v>0</v>
      </c>
      <c r="C389">
        <f t="shared" si="7"/>
        <v>98</v>
      </c>
    </row>
    <row r="390" spans="1:3" x14ac:dyDescent="0.25">
      <c r="A390" t="s">
        <v>525</v>
      </c>
      <c r="B390">
        <v>0</v>
      </c>
      <c r="C390">
        <f t="shared" si="7"/>
        <v>3</v>
      </c>
    </row>
    <row r="391" spans="1:3" x14ac:dyDescent="0.25">
      <c r="A391" t="s">
        <v>16</v>
      </c>
      <c r="B391">
        <v>4</v>
      </c>
      <c r="C391">
        <f t="shared" si="7"/>
        <v>786</v>
      </c>
    </row>
    <row r="392" spans="1:3" x14ac:dyDescent="0.25">
      <c r="A392" t="s">
        <v>16</v>
      </c>
      <c r="B392">
        <v>26</v>
      </c>
      <c r="C392">
        <f t="shared" si="7"/>
        <v>786</v>
      </c>
    </row>
    <row r="393" spans="1:3" x14ac:dyDescent="0.25">
      <c r="A393" t="s">
        <v>16</v>
      </c>
      <c r="B393">
        <v>0</v>
      </c>
      <c r="C393">
        <f t="shared" si="7"/>
        <v>786</v>
      </c>
    </row>
    <row r="394" spans="1:3" x14ac:dyDescent="0.25">
      <c r="A394" t="s">
        <v>47</v>
      </c>
      <c r="B394">
        <v>2</v>
      </c>
      <c r="C394">
        <f t="shared" si="7"/>
        <v>312</v>
      </c>
    </row>
    <row r="395" spans="1:3" x14ac:dyDescent="0.25">
      <c r="A395" t="s">
        <v>26</v>
      </c>
      <c r="B395">
        <v>0</v>
      </c>
      <c r="C395">
        <f t="shared" si="7"/>
        <v>129</v>
      </c>
    </row>
    <row r="396" spans="1:3" x14ac:dyDescent="0.25">
      <c r="A396" t="s">
        <v>26</v>
      </c>
      <c r="B396">
        <v>0</v>
      </c>
      <c r="C396">
        <f t="shared" si="7"/>
        <v>129</v>
      </c>
    </row>
    <row r="397" spans="1:3" x14ac:dyDescent="0.25">
      <c r="A397" t="s">
        <v>16</v>
      </c>
      <c r="B397">
        <v>0</v>
      </c>
      <c r="C397">
        <f t="shared" si="7"/>
        <v>786</v>
      </c>
    </row>
    <row r="398" spans="1:3" x14ac:dyDescent="0.25">
      <c r="A398" t="s">
        <v>47</v>
      </c>
      <c r="B398">
        <v>3</v>
      </c>
      <c r="C398">
        <f t="shared" si="7"/>
        <v>312</v>
      </c>
    </row>
    <row r="399" spans="1:3" x14ac:dyDescent="0.25">
      <c r="A399" t="s">
        <v>47</v>
      </c>
      <c r="B399">
        <v>0</v>
      </c>
      <c r="C399">
        <f t="shared" si="7"/>
        <v>312</v>
      </c>
    </row>
    <row r="400" spans="1:3" x14ac:dyDescent="0.25">
      <c r="A400" t="s">
        <v>70</v>
      </c>
      <c r="B400">
        <v>12</v>
      </c>
      <c r="C400">
        <f t="shared" si="7"/>
        <v>44</v>
      </c>
    </row>
    <row r="401" spans="1:3" x14ac:dyDescent="0.25">
      <c r="A401" t="s">
        <v>26</v>
      </c>
      <c r="B401">
        <v>0</v>
      </c>
      <c r="C401">
        <f t="shared" si="7"/>
        <v>129</v>
      </c>
    </row>
    <row r="402" spans="1:3" x14ac:dyDescent="0.25">
      <c r="A402" t="s">
        <v>16</v>
      </c>
      <c r="B402">
        <v>0</v>
      </c>
      <c r="C402">
        <f t="shared" si="7"/>
        <v>786</v>
      </c>
    </row>
    <row r="403" spans="1:3" x14ac:dyDescent="0.25">
      <c r="A403" t="s">
        <v>203</v>
      </c>
      <c r="B403">
        <v>0</v>
      </c>
      <c r="C403">
        <f t="shared" si="7"/>
        <v>36</v>
      </c>
    </row>
    <row r="404" spans="1:3" x14ac:dyDescent="0.25">
      <c r="A404" t="s">
        <v>238</v>
      </c>
      <c r="B404">
        <v>24</v>
      </c>
      <c r="C404">
        <f t="shared" si="7"/>
        <v>148</v>
      </c>
    </row>
    <row r="405" spans="1:3" x14ac:dyDescent="0.25">
      <c r="A405" t="s">
        <v>26</v>
      </c>
      <c r="B405">
        <v>0</v>
      </c>
      <c r="C405">
        <f t="shared" si="7"/>
        <v>129</v>
      </c>
    </row>
    <row r="406" spans="1:3" x14ac:dyDescent="0.25">
      <c r="A406" t="s">
        <v>50</v>
      </c>
      <c r="B406">
        <v>0</v>
      </c>
      <c r="C406">
        <f t="shared" si="7"/>
        <v>135</v>
      </c>
    </row>
    <row r="407" spans="1:3" x14ac:dyDescent="0.25">
      <c r="A407" t="s">
        <v>29</v>
      </c>
      <c r="B407">
        <v>0</v>
      </c>
      <c r="C407">
        <f t="shared" si="7"/>
        <v>20</v>
      </c>
    </row>
    <row r="408" spans="1:3" x14ac:dyDescent="0.25">
      <c r="A408" t="s">
        <v>330</v>
      </c>
      <c r="B408">
        <v>0</v>
      </c>
      <c r="C408">
        <f t="shared" si="7"/>
        <v>0</v>
      </c>
    </row>
    <row r="409" spans="1:3" x14ac:dyDescent="0.25">
      <c r="A409" t="s">
        <v>525</v>
      </c>
      <c r="B409">
        <v>0</v>
      </c>
      <c r="C409">
        <f t="shared" si="7"/>
        <v>3</v>
      </c>
    </row>
    <row r="410" spans="1:3" x14ac:dyDescent="0.25">
      <c r="A410" t="s">
        <v>238</v>
      </c>
      <c r="B410">
        <v>0</v>
      </c>
      <c r="C410">
        <f t="shared" si="7"/>
        <v>148</v>
      </c>
    </row>
    <row r="411" spans="1:3" x14ac:dyDescent="0.25">
      <c r="A411" t="s">
        <v>16</v>
      </c>
      <c r="B411">
        <v>0</v>
      </c>
      <c r="C411">
        <f t="shared" si="7"/>
        <v>786</v>
      </c>
    </row>
    <row r="412" spans="1:3" x14ac:dyDescent="0.25">
      <c r="A412" t="s">
        <v>203</v>
      </c>
      <c r="B412">
        <v>0</v>
      </c>
      <c r="C412">
        <f t="shared" si="7"/>
        <v>36</v>
      </c>
    </row>
    <row r="413" spans="1:3" x14ac:dyDescent="0.25">
      <c r="A413" t="s">
        <v>26</v>
      </c>
      <c r="B413">
        <v>0</v>
      </c>
      <c r="C413">
        <f t="shared" si="7"/>
        <v>129</v>
      </c>
    </row>
    <row r="414" spans="1:3" x14ac:dyDescent="0.25">
      <c r="A414" t="s">
        <v>297</v>
      </c>
      <c r="B414">
        <v>0</v>
      </c>
      <c r="C414">
        <f t="shared" si="7"/>
        <v>0</v>
      </c>
    </row>
    <row r="415" spans="1:3" x14ac:dyDescent="0.25">
      <c r="A415" t="s">
        <v>297</v>
      </c>
      <c r="B415">
        <v>0</v>
      </c>
      <c r="C415">
        <f t="shared" si="7"/>
        <v>0</v>
      </c>
    </row>
    <row r="416" spans="1:3" x14ac:dyDescent="0.25">
      <c r="A416" t="s">
        <v>252</v>
      </c>
      <c r="B416">
        <v>0</v>
      </c>
      <c r="C416">
        <f t="shared" si="7"/>
        <v>36</v>
      </c>
    </row>
    <row r="417" spans="1:3" x14ac:dyDescent="0.25">
      <c r="A417" t="s">
        <v>26</v>
      </c>
      <c r="B417">
        <v>0</v>
      </c>
      <c r="C417">
        <f t="shared" si="7"/>
        <v>129</v>
      </c>
    </row>
    <row r="418" spans="1:3" x14ac:dyDescent="0.25">
      <c r="A418" t="s">
        <v>161</v>
      </c>
      <c r="B418">
        <v>0</v>
      </c>
      <c r="C418">
        <f t="shared" si="7"/>
        <v>1</v>
      </c>
    </row>
    <row r="419" spans="1:3" x14ac:dyDescent="0.25">
      <c r="A419" t="s">
        <v>227</v>
      </c>
      <c r="B419">
        <v>0</v>
      </c>
      <c r="C419">
        <f t="shared" si="7"/>
        <v>245</v>
      </c>
    </row>
    <row r="420" spans="1:3" x14ac:dyDescent="0.25">
      <c r="A420" t="s">
        <v>26</v>
      </c>
      <c r="B420">
        <v>0</v>
      </c>
      <c r="C420">
        <f t="shared" si="7"/>
        <v>129</v>
      </c>
    </row>
    <row r="421" spans="1:3" x14ac:dyDescent="0.25">
      <c r="A421" t="s">
        <v>29</v>
      </c>
      <c r="B421">
        <v>0</v>
      </c>
      <c r="C421">
        <f t="shared" si="7"/>
        <v>20</v>
      </c>
    </row>
    <row r="422" spans="1:3" x14ac:dyDescent="0.25">
      <c r="A422" t="s">
        <v>203</v>
      </c>
      <c r="B422">
        <v>0</v>
      </c>
      <c r="C422">
        <f t="shared" si="7"/>
        <v>36</v>
      </c>
    </row>
    <row r="423" spans="1:3" x14ac:dyDescent="0.25">
      <c r="A423" t="s">
        <v>173</v>
      </c>
      <c r="B423">
        <v>0</v>
      </c>
      <c r="C423">
        <f t="shared" si="7"/>
        <v>118</v>
      </c>
    </row>
    <row r="424" spans="1:3" x14ac:dyDescent="0.25">
      <c r="A424" t="s">
        <v>29</v>
      </c>
      <c r="B424">
        <v>2</v>
      </c>
      <c r="C424">
        <f t="shared" si="7"/>
        <v>20</v>
      </c>
    </row>
    <row r="425" spans="1:3" x14ac:dyDescent="0.25">
      <c r="A425" t="s">
        <v>494</v>
      </c>
      <c r="B425">
        <v>0</v>
      </c>
      <c r="C425">
        <f t="shared" si="7"/>
        <v>0</v>
      </c>
    </row>
    <row r="426" spans="1:3" x14ac:dyDescent="0.25">
      <c r="A426" t="s">
        <v>525</v>
      </c>
      <c r="B426">
        <v>1</v>
      </c>
      <c r="C426">
        <f t="shared" si="7"/>
        <v>3</v>
      </c>
    </row>
    <row r="427" spans="1:3" x14ac:dyDescent="0.25">
      <c r="A427" t="s">
        <v>173</v>
      </c>
      <c r="B427">
        <v>0</v>
      </c>
      <c r="C427">
        <f t="shared" si="7"/>
        <v>118</v>
      </c>
    </row>
    <row r="428" spans="1:3" x14ac:dyDescent="0.25">
      <c r="A428" t="s">
        <v>227</v>
      </c>
      <c r="B428">
        <v>4</v>
      </c>
      <c r="C428">
        <f t="shared" si="7"/>
        <v>245</v>
      </c>
    </row>
    <row r="429" spans="1:3" x14ac:dyDescent="0.25">
      <c r="A429" t="s">
        <v>227</v>
      </c>
      <c r="B429">
        <v>0</v>
      </c>
      <c r="C429">
        <f t="shared" si="7"/>
        <v>245</v>
      </c>
    </row>
    <row r="430" spans="1:3" x14ac:dyDescent="0.25">
      <c r="A430" t="s">
        <v>29</v>
      </c>
      <c r="B430">
        <v>0</v>
      </c>
      <c r="C430">
        <f t="shared" si="7"/>
        <v>20</v>
      </c>
    </row>
    <row r="431" spans="1:3" x14ac:dyDescent="0.25">
      <c r="A431" t="s">
        <v>494</v>
      </c>
      <c r="B431">
        <v>0</v>
      </c>
      <c r="C431">
        <f t="shared" si="7"/>
        <v>0</v>
      </c>
    </row>
    <row r="432" spans="1:3" x14ac:dyDescent="0.25">
      <c r="A432" t="s">
        <v>772</v>
      </c>
      <c r="B432">
        <v>12</v>
      </c>
      <c r="C432">
        <f t="shared" si="7"/>
        <v>12</v>
      </c>
    </row>
    <row r="433" spans="1:3" x14ac:dyDescent="0.25">
      <c r="A433" t="s">
        <v>29</v>
      </c>
      <c r="B433">
        <v>0</v>
      </c>
      <c r="C433">
        <f t="shared" si="7"/>
        <v>20</v>
      </c>
    </row>
    <row r="434" spans="1:3" x14ac:dyDescent="0.25">
      <c r="A434" t="s">
        <v>525</v>
      </c>
      <c r="B434">
        <v>0</v>
      </c>
      <c r="C434">
        <f t="shared" si="7"/>
        <v>3</v>
      </c>
    </row>
    <row r="435" spans="1:3" x14ac:dyDescent="0.25">
      <c r="A435" t="s">
        <v>777</v>
      </c>
      <c r="B435">
        <v>3</v>
      </c>
      <c r="C435">
        <f t="shared" si="7"/>
        <v>4</v>
      </c>
    </row>
    <row r="436" spans="1:3" x14ac:dyDescent="0.25">
      <c r="A436" t="s">
        <v>780</v>
      </c>
      <c r="B436">
        <v>0</v>
      </c>
      <c r="C436">
        <f t="shared" si="7"/>
        <v>0</v>
      </c>
    </row>
    <row r="437" spans="1:3" x14ac:dyDescent="0.25">
      <c r="A437" t="s">
        <v>47</v>
      </c>
      <c r="B437">
        <v>32</v>
      </c>
      <c r="C437">
        <f t="shared" si="7"/>
        <v>312</v>
      </c>
    </row>
    <row r="438" spans="1:3" x14ac:dyDescent="0.25">
      <c r="A438" t="s">
        <v>47</v>
      </c>
      <c r="B438">
        <v>0</v>
      </c>
      <c r="C438">
        <f t="shared" si="7"/>
        <v>312</v>
      </c>
    </row>
    <row r="439" spans="1:3" x14ac:dyDescent="0.25">
      <c r="A439" t="s">
        <v>38</v>
      </c>
      <c r="B439">
        <v>0</v>
      </c>
      <c r="C439">
        <f t="shared" si="7"/>
        <v>118</v>
      </c>
    </row>
    <row r="440" spans="1:3" x14ac:dyDescent="0.25">
      <c r="A440" t="s">
        <v>85</v>
      </c>
      <c r="B440">
        <v>0</v>
      </c>
      <c r="C440">
        <f t="shared" si="7"/>
        <v>1</v>
      </c>
    </row>
    <row r="441" spans="1:3" x14ac:dyDescent="0.25">
      <c r="A441" t="s">
        <v>130</v>
      </c>
      <c r="B441">
        <v>0</v>
      </c>
      <c r="C441">
        <f t="shared" si="7"/>
        <v>293</v>
      </c>
    </row>
    <row r="442" spans="1:3" x14ac:dyDescent="0.25">
      <c r="A442" t="s">
        <v>29</v>
      </c>
      <c r="B442">
        <v>0</v>
      </c>
      <c r="C442">
        <f t="shared" si="7"/>
        <v>20</v>
      </c>
    </row>
    <row r="443" spans="1:3" x14ac:dyDescent="0.25">
      <c r="A443" t="s">
        <v>12</v>
      </c>
      <c r="B443">
        <v>0</v>
      </c>
      <c r="C443">
        <f t="shared" si="7"/>
        <v>207</v>
      </c>
    </row>
    <row r="444" spans="1:3" x14ac:dyDescent="0.25">
      <c r="A444" t="s">
        <v>12</v>
      </c>
      <c r="B444">
        <v>1</v>
      </c>
      <c r="C444">
        <f t="shared" si="7"/>
        <v>207</v>
      </c>
    </row>
    <row r="445" spans="1:3" x14ac:dyDescent="0.25">
      <c r="A445" t="s">
        <v>196</v>
      </c>
      <c r="B445">
        <v>0</v>
      </c>
      <c r="C445">
        <f t="shared" si="7"/>
        <v>98</v>
      </c>
    </row>
    <row r="446" spans="1:3" x14ac:dyDescent="0.25">
      <c r="A446" t="s">
        <v>47</v>
      </c>
      <c r="B446">
        <v>0</v>
      </c>
      <c r="C446">
        <f t="shared" si="7"/>
        <v>312</v>
      </c>
    </row>
    <row r="447" spans="1:3" x14ac:dyDescent="0.25">
      <c r="A447" t="s">
        <v>26</v>
      </c>
      <c r="B447">
        <v>0</v>
      </c>
      <c r="C447">
        <f t="shared" si="7"/>
        <v>129</v>
      </c>
    </row>
    <row r="448" spans="1:3" x14ac:dyDescent="0.25">
      <c r="A448" t="s">
        <v>168</v>
      </c>
      <c r="B448">
        <v>0</v>
      </c>
      <c r="C448">
        <f t="shared" si="7"/>
        <v>39</v>
      </c>
    </row>
    <row r="449" spans="1:3" x14ac:dyDescent="0.25">
      <c r="A449" t="s">
        <v>173</v>
      </c>
      <c r="B449">
        <v>54</v>
      </c>
      <c r="C449">
        <f t="shared" si="7"/>
        <v>118</v>
      </c>
    </row>
    <row r="450" spans="1:3" x14ac:dyDescent="0.25">
      <c r="A450" t="s">
        <v>23</v>
      </c>
      <c r="B450">
        <v>0</v>
      </c>
      <c r="C450">
        <f t="shared" si="7"/>
        <v>45</v>
      </c>
    </row>
    <row r="451" spans="1:3" x14ac:dyDescent="0.25">
      <c r="A451" t="s">
        <v>12</v>
      </c>
      <c r="B451">
        <v>0</v>
      </c>
      <c r="C451">
        <f t="shared" ref="C451:C514" si="8">SUMIF($A:$A, A451, $B:$B)</f>
        <v>207</v>
      </c>
    </row>
    <row r="452" spans="1:3" x14ac:dyDescent="0.25">
      <c r="A452" t="s">
        <v>16</v>
      </c>
      <c r="B452">
        <v>0</v>
      </c>
      <c r="C452">
        <f t="shared" si="8"/>
        <v>786</v>
      </c>
    </row>
    <row r="453" spans="1:3" x14ac:dyDescent="0.25">
      <c r="A453" t="s">
        <v>65</v>
      </c>
      <c r="B453">
        <v>0</v>
      </c>
      <c r="C453">
        <f t="shared" si="8"/>
        <v>71</v>
      </c>
    </row>
    <row r="454" spans="1:3" x14ac:dyDescent="0.25">
      <c r="A454" t="s">
        <v>166</v>
      </c>
      <c r="B454">
        <v>46</v>
      </c>
      <c r="C454">
        <f t="shared" si="8"/>
        <v>47</v>
      </c>
    </row>
    <row r="455" spans="1:3" x14ac:dyDescent="0.25">
      <c r="A455" t="s">
        <v>47</v>
      </c>
      <c r="B455">
        <v>0</v>
      </c>
      <c r="C455">
        <f t="shared" si="8"/>
        <v>312</v>
      </c>
    </row>
    <row r="456" spans="1:3" x14ac:dyDescent="0.25">
      <c r="A456" t="s">
        <v>203</v>
      </c>
      <c r="B456">
        <v>0</v>
      </c>
      <c r="C456">
        <f t="shared" si="8"/>
        <v>36</v>
      </c>
    </row>
    <row r="457" spans="1:3" x14ac:dyDescent="0.25">
      <c r="A457" t="s">
        <v>16</v>
      </c>
      <c r="B457">
        <v>0</v>
      </c>
      <c r="C457">
        <f t="shared" si="8"/>
        <v>786</v>
      </c>
    </row>
    <row r="458" spans="1:3" x14ac:dyDescent="0.25">
      <c r="A458" t="s">
        <v>38</v>
      </c>
      <c r="B458">
        <v>0</v>
      </c>
      <c r="C458">
        <f t="shared" si="8"/>
        <v>118</v>
      </c>
    </row>
    <row r="459" spans="1:3" x14ac:dyDescent="0.25">
      <c r="A459" t="s">
        <v>23</v>
      </c>
      <c r="B459">
        <v>0</v>
      </c>
      <c r="C459">
        <f t="shared" si="8"/>
        <v>45</v>
      </c>
    </row>
    <row r="460" spans="1:3" x14ac:dyDescent="0.25">
      <c r="A460" t="s">
        <v>227</v>
      </c>
      <c r="B460">
        <v>1</v>
      </c>
      <c r="C460">
        <f t="shared" si="8"/>
        <v>245</v>
      </c>
    </row>
    <row r="461" spans="1:3" x14ac:dyDescent="0.25">
      <c r="A461" t="s">
        <v>12</v>
      </c>
      <c r="B461">
        <v>0</v>
      </c>
      <c r="C461">
        <f t="shared" si="8"/>
        <v>207</v>
      </c>
    </row>
    <row r="462" spans="1:3" x14ac:dyDescent="0.25">
      <c r="A462" t="s">
        <v>16</v>
      </c>
      <c r="B462">
        <v>0</v>
      </c>
      <c r="C462">
        <f t="shared" si="8"/>
        <v>786</v>
      </c>
    </row>
    <row r="463" spans="1:3" x14ac:dyDescent="0.25">
      <c r="A463" t="s">
        <v>47</v>
      </c>
      <c r="B463">
        <v>0</v>
      </c>
      <c r="C463">
        <f t="shared" si="8"/>
        <v>312</v>
      </c>
    </row>
    <row r="464" spans="1:3" x14ac:dyDescent="0.25">
      <c r="A464" t="s">
        <v>26</v>
      </c>
      <c r="B464">
        <v>0</v>
      </c>
      <c r="C464">
        <f t="shared" si="8"/>
        <v>129</v>
      </c>
    </row>
    <row r="465" spans="1:3" x14ac:dyDescent="0.25">
      <c r="A465" t="s">
        <v>16</v>
      </c>
      <c r="B465">
        <v>0</v>
      </c>
      <c r="C465">
        <f t="shared" si="8"/>
        <v>786</v>
      </c>
    </row>
    <row r="466" spans="1:3" x14ac:dyDescent="0.25">
      <c r="A466" t="s">
        <v>16</v>
      </c>
      <c r="B466">
        <v>2</v>
      </c>
      <c r="C466">
        <f t="shared" si="8"/>
        <v>786</v>
      </c>
    </row>
    <row r="467" spans="1:3" x14ac:dyDescent="0.25">
      <c r="A467" t="s">
        <v>47</v>
      </c>
      <c r="B467">
        <v>0</v>
      </c>
      <c r="C467">
        <f t="shared" si="8"/>
        <v>312</v>
      </c>
    </row>
    <row r="468" spans="1:3" x14ac:dyDescent="0.25">
      <c r="A468" t="s">
        <v>26</v>
      </c>
      <c r="B468">
        <v>0</v>
      </c>
      <c r="C468">
        <f t="shared" si="8"/>
        <v>129</v>
      </c>
    </row>
    <row r="469" spans="1:3" x14ac:dyDescent="0.25">
      <c r="A469" t="s">
        <v>12</v>
      </c>
      <c r="B469">
        <v>0</v>
      </c>
      <c r="C469">
        <f t="shared" si="8"/>
        <v>207</v>
      </c>
    </row>
    <row r="470" spans="1:3" x14ac:dyDescent="0.25">
      <c r="A470" t="s">
        <v>12</v>
      </c>
      <c r="B470">
        <v>0</v>
      </c>
      <c r="C470">
        <f t="shared" si="8"/>
        <v>207</v>
      </c>
    </row>
    <row r="471" spans="1:3" x14ac:dyDescent="0.25">
      <c r="A471" t="s">
        <v>38</v>
      </c>
      <c r="B471">
        <v>0</v>
      </c>
      <c r="C471">
        <f t="shared" si="8"/>
        <v>118</v>
      </c>
    </row>
    <row r="472" spans="1:3" x14ac:dyDescent="0.25">
      <c r="A472" t="s">
        <v>12</v>
      </c>
      <c r="B472">
        <v>0</v>
      </c>
      <c r="C472">
        <f t="shared" si="8"/>
        <v>207</v>
      </c>
    </row>
    <row r="473" spans="1:3" x14ac:dyDescent="0.25">
      <c r="A473" t="s">
        <v>615</v>
      </c>
      <c r="B473">
        <v>0</v>
      </c>
      <c r="C473">
        <f t="shared" si="8"/>
        <v>30</v>
      </c>
    </row>
    <row r="474" spans="1:3" x14ac:dyDescent="0.25">
      <c r="A474" t="s">
        <v>29</v>
      </c>
      <c r="B474">
        <v>0</v>
      </c>
      <c r="C474">
        <f t="shared" si="8"/>
        <v>20</v>
      </c>
    </row>
    <row r="475" spans="1:3" x14ac:dyDescent="0.25">
      <c r="A475" t="s">
        <v>133</v>
      </c>
      <c r="B475">
        <v>0</v>
      </c>
      <c r="C475">
        <f t="shared" si="8"/>
        <v>395</v>
      </c>
    </row>
    <row r="476" spans="1:3" x14ac:dyDescent="0.25">
      <c r="A476" t="s">
        <v>47</v>
      </c>
      <c r="B476">
        <v>0</v>
      </c>
      <c r="C476">
        <f t="shared" si="8"/>
        <v>312</v>
      </c>
    </row>
    <row r="477" spans="1:3" x14ac:dyDescent="0.25">
      <c r="A477" t="s">
        <v>846</v>
      </c>
      <c r="B477">
        <v>1</v>
      </c>
      <c r="C477">
        <f t="shared" si="8"/>
        <v>1</v>
      </c>
    </row>
    <row r="478" spans="1:3" x14ac:dyDescent="0.25">
      <c r="A478" t="s">
        <v>26</v>
      </c>
      <c r="B478">
        <v>0</v>
      </c>
      <c r="C478">
        <f t="shared" si="8"/>
        <v>129</v>
      </c>
    </row>
    <row r="479" spans="1:3" x14ac:dyDescent="0.25">
      <c r="A479" t="s">
        <v>47</v>
      </c>
      <c r="B479">
        <v>0</v>
      </c>
      <c r="C479">
        <f t="shared" si="8"/>
        <v>312</v>
      </c>
    </row>
    <row r="480" spans="1:3" x14ac:dyDescent="0.25">
      <c r="A480" t="s">
        <v>47</v>
      </c>
      <c r="B480">
        <v>0</v>
      </c>
      <c r="C480">
        <f t="shared" si="8"/>
        <v>312</v>
      </c>
    </row>
    <row r="481" spans="1:3" x14ac:dyDescent="0.25">
      <c r="A481" t="s">
        <v>47</v>
      </c>
      <c r="B481">
        <v>0</v>
      </c>
      <c r="C481">
        <f t="shared" si="8"/>
        <v>312</v>
      </c>
    </row>
    <row r="482" spans="1:3" x14ac:dyDescent="0.25">
      <c r="A482" t="s">
        <v>70</v>
      </c>
      <c r="B482">
        <v>0</v>
      </c>
      <c r="C482">
        <f t="shared" si="8"/>
        <v>44</v>
      </c>
    </row>
    <row r="483" spans="1:3" x14ac:dyDescent="0.25">
      <c r="A483" t="s">
        <v>26</v>
      </c>
      <c r="B483">
        <v>0</v>
      </c>
      <c r="C483">
        <f t="shared" si="8"/>
        <v>129</v>
      </c>
    </row>
    <row r="484" spans="1:3" x14ac:dyDescent="0.25">
      <c r="A484" t="s">
        <v>16</v>
      </c>
      <c r="B484">
        <v>0</v>
      </c>
      <c r="C484">
        <f t="shared" si="8"/>
        <v>786</v>
      </c>
    </row>
    <row r="485" spans="1:3" x14ac:dyDescent="0.25">
      <c r="A485" t="s">
        <v>26</v>
      </c>
      <c r="B485">
        <v>0</v>
      </c>
      <c r="C485">
        <f t="shared" si="8"/>
        <v>129</v>
      </c>
    </row>
    <row r="486" spans="1:3" x14ac:dyDescent="0.25">
      <c r="A486" t="s">
        <v>26</v>
      </c>
      <c r="B486">
        <v>0</v>
      </c>
      <c r="C486">
        <f t="shared" si="8"/>
        <v>129</v>
      </c>
    </row>
    <row r="487" spans="1:3" x14ac:dyDescent="0.25">
      <c r="A487" t="s">
        <v>16</v>
      </c>
      <c r="B487">
        <v>0</v>
      </c>
      <c r="C487">
        <f t="shared" si="8"/>
        <v>786</v>
      </c>
    </row>
    <row r="488" spans="1:3" x14ac:dyDescent="0.25">
      <c r="A488" t="s">
        <v>16</v>
      </c>
      <c r="B488">
        <v>0</v>
      </c>
      <c r="C488">
        <f t="shared" si="8"/>
        <v>786</v>
      </c>
    </row>
    <row r="489" spans="1:3" x14ac:dyDescent="0.25">
      <c r="A489" t="s">
        <v>203</v>
      </c>
      <c r="B489">
        <v>3</v>
      </c>
      <c r="C489">
        <f t="shared" si="8"/>
        <v>36</v>
      </c>
    </row>
    <row r="490" spans="1:3" x14ac:dyDescent="0.25">
      <c r="A490" t="s">
        <v>26</v>
      </c>
      <c r="B490">
        <v>0</v>
      </c>
      <c r="C490">
        <f t="shared" si="8"/>
        <v>129</v>
      </c>
    </row>
    <row r="491" spans="1:3" x14ac:dyDescent="0.25">
      <c r="A491" t="s">
        <v>12</v>
      </c>
      <c r="B491">
        <v>2</v>
      </c>
      <c r="C491">
        <f t="shared" si="8"/>
        <v>207</v>
      </c>
    </row>
    <row r="492" spans="1:3" x14ac:dyDescent="0.25">
      <c r="A492" t="s">
        <v>161</v>
      </c>
      <c r="B492">
        <v>0</v>
      </c>
      <c r="C492">
        <f t="shared" si="8"/>
        <v>1</v>
      </c>
    </row>
    <row r="493" spans="1:3" x14ac:dyDescent="0.25">
      <c r="A493" t="s">
        <v>161</v>
      </c>
      <c r="B493">
        <v>1</v>
      </c>
      <c r="C493">
        <f t="shared" si="8"/>
        <v>1</v>
      </c>
    </row>
    <row r="494" spans="1:3" x14ac:dyDescent="0.25">
      <c r="A494" t="s">
        <v>47</v>
      </c>
      <c r="B494">
        <v>0</v>
      </c>
      <c r="C494">
        <f t="shared" si="8"/>
        <v>312</v>
      </c>
    </row>
    <row r="495" spans="1:3" x14ac:dyDescent="0.25">
      <c r="A495" t="s">
        <v>23</v>
      </c>
      <c r="B495">
        <v>1</v>
      </c>
      <c r="C495">
        <f t="shared" si="8"/>
        <v>45</v>
      </c>
    </row>
    <row r="496" spans="1:3" x14ac:dyDescent="0.25">
      <c r="A496" t="s">
        <v>320</v>
      </c>
      <c r="B496">
        <v>1</v>
      </c>
      <c r="C496">
        <f t="shared" si="8"/>
        <v>1</v>
      </c>
    </row>
    <row r="497" spans="1:3" x14ac:dyDescent="0.25">
      <c r="A497" t="s">
        <v>16</v>
      </c>
      <c r="B497">
        <v>59</v>
      </c>
      <c r="C497">
        <f t="shared" si="8"/>
        <v>786</v>
      </c>
    </row>
    <row r="498" spans="1:3" x14ac:dyDescent="0.25">
      <c r="A498" t="s">
        <v>12</v>
      </c>
      <c r="B498">
        <v>0</v>
      </c>
      <c r="C498">
        <f t="shared" si="8"/>
        <v>207</v>
      </c>
    </row>
    <row r="499" spans="1:3" x14ac:dyDescent="0.25">
      <c r="A499" t="s">
        <v>26</v>
      </c>
      <c r="B499">
        <v>0</v>
      </c>
      <c r="C499">
        <f t="shared" si="8"/>
        <v>129</v>
      </c>
    </row>
    <row r="500" spans="1:3" x14ac:dyDescent="0.25">
      <c r="A500" t="s">
        <v>47</v>
      </c>
      <c r="B500">
        <v>2</v>
      </c>
      <c r="C500">
        <f t="shared" si="8"/>
        <v>312</v>
      </c>
    </row>
    <row r="501" spans="1:3" x14ac:dyDescent="0.25">
      <c r="A501" t="s">
        <v>196</v>
      </c>
      <c r="B501">
        <v>2</v>
      </c>
      <c r="C501">
        <f t="shared" si="8"/>
        <v>98</v>
      </c>
    </row>
    <row r="502" spans="1:3" x14ac:dyDescent="0.25">
      <c r="A502" t="s">
        <v>173</v>
      </c>
      <c r="B502">
        <v>0</v>
      </c>
      <c r="C502">
        <f t="shared" si="8"/>
        <v>118</v>
      </c>
    </row>
    <row r="503" spans="1:3" x14ac:dyDescent="0.25">
      <c r="A503" t="s">
        <v>130</v>
      </c>
      <c r="B503">
        <v>0</v>
      </c>
      <c r="C503">
        <f t="shared" si="8"/>
        <v>293</v>
      </c>
    </row>
    <row r="504" spans="1:3" x14ac:dyDescent="0.25">
      <c r="A504" t="s">
        <v>16</v>
      </c>
      <c r="B504">
        <v>0</v>
      </c>
      <c r="C504">
        <f t="shared" si="8"/>
        <v>786</v>
      </c>
    </row>
    <row r="505" spans="1:3" x14ac:dyDescent="0.25">
      <c r="A505" t="s">
        <v>16</v>
      </c>
      <c r="B505">
        <v>0</v>
      </c>
      <c r="C505">
        <f t="shared" si="8"/>
        <v>786</v>
      </c>
    </row>
    <row r="506" spans="1:3" x14ac:dyDescent="0.25">
      <c r="A506" t="s">
        <v>47</v>
      </c>
      <c r="B506">
        <v>0</v>
      </c>
      <c r="C506">
        <f t="shared" si="8"/>
        <v>312</v>
      </c>
    </row>
    <row r="507" spans="1:3" x14ac:dyDescent="0.25">
      <c r="A507" t="s">
        <v>12</v>
      </c>
      <c r="B507">
        <v>0</v>
      </c>
      <c r="C507">
        <f t="shared" si="8"/>
        <v>207</v>
      </c>
    </row>
    <row r="508" spans="1:3" x14ac:dyDescent="0.25">
      <c r="A508" t="s">
        <v>29</v>
      </c>
      <c r="B508">
        <v>8</v>
      </c>
      <c r="C508">
        <f t="shared" si="8"/>
        <v>20</v>
      </c>
    </row>
    <row r="509" spans="1:3" x14ac:dyDescent="0.25">
      <c r="A509" t="s">
        <v>130</v>
      </c>
      <c r="B509">
        <v>41</v>
      </c>
      <c r="C509">
        <f t="shared" si="8"/>
        <v>293</v>
      </c>
    </row>
    <row r="510" spans="1:3" x14ac:dyDescent="0.25">
      <c r="A510" t="s">
        <v>130</v>
      </c>
      <c r="B510">
        <v>0</v>
      </c>
      <c r="C510">
        <f t="shared" si="8"/>
        <v>293</v>
      </c>
    </row>
    <row r="511" spans="1:3" x14ac:dyDescent="0.25">
      <c r="A511" t="s">
        <v>252</v>
      </c>
      <c r="B511">
        <v>0</v>
      </c>
      <c r="C511">
        <f t="shared" si="8"/>
        <v>36</v>
      </c>
    </row>
    <row r="512" spans="1:3" x14ac:dyDescent="0.25">
      <c r="A512" t="s">
        <v>26</v>
      </c>
      <c r="B512">
        <v>0</v>
      </c>
      <c r="C512">
        <f t="shared" si="8"/>
        <v>129</v>
      </c>
    </row>
    <row r="513" spans="1:3" x14ac:dyDescent="0.25">
      <c r="A513" t="s">
        <v>903</v>
      </c>
      <c r="B513">
        <v>0</v>
      </c>
      <c r="C513">
        <f t="shared" si="8"/>
        <v>0</v>
      </c>
    </row>
    <row r="514" spans="1:3" x14ac:dyDescent="0.25">
      <c r="A514" t="s">
        <v>47</v>
      </c>
      <c r="B514">
        <v>0</v>
      </c>
      <c r="C514">
        <f t="shared" si="8"/>
        <v>312</v>
      </c>
    </row>
    <row r="515" spans="1:3" x14ac:dyDescent="0.25">
      <c r="A515" t="s">
        <v>196</v>
      </c>
      <c r="B515">
        <v>0</v>
      </c>
      <c r="C515">
        <f t="shared" ref="C515:C578" si="9">SUMIF($A:$A, A515, $B:$B)</f>
        <v>98</v>
      </c>
    </row>
    <row r="516" spans="1:3" x14ac:dyDescent="0.25">
      <c r="A516" t="s">
        <v>16</v>
      </c>
      <c r="B516">
        <v>0</v>
      </c>
      <c r="C516">
        <f t="shared" si="9"/>
        <v>786</v>
      </c>
    </row>
    <row r="517" spans="1:3" x14ac:dyDescent="0.25">
      <c r="A517" t="s">
        <v>16</v>
      </c>
      <c r="B517">
        <v>0</v>
      </c>
      <c r="C517">
        <f t="shared" si="9"/>
        <v>786</v>
      </c>
    </row>
    <row r="518" spans="1:3" x14ac:dyDescent="0.25">
      <c r="A518" t="s">
        <v>26</v>
      </c>
      <c r="B518">
        <v>0</v>
      </c>
      <c r="C518">
        <f t="shared" si="9"/>
        <v>129</v>
      </c>
    </row>
    <row r="519" spans="1:3" x14ac:dyDescent="0.25">
      <c r="A519" t="s">
        <v>26</v>
      </c>
      <c r="B519">
        <v>0</v>
      </c>
      <c r="C519">
        <f t="shared" si="9"/>
        <v>129</v>
      </c>
    </row>
    <row r="520" spans="1:3" x14ac:dyDescent="0.25">
      <c r="A520" t="s">
        <v>26</v>
      </c>
      <c r="B520">
        <v>2</v>
      </c>
      <c r="C520">
        <f t="shared" si="9"/>
        <v>129</v>
      </c>
    </row>
    <row r="521" spans="1:3" x14ac:dyDescent="0.25">
      <c r="A521" t="s">
        <v>238</v>
      </c>
      <c r="B521">
        <v>0</v>
      </c>
      <c r="C521">
        <f t="shared" si="9"/>
        <v>148</v>
      </c>
    </row>
    <row r="522" spans="1:3" x14ac:dyDescent="0.25">
      <c r="A522" t="s">
        <v>65</v>
      </c>
      <c r="B522">
        <v>27</v>
      </c>
      <c r="C522">
        <f t="shared" si="9"/>
        <v>71</v>
      </c>
    </row>
    <row r="523" spans="1:3" x14ac:dyDescent="0.25">
      <c r="A523" t="s">
        <v>16</v>
      </c>
      <c r="B523">
        <v>0</v>
      </c>
      <c r="C523">
        <f t="shared" si="9"/>
        <v>786</v>
      </c>
    </row>
    <row r="524" spans="1:3" x14ac:dyDescent="0.25">
      <c r="A524" t="s">
        <v>65</v>
      </c>
      <c r="B524">
        <v>0</v>
      </c>
      <c r="C524">
        <f t="shared" si="9"/>
        <v>71</v>
      </c>
    </row>
    <row r="525" spans="1:3" x14ac:dyDescent="0.25">
      <c r="A525" t="s">
        <v>26</v>
      </c>
      <c r="B525">
        <v>0</v>
      </c>
      <c r="C525">
        <f t="shared" si="9"/>
        <v>129</v>
      </c>
    </row>
    <row r="526" spans="1:3" x14ac:dyDescent="0.25">
      <c r="A526" t="s">
        <v>196</v>
      </c>
      <c r="B526">
        <v>1</v>
      </c>
      <c r="C526">
        <f t="shared" si="9"/>
        <v>98</v>
      </c>
    </row>
    <row r="527" spans="1:3" x14ac:dyDescent="0.25">
      <c r="A527" t="s">
        <v>50</v>
      </c>
      <c r="B527">
        <v>0</v>
      </c>
      <c r="C527">
        <f t="shared" si="9"/>
        <v>135</v>
      </c>
    </row>
    <row r="528" spans="1:3" x14ac:dyDescent="0.25">
      <c r="A528" t="s">
        <v>29</v>
      </c>
      <c r="B528">
        <v>0</v>
      </c>
      <c r="C528">
        <f t="shared" si="9"/>
        <v>20</v>
      </c>
    </row>
    <row r="529" spans="1:3" x14ac:dyDescent="0.25">
      <c r="A529" t="s">
        <v>12</v>
      </c>
      <c r="B529">
        <v>0</v>
      </c>
      <c r="C529">
        <f t="shared" si="9"/>
        <v>207</v>
      </c>
    </row>
    <row r="530" spans="1:3" x14ac:dyDescent="0.25">
      <c r="A530" t="s">
        <v>196</v>
      </c>
      <c r="B530">
        <v>0</v>
      </c>
      <c r="C530">
        <f t="shared" si="9"/>
        <v>98</v>
      </c>
    </row>
    <row r="531" spans="1:3" x14ac:dyDescent="0.25">
      <c r="A531" t="s">
        <v>47</v>
      </c>
      <c r="B531">
        <v>0</v>
      </c>
      <c r="C531">
        <f t="shared" si="9"/>
        <v>312</v>
      </c>
    </row>
    <row r="532" spans="1:3" x14ac:dyDescent="0.25">
      <c r="A532" t="s">
        <v>16</v>
      </c>
      <c r="B532">
        <v>0</v>
      </c>
      <c r="C532">
        <f t="shared" si="9"/>
        <v>786</v>
      </c>
    </row>
    <row r="533" spans="1:3" x14ac:dyDescent="0.25">
      <c r="A533" t="s">
        <v>23</v>
      </c>
      <c r="B533">
        <v>0</v>
      </c>
      <c r="C533">
        <f t="shared" si="9"/>
        <v>45</v>
      </c>
    </row>
    <row r="534" spans="1:3" x14ac:dyDescent="0.25">
      <c r="A534" t="s">
        <v>26</v>
      </c>
      <c r="B534">
        <v>0</v>
      </c>
      <c r="C534">
        <f t="shared" si="9"/>
        <v>129</v>
      </c>
    </row>
    <row r="535" spans="1:3" x14ac:dyDescent="0.25">
      <c r="A535" t="s">
        <v>29</v>
      </c>
      <c r="B535">
        <v>0</v>
      </c>
      <c r="C535">
        <f t="shared" si="9"/>
        <v>20</v>
      </c>
    </row>
    <row r="536" spans="1:3" x14ac:dyDescent="0.25">
      <c r="A536" t="s">
        <v>12</v>
      </c>
      <c r="B536">
        <v>2</v>
      </c>
      <c r="C536">
        <f t="shared" si="9"/>
        <v>207</v>
      </c>
    </row>
    <row r="537" spans="1:3" x14ac:dyDescent="0.25">
      <c r="A537" t="s">
        <v>26</v>
      </c>
      <c r="B537">
        <v>0</v>
      </c>
      <c r="C537">
        <f t="shared" si="9"/>
        <v>129</v>
      </c>
    </row>
    <row r="538" spans="1:3" x14ac:dyDescent="0.25">
      <c r="A538" t="s">
        <v>47</v>
      </c>
      <c r="B538">
        <v>0</v>
      </c>
      <c r="C538">
        <f t="shared" si="9"/>
        <v>312</v>
      </c>
    </row>
    <row r="539" spans="1:3" x14ac:dyDescent="0.25">
      <c r="A539" t="s">
        <v>85</v>
      </c>
      <c r="B539">
        <v>1</v>
      </c>
      <c r="C539">
        <f t="shared" si="9"/>
        <v>1</v>
      </c>
    </row>
    <row r="540" spans="1:3" x14ac:dyDescent="0.25">
      <c r="A540" t="s">
        <v>12</v>
      </c>
      <c r="B540">
        <v>0</v>
      </c>
      <c r="C540">
        <f t="shared" si="9"/>
        <v>207</v>
      </c>
    </row>
    <row r="541" spans="1:3" x14ac:dyDescent="0.25">
      <c r="A541" t="s">
        <v>252</v>
      </c>
      <c r="B541">
        <v>0</v>
      </c>
      <c r="C541">
        <f t="shared" si="9"/>
        <v>36</v>
      </c>
    </row>
    <row r="542" spans="1:3" x14ac:dyDescent="0.25">
      <c r="A542" t="s">
        <v>16</v>
      </c>
      <c r="B542">
        <v>0</v>
      </c>
      <c r="C542">
        <f t="shared" si="9"/>
        <v>786</v>
      </c>
    </row>
    <row r="543" spans="1:3" x14ac:dyDescent="0.25">
      <c r="A543" t="s">
        <v>615</v>
      </c>
      <c r="B543">
        <v>30</v>
      </c>
      <c r="C543">
        <f t="shared" si="9"/>
        <v>30</v>
      </c>
    </row>
    <row r="544" spans="1:3" x14ac:dyDescent="0.25">
      <c r="A544" t="s">
        <v>12</v>
      </c>
      <c r="B544">
        <v>1</v>
      </c>
      <c r="C544">
        <f t="shared" si="9"/>
        <v>207</v>
      </c>
    </row>
    <row r="545" spans="1:3" x14ac:dyDescent="0.25">
      <c r="A545" t="s">
        <v>130</v>
      </c>
      <c r="B545">
        <v>1</v>
      </c>
      <c r="C545">
        <f t="shared" si="9"/>
        <v>293</v>
      </c>
    </row>
    <row r="546" spans="1:3" x14ac:dyDescent="0.25">
      <c r="A546" t="s">
        <v>16</v>
      </c>
      <c r="B546">
        <v>0</v>
      </c>
      <c r="C546">
        <f t="shared" si="9"/>
        <v>786</v>
      </c>
    </row>
    <row r="547" spans="1:3" x14ac:dyDescent="0.25">
      <c r="A547" t="s">
        <v>252</v>
      </c>
      <c r="B547">
        <v>0</v>
      </c>
      <c r="C547">
        <f t="shared" si="9"/>
        <v>36</v>
      </c>
    </row>
    <row r="548" spans="1:3" x14ac:dyDescent="0.25">
      <c r="A548" t="s">
        <v>16</v>
      </c>
      <c r="B548">
        <v>0</v>
      </c>
      <c r="C548">
        <f t="shared" si="9"/>
        <v>786</v>
      </c>
    </row>
    <row r="549" spans="1:3" x14ac:dyDescent="0.25">
      <c r="A549" t="s">
        <v>16</v>
      </c>
      <c r="B549">
        <v>24</v>
      </c>
      <c r="C549">
        <f t="shared" si="9"/>
        <v>786</v>
      </c>
    </row>
    <row r="550" spans="1:3" x14ac:dyDescent="0.25">
      <c r="A550" t="s">
        <v>12</v>
      </c>
      <c r="B550">
        <v>0</v>
      </c>
      <c r="C550">
        <f t="shared" si="9"/>
        <v>207</v>
      </c>
    </row>
    <row r="551" spans="1:3" x14ac:dyDescent="0.25">
      <c r="A551" t="s">
        <v>16</v>
      </c>
      <c r="B551">
        <v>0</v>
      </c>
      <c r="C551">
        <f t="shared" si="9"/>
        <v>786</v>
      </c>
    </row>
    <row r="552" spans="1:3" x14ac:dyDescent="0.25">
      <c r="A552" t="s">
        <v>12</v>
      </c>
      <c r="B552">
        <v>7</v>
      </c>
      <c r="C552">
        <f t="shared" si="9"/>
        <v>207</v>
      </c>
    </row>
    <row r="553" spans="1:3" x14ac:dyDescent="0.25">
      <c r="A553" t="s">
        <v>525</v>
      </c>
      <c r="B553">
        <v>0</v>
      </c>
      <c r="C553">
        <f t="shared" si="9"/>
        <v>3</v>
      </c>
    </row>
    <row r="554" spans="1:3" x14ac:dyDescent="0.25">
      <c r="A554" t="s">
        <v>525</v>
      </c>
      <c r="B554">
        <v>0</v>
      </c>
      <c r="C554">
        <f t="shared" si="9"/>
        <v>3</v>
      </c>
    </row>
    <row r="555" spans="1:3" x14ac:dyDescent="0.25">
      <c r="A555" t="s">
        <v>525</v>
      </c>
      <c r="B555">
        <v>0</v>
      </c>
      <c r="C555">
        <f t="shared" si="9"/>
        <v>3</v>
      </c>
    </row>
    <row r="556" spans="1:3" x14ac:dyDescent="0.25">
      <c r="A556" t="s">
        <v>26</v>
      </c>
      <c r="B556">
        <v>0</v>
      </c>
      <c r="C556">
        <f t="shared" si="9"/>
        <v>129</v>
      </c>
    </row>
    <row r="557" spans="1:3" x14ac:dyDescent="0.25">
      <c r="A557" t="s">
        <v>12</v>
      </c>
      <c r="B557">
        <v>9</v>
      </c>
      <c r="C557">
        <f t="shared" si="9"/>
        <v>207</v>
      </c>
    </row>
    <row r="558" spans="1:3" x14ac:dyDescent="0.25">
      <c r="A558" t="s">
        <v>12</v>
      </c>
      <c r="B558">
        <v>0</v>
      </c>
      <c r="C558">
        <f t="shared" si="9"/>
        <v>207</v>
      </c>
    </row>
    <row r="559" spans="1:3" x14ac:dyDescent="0.25">
      <c r="A559" t="s">
        <v>130</v>
      </c>
      <c r="B559">
        <v>0</v>
      </c>
      <c r="C559">
        <f t="shared" si="9"/>
        <v>293</v>
      </c>
    </row>
    <row r="560" spans="1:3" x14ac:dyDescent="0.25">
      <c r="A560" t="s">
        <v>12</v>
      </c>
      <c r="B560">
        <v>0</v>
      </c>
      <c r="C560">
        <f t="shared" si="9"/>
        <v>207</v>
      </c>
    </row>
    <row r="561" spans="1:3" x14ac:dyDescent="0.25">
      <c r="A561" t="s">
        <v>16</v>
      </c>
      <c r="B561">
        <v>0</v>
      </c>
      <c r="C561">
        <f t="shared" si="9"/>
        <v>786</v>
      </c>
    </row>
    <row r="562" spans="1:3" x14ac:dyDescent="0.25">
      <c r="A562" t="s">
        <v>26</v>
      </c>
      <c r="B562">
        <v>1</v>
      </c>
      <c r="C562">
        <f t="shared" si="9"/>
        <v>129</v>
      </c>
    </row>
    <row r="563" spans="1:3" x14ac:dyDescent="0.25">
      <c r="A563" t="s">
        <v>16</v>
      </c>
      <c r="B563">
        <v>0</v>
      </c>
      <c r="C563">
        <f t="shared" si="9"/>
        <v>786</v>
      </c>
    </row>
    <row r="564" spans="1:3" x14ac:dyDescent="0.25">
      <c r="A564" t="s">
        <v>161</v>
      </c>
      <c r="B564">
        <v>0</v>
      </c>
      <c r="C564">
        <f t="shared" si="9"/>
        <v>1</v>
      </c>
    </row>
    <row r="565" spans="1:3" x14ac:dyDescent="0.25">
      <c r="A565" t="s">
        <v>23</v>
      </c>
      <c r="B565">
        <v>0</v>
      </c>
      <c r="C565">
        <f t="shared" si="9"/>
        <v>45</v>
      </c>
    </row>
    <row r="566" spans="1:3" x14ac:dyDescent="0.25">
      <c r="A566" t="s">
        <v>65</v>
      </c>
      <c r="B566">
        <v>0</v>
      </c>
      <c r="C566">
        <f t="shared" si="9"/>
        <v>71</v>
      </c>
    </row>
    <row r="567" spans="1:3" x14ac:dyDescent="0.25">
      <c r="A567" t="s">
        <v>26</v>
      </c>
      <c r="B567">
        <v>0</v>
      </c>
      <c r="C567">
        <f t="shared" si="9"/>
        <v>129</v>
      </c>
    </row>
    <row r="568" spans="1:3" x14ac:dyDescent="0.25">
      <c r="A568" t="s">
        <v>29</v>
      </c>
      <c r="B568">
        <v>0</v>
      </c>
      <c r="C568">
        <f t="shared" si="9"/>
        <v>20</v>
      </c>
    </row>
    <row r="569" spans="1:3" x14ac:dyDescent="0.25">
      <c r="A569" t="s">
        <v>203</v>
      </c>
      <c r="B569">
        <v>0</v>
      </c>
      <c r="C569">
        <f t="shared" si="9"/>
        <v>36</v>
      </c>
    </row>
    <row r="570" spans="1:3" x14ac:dyDescent="0.25">
      <c r="A570" t="s">
        <v>70</v>
      </c>
      <c r="B570">
        <v>4</v>
      </c>
      <c r="C570">
        <f t="shared" si="9"/>
        <v>44</v>
      </c>
    </row>
    <row r="571" spans="1:3" x14ac:dyDescent="0.25">
      <c r="A571" t="s">
        <v>525</v>
      </c>
      <c r="B571">
        <v>0</v>
      </c>
      <c r="C571">
        <f t="shared" si="9"/>
        <v>3</v>
      </c>
    </row>
    <row r="572" spans="1:3" x14ac:dyDescent="0.25">
      <c r="A572" t="s">
        <v>16</v>
      </c>
      <c r="B572">
        <v>34</v>
      </c>
      <c r="C572">
        <f t="shared" si="9"/>
        <v>786</v>
      </c>
    </row>
    <row r="573" spans="1:3" x14ac:dyDescent="0.25">
      <c r="A573" t="s">
        <v>16</v>
      </c>
      <c r="B573">
        <v>0</v>
      </c>
      <c r="C573">
        <f t="shared" si="9"/>
        <v>786</v>
      </c>
    </row>
    <row r="574" spans="1:3" x14ac:dyDescent="0.25">
      <c r="A574" t="s">
        <v>26</v>
      </c>
      <c r="B574">
        <v>0</v>
      </c>
      <c r="C574">
        <f t="shared" si="9"/>
        <v>129</v>
      </c>
    </row>
    <row r="575" spans="1:3" x14ac:dyDescent="0.25">
      <c r="A575" t="s">
        <v>47</v>
      </c>
      <c r="B575">
        <v>4</v>
      </c>
      <c r="C575">
        <f t="shared" si="9"/>
        <v>312</v>
      </c>
    </row>
    <row r="576" spans="1:3" x14ac:dyDescent="0.25">
      <c r="A576" t="s">
        <v>26</v>
      </c>
      <c r="B576">
        <v>0</v>
      </c>
      <c r="C576">
        <f t="shared" si="9"/>
        <v>129</v>
      </c>
    </row>
    <row r="577" spans="1:3" x14ac:dyDescent="0.25">
      <c r="A577" t="s">
        <v>85</v>
      </c>
      <c r="B577">
        <v>0</v>
      </c>
      <c r="C577">
        <f t="shared" si="9"/>
        <v>1</v>
      </c>
    </row>
    <row r="578" spans="1:3" x14ac:dyDescent="0.25">
      <c r="A578" t="s">
        <v>16</v>
      </c>
      <c r="B578">
        <v>2</v>
      </c>
      <c r="C578">
        <f t="shared" si="9"/>
        <v>786</v>
      </c>
    </row>
    <row r="579" spans="1:3" x14ac:dyDescent="0.25">
      <c r="A579" t="s">
        <v>26</v>
      </c>
      <c r="B579">
        <v>0</v>
      </c>
      <c r="C579">
        <f t="shared" ref="C579:C642" si="10">SUMIF($A:$A, A579, $B:$B)</f>
        <v>129</v>
      </c>
    </row>
    <row r="580" spans="1:3" x14ac:dyDescent="0.25">
      <c r="A580" t="s">
        <v>1002</v>
      </c>
      <c r="B580">
        <v>0</v>
      </c>
      <c r="C580">
        <f t="shared" si="10"/>
        <v>0</v>
      </c>
    </row>
    <row r="581" spans="1:3" x14ac:dyDescent="0.25">
      <c r="A581" t="s">
        <v>173</v>
      </c>
      <c r="B581">
        <v>0</v>
      </c>
      <c r="C581">
        <f t="shared" si="10"/>
        <v>118</v>
      </c>
    </row>
    <row r="582" spans="1:3" x14ac:dyDescent="0.25">
      <c r="A582" t="s">
        <v>130</v>
      </c>
      <c r="B582">
        <v>0</v>
      </c>
      <c r="C582">
        <f t="shared" si="10"/>
        <v>293</v>
      </c>
    </row>
    <row r="583" spans="1:3" x14ac:dyDescent="0.25">
      <c r="A583" t="s">
        <v>16</v>
      </c>
      <c r="B583">
        <v>0</v>
      </c>
      <c r="C583">
        <f t="shared" si="10"/>
        <v>786</v>
      </c>
    </row>
    <row r="584" spans="1:3" x14ac:dyDescent="0.25">
      <c r="A584" t="s">
        <v>130</v>
      </c>
      <c r="B584">
        <v>6</v>
      </c>
      <c r="C584">
        <f t="shared" si="10"/>
        <v>293</v>
      </c>
    </row>
    <row r="585" spans="1:3" x14ac:dyDescent="0.25">
      <c r="A585" t="s">
        <v>12</v>
      </c>
      <c r="B585">
        <v>0</v>
      </c>
      <c r="C585">
        <f t="shared" si="10"/>
        <v>207</v>
      </c>
    </row>
    <row r="586" spans="1:3" x14ac:dyDescent="0.25">
      <c r="A586" t="s">
        <v>12</v>
      </c>
      <c r="B586">
        <v>0</v>
      </c>
      <c r="C586">
        <f t="shared" si="10"/>
        <v>207</v>
      </c>
    </row>
    <row r="587" spans="1:3" x14ac:dyDescent="0.25">
      <c r="A587" t="s">
        <v>70</v>
      </c>
      <c r="B587">
        <v>0</v>
      </c>
      <c r="C587">
        <f t="shared" si="10"/>
        <v>44</v>
      </c>
    </row>
    <row r="588" spans="1:3" x14ac:dyDescent="0.25">
      <c r="A588" t="s">
        <v>16</v>
      </c>
      <c r="B588">
        <v>0</v>
      </c>
      <c r="C588">
        <f t="shared" si="10"/>
        <v>786</v>
      </c>
    </row>
    <row r="589" spans="1:3" x14ac:dyDescent="0.25">
      <c r="A589" t="s">
        <v>16</v>
      </c>
      <c r="B589">
        <v>0</v>
      </c>
      <c r="C589">
        <f t="shared" si="10"/>
        <v>786</v>
      </c>
    </row>
    <row r="590" spans="1:3" x14ac:dyDescent="0.25">
      <c r="A590" t="s">
        <v>47</v>
      </c>
      <c r="B590">
        <v>5</v>
      </c>
      <c r="C590">
        <f t="shared" si="10"/>
        <v>312</v>
      </c>
    </row>
    <row r="591" spans="1:3" x14ac:dyDescent="0.25">
      <c r="A591" t="s">
        <v>12</v>
      </c>
      <c r="B591">
        <v>0</v>
      </c>
      <c r="C591">
        <f t="shared" si="10"/>
        <v>207</v>
      </c>
    </row>
    <row r="592" spans="1:3" x14ac:dyDescent="0.25">
      <c r="A592" t="s">
        <v>12</v>
      </c>
      <c r="B592">
        <v>0</v>
      </c>
      <c r="C592">
        <f t="shared" si="10"/>
        <v>207</v>
      </c>
    </row>
    <row r="593" spans="1:3" x14ac:dyDescent="0.25">
      <c r="A593" t="s">
        <v>16</v>
      </c>
      <c r="B593">
        <v>2</v>
      </c>
      <c r="C593">
        <f t="shared" si="10"/>
        <v>786</v>
      </c>
    </row>
    <row r="594" spans="1:3" x14ac:dyDescent="0.25">
      <c r="A594" t="s">
        <v>16</v>
      </c>
      <c r="B594">
        <v>1</v>
      </c>
      <c r="C594">
        <f t="shared" si="10"/>
        <v>786</v>
      </c>
    </row>
    <row r="595" spans="1:3" x14ac:dyDescent="0.25">
      <c r="A595" t="s">
        <v>16</v>
      </c>
      <c r="B595">
        <v>0</v>
      </c>
      <c r="C595">
        <f t="shared" si="10"/>
        <v>786</v>
      </c>
    </row>
    <row r="596" spans="1:3" x14ac:dyDescent="0.25">
      <c r="A596" t="s">
        <v>26</v>
      </c>
      <c r="B596">
        <v>1</v>
      </c>
      <c r="C596">
        <f t="shared" si="10"/>
        <v>129</v>
      </c>
    </row>
    <row r="597" spans="1:3" x14ac:dyDescent="0.25">
      <c r="A597" t="s">
        <v>12</v>
      </c>
      <c r="B597">
        <v>37</v>
      </c>
      <c r="C597">
        <f t="shared" si="10"/>
        <v>207</v>
      </c>
    </row>
    <row r="598" spans="1:3" x14ac:dyDescent="0.25">
      <c r="A598" t="s">
        <v>168</v>
      </c>
      <c r="B598">
        <v>0</v>
      </c>
      <c r="C598">
        <f t="shared" si="10"/>
        <v>39</v>
      </c>
    </row>
    <row r="599" spans="1:3" x14ac:dyDescent="0.25">
      <c r="A599" t="s">
        <v>26</v>
      </c>
      <c r="B599">
        <v>0</v>
      </c>
      <c r="C599">
        <f t="shared" si="10"/>
        <v>129</v>
      </c>
    </row>
    <row r="600" spans="1:3" x14ac:dyDescent="0.25">
      <c r="A600" t="s">
        <v>12</v>
      </c>
      <c r="B600">
        <v>2</v>
      </c>
      <c r="C600">
        <f t="shared" si="10"/>
        <v>207</v>
      </c>
    </row>
    <row r="601" spans="1:3" x14ac:dyDescent="0.25">
      <c r="A601" t="s">
        <v>621</v>
      </c>
      <c r="B601">
        <v>39</v>
      </c>
      <c r="C601">
        <f t="shared" si="10"/>
        <v>46</v>
      </c>
    </row>
    <row r="602" spans="1:3" x14ac:dyDescent="0.25">
      <c r="A602" t="s">
        <v>50</v>
      </c>
      <c r="B602">
        <v>0</v>
      </c>
      <c r="C602">
        <f t="shared" si="10"/>
        <v>135</v>
      </c>
    </row>
    <row r="603" spans="1:3" x14ac:dyDescent="0.25">
      <c r="A603" t="s">
        <v>238</v>
      </c>
      <c r="B603">
        <v>0</v>
      </c>
      <c r="C603">
        <f t="shared" si="10"/>
        <v>148</v>
      </c>
    </row>
    <row r="604" spans="1:3" x14ac:dyDescent="0.25">
      <c r="A604" t="s">
        <v>47</v>
      </c>
      <c r="B604">
        <v>1</v>
      </c>
      <c r="C604">
        <f t="shared" si="10"/>
        <v>312</v>
      </c>
    </row>
    <row r="605" spans="1:3" x14ac:dyDescent="0.25">
      <c r="A605" t="s">
        <v>12</v>
      </c>
      <c r="B605">
        <v>0</v>
      </c>
      <c r="C605">
        <f t="shared" si="10"/>
        <v>207</v>
      </c>
    </row>
    <row r="606" spans="1:3" x14ac:dyDescent="0.25">
      <c r="A606" t="s">
        <v>29</v>
      </c>
      <c r="B606">
        <v>0</v>
      </c>
      <c r="C606">
        <f t="shared" si="10"/>
        <v>20</v>
      </c>
    </row>
    <row r="607" spans="1:3" x14ac:dyDescent="0.25">
      <c r="A607" t="s">
        <v>70</v>
      </c>
      <c r="B607">
        <v>26</v>
      </c>
      <c r="C607">
        <f t="shared" si="10"/>
        <v>44</v>
      </c>
    </row>
    <row r="608" spans="1:3" x14ac:dyDescent="0.25">
      <c r="A608" t="s">
        <v>777</v>
      </c>
      <c r="B608">
        <v>1</v>
      </c>
      <c r="C608">
        <f t="shared" si="10"/>
        <v>4</v>
      </c>
    </row>
    <row r="609" spans="1:3" x14ac:dyDescent="0.25">
      <c r="A609" t="s">
        <v>196</v>
      </c>
      <c r="B609">
        <v>0</v>
      </c>
      <c r="C609">
        <f t="shared" si="10"/>
        <v>98</v>
      </c>
    </row>
    <row r="610" spans="1:3" x14ac:dyDescent="0.25">
      <c r="A610" t="s">
        <v>238</v>
      </c>
      <c r="B610">
        <v>18</v>
      </c>
      <c r="C610">
        <f t="shared" si="10"/>
        <v>148</v>
      </c>
    </row>
    <row r="611" spans="1:3" x14ac:dyDescent="0.25">
      <c r="A611" t="s">
        <v>47</v>
      </c>
      <c r="B611">
        <v>0</v>
      </c>
      <c r="C611">
        <f t="shared" si="10"/>
        <v>312</v>
      </c>
    </row>
    <row r="612" spans="1:3" x14ac:dyDescent="0.25">
      <c r="A612" t="s">
        <v>47</v>
      </c>
      <c r="B612">
        <v>0</v>
      </c>
      <c r="C612">
        <f t="shared" si="10"/>
        <v>312</v>
      </c>
    </row>
    <row r="613" spans="1:3" x14ac:dyDescent="0.25">
      <c r="A613" t="s">
        <v>203</v>
      </c>
      <c r="B613">
        <v>0</v>
      </c>
      <c r="C613">
        <f t="shared" si="10"/>
        <v>36</v>
      </c>
    </row>
    <row r="614" spans="1:3" x14ac:dyDescent="0.25">
      <c r="A614" t="s">
        <v>29</v>
      </c>
      <c r="B614">
        <v>0</v>
      </c>
      <c r="C614">
        <f t="shared" si="10"/>
        <v>20</v>
      </c>
    </row>
    <row r="615" spans="1:3" x14ac:dyDescent="0.25">
      <c r="A615" t="s">
        <v>23</v>
      </c>
      <c r="B615">
        <v>0</v>
      </c>
      <c r="C615">
        <f t="shared" si="10"/>
        <v>45</v>
      </c>
    </row>
    <row r="616" spans="1:3" x14ac:dyDescent="0.25">
      <c r="A616" t="s">
        <v>23</v>
      </c>
      <c r="B616">
        <v>0</v>
      </c>
      <c r="C616">
        <f t="shared" si="10"/>
        <v>45</v>
      </c>
    </row>
    <row r="617" spans="1:3" x14ac:dyDescent="0.25">
      <c r="A617" t="s">
        <v>12</v>
      </c>
      <c r="B617">
        <v>0</v>
      </c>
      <c r="C617">
        <f t="shared" si="10"/>
        <v>207</v>
      </c>
    </row>
    <row r="618" spans="1:3" x14ac:dyDescent="0.25">
      <c r="A618" t="s">
        <v>16</v>
      </c>
      <c r="B618">
        <v>0</v>
      </c>
      <c r="C618">
        <f t="shared" si="10"/>
        <v>786</v>
      </c>
    </row>
    <row r="619" spans="1:3" x14ac:dyDescent="0.25">
      <c r="A619" t="s">
        <v>130</v>
      </c>
      <c r="B619">
        <v>60</v>
      </c>
      <c r="C619">
        <f t="shared" si="10"/>
        <v>293</v>
      </c>
    </row>
    <row r="620" spans="1:3" x14ac:dyDescent="0.25">
      <c r="A620" t="s">
        <v>130</v>
      </c>
      <c r="B620">
        <v>1</v>
      </c>
      <c r="C620">
        <f t="shared" si="10"/>
        <v>293</v>
      </c>
    </row>
    <row r="621" spans="1:3" x14ac:dyDescent="0.25">
      <c r="A621" t="s">
        <v>12</v>
      </c>
      <c r="B621">
        <v>0</v>
      </c>
      <c r="C621">
        <f t="shared" si="10"/>
        <v>207</v>
      </c>
    </row>
    <row r="622" spans="1:3" x14ac:dyDescent="0.25">
      <c r="A622" t="s">
        <v>47</v>
      </c>
      <c r="B622">
        <v>13</v>
      </c>
      <c r="C622">
        <f t="shared" si="10"/>
        <v>312</v>
      </c>
    </row>
    <row r="623" spans="1:3" x14ac:dyDescent="0.25">
      <c r="A623" t="s">
        <v>12</v>
      </c>
      <c r="B623">
        <v>0</v>
      </c>
      <c r="C623">
        <f t="shared" si="10"/>
        <v>207</v>
      </c>
    </row>
    <row r="624" spans="1:3" x14ac:dyDescent="0.25">
      <c r="A624" t="s">
        <v>130</v>
      </c>
      <c r="B624">
        <v>0</v>
      </c>
      <c r="C624">
        <f t="shared" si="10"/>
        <v>293</v>
      </c>
    </row>
    <row r="625" spans="1:3" x14ac:dyDescent="0.25">
      <c r="A625" t="s">
        <v>23</v>
      </c>
      <c r="B625">
        <v>0</v>
      </c>
      <c r="C625">
        <f t="shared" si="10"/>
        <v>45</v>
      </c>
    </row>
    <row r="626" spans="1:3" x14ac:dyDescent="0.25">
      <c r="A626" t="s">
        <v>47</v>
      </c>
      <c r="B626">
        <v>0</v>
      </c>
      <c r="C626">
        <f t="shared" si="10"/>
        <v>312</v>
      </c>
    </row>
    <row r="627" spans="1:3" x14ac:dyDescent="0.25">
      <c r="A627" t="s">
        <v>38</v>
      </c>
      <c r="B627">
        <v>0</v>
      </c>
      <c r="C627">
        <f t="shared" si="10"/>
        <v>118</v>
      </c>
    </row>
    <row r="628" spans="1:3" x14ac:dyDescent="0.25">
      <c r="A628" t="s">
        <v>16</v>
      </c>
      <c r="B628">
        <v>0</v>
      </c>
      <c r="C628">
        <f t="shared" si="10"/>
        <v>786</v>
      </c>
    </row>
    <row r="629" spans="1:3" x14ac:dyDescent="0.25">
      <c r="A629" t="s">
        <v>50</v>
      </c>
      <c r="B629">
        <v>1</v>
      </c>
      <c r="C629">
        <f t="shared" si="10"/>
        <v>135</v>
      </c>
    </row>
    <row r="630" spans="1:3" x14ac:dyDescent="0.25">
      <c r="A630" t="s">
        <v>26</v>
      </c>
      <c r="B630">
        <v>0</v>
      </c>
      <c r="C630">
        <f t="shared" si="10"/>
        <v>129</v>
      </c>
    </row>
    <row r="631" spans="1:3" x14ac:dyDescent="0.25">
      <c r="A631" t="s">
        <v>47</v>
      </c>
      <c r="B631">
        <v>0</v>
      </c>
      <c r="C631">
        <f t="shared" si="10"/>
        <v>312</v>
      </c>
    </row>
    <row r="632" spans="1:3" x14ac:dyDescent="0.25">
      <c r="A632" t="s">
        <v>203</v>
      </c>
      <c r="B632">
        <v>0</v>
      </c>
      <c r="C632">
        <f t="shared" si="10"/>
        <v>36</v>
      </c>
    </row>
    <row r="633" spans="1:3" x14ac:dyDescent="0.25">
      <c r="A633" t="s">
        <v>12</v>
      </c>
      <c r="B633">
        <v>0</v>
      </c>
      <c r="C633">
        <f t="shared" si="10"/>
        <v>207</v>
      </c>
    </row>
    <row r="634" spans="1:3" x14ac:dyDescent="0.25">
      <c r="A634" t="s">
        <v>16</v>
      </c>
      <c r="B634">
        <v>0</v>
      </c>
      <c r="C634">
        <f t="shared" si="10"/>
        <v>786</v>
      </c>
    </row>
    <row r="635" spans="1:3" x14ac:dyDescent="0.25">
      <c r="A635" t="s">
        <v>47</v>
      </c>
      <c r="B635">
        <v>106</v>
      </c>
      <c r="C635">
        <f t="shared" si="10"/>
        <v>312</v>
      </c>
    </row>
    <row r="636" spans="1:3" x14ac:dyDescent="0.25">
      <c r="A636" t="s">
        <v>16</v>
      </c>
      <c r="B636">
        <v>2</v>
      </c>
      <c r="C636">
        <f t="shared" si="10"/>
        <v>786</v>
      </c>
    </row>
    <row r="637" spans="1:3" x14ac:dyDescent="0.25">
      <c r="A637" t="s">
        <v>16</v>
      </c>
      <c r="B637">
        <v>0</v>
      </c>
      <c r="C637">
        <f t="shared" si="10"/>
        <v>786</v>
      </c>
    </row>
    <row r="638" spans="1:3" x14ac:dyDescent="0.25">
      <c r="A638" t="s">
        <v>846</v>
      </c>
      <c r="B638">
        <v>0</v>
      </c>
      <c r="C638">
        <f t="shared" si="10"/>
        <v>1</v>
      </c>
    </row>
    <row r="639" spans="1:3" x14ac:dyDescent="0.25">
      <c r="A639" t="s">
        <v>173</v>
      </c>
      <c r="B639">
        <v>0</v>
      </c>
      <c r="C639">
        <f t="shared" si="10"/>
        <v>118</v>
      </c>
    </row>
    <row r="640" spans="1:3" x14ac:dyDescent="0.25">
      <c r="A640" t="s">
        <v>16</v>
      </c>
      <c r="B640">
        <v>0</v>
      </c>
      <c r="C640">
        <f t="shared" si="10"/>
        <v>786</v>
      </c>
    </row>
    <row r="641" spans="1:3" x14ac:dyDescent="0.25">
      <c r="A641" t="s">
        <v>26</v>
      </c>
      <c r="B641">
        <v>0</v>
      </c>
      <c r="C641">
        <f t="shared" si="10"/>
        <v>129</v>
      </c>
    </row>
    <row r="642" spans="1:3" x14ac:dyDescent="0.25">
      <c r="A642" t="s">
        <v>227</v>
      </c>
      <c r="B642">
        <v>103</v>
      </c>
      <c r="C642">
        <f t="shared" si="10"/>
        <v>245</v>
      </c>
    </row>
    <row r="643" spans="1:3" x14ac:dyDescent="0.25">
      <c r="A643" t="s">
        <v>130</v>
      </c>
      <c r="B643">
        <v>0</v>
      </c>
      <c r="C643">
        <f t="shared" ref="C643:C706" si="11">SUMIF($A:$A, A643, $B:$B)</f>
        <v>293</v>
      </c>
    </row>
    <row r="644" spans="1:3" x14ac:dyDescent="0.25">
      <c r="A644" t="s">
        <v>47</v>
      </c>
      <c r="B644">
        <v>0</v>
      </c>
      <c r="C644">
        <f t="shared" si="11"/>
        <v>312</v>
      </c>
    </row>
    <row r="645" spans="1:3" x14ac:dyDescent="0.25">
      <c r="A645" t="s">
        <v>26</v>
      </c>
      <c r="B645">
        <v>0</v>
      </c>
      <c r="C645">
        <f t="shared" si="11"/>
        <v>129</v>
      </c>
    </row>
    <row r="646" spans="1:3" x14ac:dyDescent="0.25">
      <c r="A646" t="s">
        <v>26</v>
      </c>
      <c r="B646">
        <v>4</v>
      </c>
      <c r="C646">
        <f t="shared" si="11"/>
        <v>129</v>
      </c>
    </row>
    <row r="647" spans="1:3" x14ac:dyDescent="0.25">
      <c r="A647" t="s">
        <v>173</v>
      </c>
      <c r="B647">
        <v>0</v>
      </c>
      <c r="C647">
        <f t="shared" si="11"/>
        <v>118</v>
      </c>
    </row>
    <row r="648" spans="1:3" x14ac:dyDescent="0.25">
      <c r="A648" t="s">
        <v>621</v>
      </c>
      <c r="B648">
        <v>0</v>
      </c>
      <c r="C648">
        <f t="shared" si="11"/>
        <v>46</v>
      </c>
    </row>
    <row r="649" spans="1:3" x14ac:dyDescent="0.25">
      <c r="A649" t="s">
        <v>16</v>
      </c>
      <c r="B649">
        <v>1</v>
      </c>
      <c r="C649">
        <f t="shared" si="11"/>
        <v>786</v>
      </c>
    </row>
    <row r="650" spans="1:3" x14ac:dyDescent="0.25">
      <c r="A650" t="s">
        <v>26</v>
      </c>
      <c r="B650">
        <v>0</v>
      </c>
      <c r="C650">
        <f t="shared" si="11"/>
        <v>129</v>
      </c>
    </row>
    <row r="651" spans="1:3" x14ac:dyDescent="0.25">
      <c r="A651" t="s">
        <v>846</v>
      </c>
      <c r="B651">
        <v>0</v>
      </c>
      <c r="C651">
        <f t="shared" si="11"/>
        <v>1</v>
      </c>
    </row>
    <row r="652" spans="1:3" x14ac:dyDescent="0.25">
      <c r="A652" t="s">
        <v>16</v>
      </c>
      <c r="B652">
        <v>0</v>
      </c>
      <c r="C652">
        <f t="shared" si="11"/>
        <v>786</v>
      </c>
    </row>
    <row r="653" spans="1:3" x14ac:dyDescent="0.25">
      <c r="A653" t="s">
        <v>252</v>
      </c>
      <c r="B653">
        <v>28</v>
      </c>
      <c r="C653">
        <f t="shared" si="11"/>
        <v>36</v>
      </c>
    </row>
    <row r="654" spans="1:3" x14ac:dyDescent="0.25">
      <c r="A654" t="s">
        <v>16</v>
      </c>
      <c r="B654">
        <v>0</v>
      </c>
      <c r="C654">
        <f t="shared" si="11"/>
        <v>786</v>
      </c>
    </row>
    <row r="655" spans="1:3" x14ac:dyDescent="0.25">
      <c r="A655" t="s">
        <v>196</v>
      </c>
      <c r="B655">
        <v>45</v>
      </c>
      <c r="C655">
        <f t="shared" si="11"/>
        <v>98</v>
      </c>
    </row>
    <row r="656" spans="1:3" x14ac:dyDescent="0.25">
      <c r="A656" t="s">
        <v>26</v>
      </c>
      <c r="B656">
        <v>0</v>
      </c>
      <c r="C656">
        <f t="shared" si="11"/>
        <v>129</v>
      </c>
    </row>
    <row r="657" spans="1:3" x14ac:dyDescent="0.25">
      <c r="A657" t="s">
        <v>26</v>
      </c>
      <c r="B657">
        <v>8</v>
      </c>
      <c r="C657">
        <f t="shared" si="11"/>
        <v>129</v>
      </c>
    </row>
    <row r="658" spans="1:3" x14ac:dyDescent="0.25">
      <c r="A658" t="s">
        <v>16</v>
      </c>
      <c r="B658">
        <v>0</v>
      </c>
      <c r="C658">
        <f t="shared" si="11"/>
        <v>786</v>
      </c>
    </row>
    <row r="659" spans="1:3" x14ac:dyDescent="0.25">
      <c r="A659" t="s">
        <v>130</v>
      </c>
      <c r="B659">
        <v>0</v>
      </c>
      <c r="C659">
        <f t="shared" si="11"/>
        <v>293</v>
      </c>
    </row>
    <row r="660" spans="1:3" x14ac:dyDescent="0.25">
      <c r="A660" t="s">
        <v>238</v>
      </c>
      <c r="B660">
        <v>32</v>
      </c>
      <c r="C660">
        <f t="shared" si="11"/>
        <v>148</v>
      </c>
    </row>
    <row r="661" spans="1:3" x14ac:dyDescent="0.25">
      <c r="A661" t="s">
        <v>16</v>
      </c>
      <c r="B661">
        <v>0</v>
      </c>
      <c r="C661">
        <f t="shared" si="11"/>
        <v>786</v>
      </c>
    </row>
    <row r="662" spans="1:3" x14ac:dyDescent="0.25">
      <c r="A662" t="s">
        <v>29</v>
      </c>
      <c r="B662">
        <v>0</v>
      </c>
      <c r="C662">
        <f t="shared" si="11"/>
        <v>20</v>
      </c>
    </row>
    <row r="663" spans="1:3" x14ac:dyDescent="0.25">
      <c r="A663" t="s">
        <v>26</v>
      </c>
      <c r="B663">
        <v>0</v>
      </c>
      <c r="C663">
        <f t="shared" si="11"/>
        <v>129</v>
      </c>
    </row>
    <row r="664" spans="1:3" x14ac:dyDescent="0.25">
      <c r="A664" t="s">
        <v>173</v>
      </c>
      <c r="B664">
        <v>13</v>
      </c>
      <c r="C664">
        <f t="shared" si="11"/>
        <v>118</v>
      </c>
    </row>
    <row r="665" spans="1:3" x14ac:dyDescent="0.25">
      <c r="A665" t="s">
        <v>16</v>
      </c>
      <c r="B665">
        <v>0</v>
      </c>
      <c r="C665">
        <f t="shared" si="11"/>
        <v>786</v>
      </c>
    </row>
    <row r="666" spans="1:3" x14ac:dyDescent="0.25">
      <c r="A666" t="s">
        <v>12</v>
      </c>
      <c r="B666">
        <v>0</v>
      </c>
      <c r="C666">
        <f t="shared" si="11"/>
        <v>207</v>
      </c>
    </row>
    <row r="667" spans="1:3" x14ac:dyDescent="0.25">
      <c r="A667" t="s">
        <v>16</v>
      </c>
      <c r="B667">
        <v>0</v>
      </c>
      <c r="C667">
        <f t="shared" si="11"/>
        <v>786</v>
      </c>
    </row>
    <row r="668" spans="1:3" x14ac:dyDescent="0.25">
      <c r="A668" t="s">
        <v>621</v>
      </c>
      <c r="B668">
        <v>7</v>
      </c>
      <c r="C668">
        <f t="shared" si="11"/>
        <v>46</v>
      </c>
    </row>
    <row r="669" spans="1:3" x14ac:dyDescent="0.25">
      <c r="A669" t="s">
        <v>621</v>
      </c>
      <c r="B669">
        <v>0</v>
      </c>
      <c r="C669">
        <f t="shared" si="11"/>
        <v>46</v>
      </c>
    </row>
    <row r="670" spans="1:3" x14ac:dyDescent="0.25">
      <c r="A670" t="s">
        <v>196</v>
      </c>
      <c r="B670">
        <v>0</v>
      </c>
      <c r="C670">
        <f t="shared" si="11"/>
        <v>98</v>
      </c>
    </row>
    <row r="671" spans="1:3" x14ac:dyDescent="0.25">
      <c r="A671" t="s">
        <v>12</v>
      </c>
      <c r="B671">
        <v>0</v>
      </c>
      <c r="C671">
        <f t="shared" si="11"/>
        <v>207</v>
      </c>
    </row>
    <row r="672" spans="1:3" x14ac:dyDescent="0.25">
      <c r="A672" t="s">
        <v>16</v>
      </c>
      <c r="B672">
        <v>0</v>
      </c>
      <c r="C672">
        <f t="shared" si="11"/>
        <v>786</v>
      </c>
    </row>
    <row r="673" spans="1:3" x14ac:dyDescent="0.25">
      <c r="A673" t="s">
        <v>16</v>
      </c>
      <c r="B673">
        <v>0</v>
      </c>
      <c r="C673">
        <f t="shared" si="11"/>
        <v>786</v>
      </c>
    </row>
    <row r="674" spans="1:3" x14ac:dyDescent="0.25">
      <c r="A674" t="s">
        <v>70</v>
      </c>
      <c r="B674">
        <v>0</v>
      </c>
      <c r="C674">
        <f t="shared" si="11"/>
        <v>44</v>
      </c>
    </row>
    <row r="675" spans="1:3" x14ac:dyDescent="0.25">
      <c r="A675" t="s">
        <v>50</v>
      </c>
      <c r="B675">
        <v>1</v>
      </c>
      <c r="C675">
        <f t="shared" si="11"/>
        <v>135</v>
      </c>
    </row>
    <row r="676" spans="1:3" x14ac:dyDescent="0.25">
      <c r="A676" t="s">
        <v>227</v>
      </c>
      <c r="B676">
        <v>17</v>
      </c>
      <c r="C676">
        <f t="shared" si="11"/>
        <v>245</v>
      </c>
    </row>
    <row r="677" spans="1:3" x14ac:dyDescent="0.25">
      <c r="A677" t="s">
        <v>133</v>
      </c>
      <c r="B677">
        <v>57</v>
      </c>
      <c r="C677">
        <f t="shared" si="11"/>
        <v>395</v>
      </c>
    </row>
    <row r="678" spans="1:3" x14ac:dyDescent="0.25">
      <c r="A678" t="s">
        <v>26</v>
      </c>
      <c r="B678">
        <v>1</v>
      </c>
      <c r="C678">
        <f t="shared" si="11"/>
        <v>129</v>
      </c>
    </row>
    <row r="679" spans="1:3" x14ac:dyDescent="0.25">
      <c r="A679" t="s">
        <v>47</v>
      </c>
      <c r="B679">
        <v>2</v>
      </c>
      <c r="C679">
        <f t="shared" si="11"/>
        <v>312</v>
      </c>
    </row>
    <row r="680" spans="1:3" x14ac:dyDescent="0.25">
      <c r="A680" t="s">
        <v>130</v>
      </c>
      <c r="B680">
        <v>0</v>
      </c>
      <c r="C680">
        <f t="shared" si="11"/>
        <v>293</v>
      </c>
    </row>
    <row r="681" spans="1:3" x14ac:dyDescent="0.25">
      <c r="A681" t="s">
        <v>26</v>
      </c>
      <c r="B681">
        <v>0</v>
      </c>
      <c r="C681">
        <f t="shared" si="11"/>
        <v>129</v>
      </c>
    </row>
    <row r="682" spans="1:3" x14ac:dyDescent="0.25">
      <c r="A682" t="s">
        <v>38</v>
      </c>
      <c r="B682">
        <v>0</v>
      </c>
      <c r="C682">
        <f t="shared" si="11"/>
        <v>118</v>
      </c>
    </row>
    <row r="683" spans="1:3" x14ac:dyDescent="0.25">
      <c r="A683" t="s">
        <v>203</v>
      </c>
      <c r="B683">
        <v>0</v>
      </c>
      <c r="C683">
        <f t="shared" si="11"/>
        <v>36</v>
      </c>
    </row>
    <row r="684" spans="1:3" x14ac:dyDescent="0.25">
      <c r="A684" t="s">
        <v>26</v>
      </c>
      <c r="B684">
        <v>0</v>
      </c>
      <c r="C684">
        <f t="shared" si="11"/>
        <v>129</v>
      </c>
    </row>
    <row r="685" spans="1:3" x14ac:dyDescent="0.25">
      <c r="A685" t="s">
        <v>252</v>
      </c>
      <c r="B685">
        <v>0</v>
      </c>
      <c r="C685">
        <f t="shared" si="11"/>
        <v>36</v>
      </c>
    </row>
    <row r="686" spans="1:3" x14ac:dyDescent="0.25">
      <c r="A686" t="s">
        <v>16</v>
      </c>
      <c r="B686">
        <v>19</v>
      </c>
      <c r="C686">
        <f t="shared" si="11"/>
        <v>786</v>
      </c>
    </row>
    <row r="687" spans="1:3" x14ac:dyDescent="0.25">
      <c r="A687" t="s">
        <v>26</v>
      </c>
      <c r="B687">
        <v>0</v>
      </c>
      <c r="C687">
        <f t="shared" si="11"/>
        <v>129</v>
      </c>
    </row>
    <row r="688" spans="1:3" x14ac:dyDescent="0.25">
      <c r="A688" t="s">
        <v>26</v>
      </c>
      <c r="B688">
        <v>1</v>
      </c>
      <c r="C688">
        <f t="shared" si="11"/>
        <v>129</v>
      </c>
    </row>
    <row r="689" spans="1:3" x14ac:dyDescent="0.25">
      <c r="A689" t="s">
        <v>26</v>
      </c>
      <c r="B689">
        <v>1</v>
      </c>
      <c r="C689">
        <f t="shared" si="11"/>
        <v>129</v>
      </c>
    </row>
    <row r="690" spans="1:3" x14ac:dyDescent="0.25">
      <c r="A690" t="s">
        <v>168</v>
      </c>
      <c r="B690">
        <v>0</v>
      </c>
      <c r="C690">
        <f t="shared" si="11"/>
        <v>39</v>
      </c>
    </row>
    <row r="691" spans="1:3" x14ac:dyDescent="0.25">
      <c r="A691" t="s">
        <v>26</v>
      </c>
      <c r="B691">
        <v>0</v>
      </c>
      <c r="C691">
        <f t="shared" si="11"/>
        <v>129</v>
      </c>
    </row>
    <row r="692" spans="1:3" x14ac:dyDescent="0.25">
      <c r="A692" t="s">
        <v>26</v>
      </c>
      <c r="B692">
        <v>0</v>
      </c>
      <c r="C692">
        <f t="shared" si="11"/>
        <v>129</v>
      </c>
    </row>
    <row r="693" spans="1:3" x14ac:dyDescent="0.25">
      <c r="A693" t="s">
        <v>50</v>
      </c>
      <c r="B693">
        <v>27</v>
      </c>
      <c r="C693">
        <f t="shared" si="11"/>
        <v>135</v>
      </c>
    </row>
    <row r="694" spans="1:3" x14ac:dyDescent="0.25">
      <c r="A694" t="s">
        <v>1175</v>
      </c>
      <c r="B694">
        <v>0</v>
      </c>
      <c r="C694">
        <f t="shared" si="11"/>
        <v>0</v>
      </c>
    </row>
    <row r="695" spans="1:3" x14ac:dyDescent="0.25">
      <c r="A695" t="s">
        <v>227</v>
      </c>
      <c r="B695">
        <v>2</v>
      </c>
      <c r="C695">
        <f t="shared" si="11"/>
        <v>245</v>
      </c>
    </row>
    <row r="696" spans="1:3" x14ac:dyDescent="0.25">
      <c r="A696" t="s">
        <v>16</v>
      </c>
      <c r="B696">
        <v>2</v>
      </c>
      <c r="C696">
        <f t="shared" si="11"/>
        <v>786</v>
      </c>
    </row>
    <row r="697" spans="1:3" x14ac:dyDescent="0.25">
      <c r="A697" t="s">
        <v>12</v>
      </c>
      <c r="B697">
        <v>0</v>
      </c>
      <c r="C697">
        <f t="shared" si="11"/>
        <v>207</v>
      </c>
    </row>
    <row r="698" spans="1:3" x14ac:dyDescent="0.25">
      <c r="A698" t="s">
        <v>47</v>
      </c>
      <c r="B698">
        <v>0</v>
      </c>
      <c r="C698">
        <f t="shared" si="11"/>
        <v>312</v>
      </c>
    </row>
    <row r="699" spans="1:3" x14ac:dyDescent="0.25">
      <c r="A699" t="s">
        <v>26</v>
      </c>
      <c r="B699">
        <v>0</v>
      </c>
      <c r="C699">
        <f t="shared" si="11"/>
        <v>129</v>
      </c>
    </row>
    <row r="700" spans="1:3" x14ac:dyDescent="0.25">
      <c r="A700" t="s">
        <v>525</v>
      </c>
      <c r="B700">
        <v>1</v>
      </c>
      <c r="C700">
        <f t="shared" si="11"/>
        <v>3</v>
      </c>
    </row>
    <row r="701" spans="1:3" x14ac:dyDescent="0.25">
      <c r="A701" t="s">
        <v>26</v>
      </c>
      <c r="B701">
        <v>0</v>
      </c>
      <c r="C701">
        <f t="shared" si="11"/>
        <v>129</v>
      </c>
    </row>
    <row r="702" spans="1:3" x14ac:dyDescent="0.25">
      <c r="A702" t="s">
        <v>12</v>
      </c>
      <c r="B702">
        <v>1</v>
      </c>
      <c r="C702">
        <f t="shared" si="11"/>
        <v>207</v>
      </c>
    </row>
    <row r="703" spans="1:3" x14ac:dyDescent="0.25">
      <c r="A703" t="s">
        <v>12</v>
      </c>
      <c r="B703">
        <v>0</v>
      </c>
      <c r="C703">
        <f t="shared" si="11"/>
        <v>207</v>
      </c>
    </row>
    <row r="704" spans="1:3" x14ac:dyDescent="0.25">
      <c r="A704" t="s">
        <v>203</v>
      </c>
      <c r="B704">
        <v>0</v>
      </c>
      <c r="C704">
        <f t="shared" si="11"/>
        <v>36</v>
      </c>
    </row>
    <row r="705" spans="1:3" x14ac:dyDescent="0.25">
      <c r="A705" t="s">
        <v>203</v>
      </c>
      <c r="B705">
        <v>33</v>
      </c>
      <c r="C705">
        <f t="shared" si="11"/>
        <v>36</v>
      </c>
    </row>
    <row r="706" spans="1:3" x14ac:dyDescent="0.25">
      <c r="A706" t="s">
        <v>26</v>
      </c>
      <c r="B706">
        <v>2</v>
      </c>
      <c r="C706">
        <f t="shared" si="11"/>
        <v>129</v>
      </c>
    </row>
    <row r="707" spans="1:3" x14ac:dyDescent="0.25">
      <c r="A707" t="s">
        <v>238</v>
      </c>
      <c r="B707">
        <v>1</v>
      </c>
      <c r="C707">
        <f t="shared" ref="C707:C770" si="12">SUMIF($A:$A, A707, $B:$B)</f>
        <v>148</v>
      </c>
    </row>
    <row r="708" spans="1:3" x14ac:dyDescent="0.25">
      <c r="A708" t="s">
        <v>252</v>
      </c>
      <c r="B708">
        <v>0</v>
      </c>
      <c r="C708">
        <f t="shared" si="12"/>
        <v>36</v>
      </c>
    </row>
    <row r="709" spans="1:3" x14ac:dyDescent="0.25">
      <c r="A709" t="s">
        <v>12</v>
      </c>
      <c r="B709">
        <v>0</v>
      </c>
      <c r="C709">
        <f t="shared" si="12"/>
        <v>207</v>
      </c>
    </row>
    <row r="710" spans="1:3" x14ac:dyDescent="0.25">
      <c r="A710" t="s">
        <v>252</v>
      </c>
      <c r="B710">
        <v>0</v>
      </c>
      <c r="C710">
        <f t="shared" si="12"/>
        <v>36</v>
      </c>
    </row>
    <row r="711" spans="1:3" x14ac:dyDescent="0.25">
      <c r="A711" t="s">
        <v>26</v>
      </c>
      <c r="B711">
        <v>0</v>
      </c>
      <c r="C711">
        <f t="shared" si="12"/>
        <v>129</v>
      </c>
    </row>
    <row r="712" spans="1:3" x14ac:dyDescent="0.25">
      <c r="A712" t="s">
        <v>47</v>
      </c>
      <c r="B712">
        <v>0</v>
      </c>
      <c r="C712">
        <f t="shared" si="12"/>
        <v>312</v>
      </c>
    </row>
    <row r="713" spans="1:3" x14ac:dyDescent="0.25">
      <c r="A713" t="s">
        <v>47</v>
      </c>
      <c r="B713">
        <v>0</v>
      </c>
      <c r="C713">
        <f t="shared" si="12"/>
        <v>312</v>
      </c>
    </row>
    <row r="714" spans="1:3" x14ac:dyDescent="0.25">
      <c r="A714" t="s">
        <v>29</v>
      </c>
      <c r="B714">
        <v>0</v>
      </c>
      <c r="C714">
        <f t="shared" si="12"/>
        <v>20</v>
      </c>
    </row>
    <row r="715" spans="1:3" x14ac:dyDescent="0.25">
      <c r="A715" t="s">
        <v>252</v>
      </c>
      <c r="B715">
        <v>0</v>
      </c>
      <c r="C715">
        <f t="shared" si="12"/>
        <v>36</v>
      </c>
    </row>
    <row r="716" spans="1:3" x14ac:dyDescent="0.25">
      <c r="A716" t="s">
        <v>26</v>
      </c>
      <c r="B716">
        <v>0</v>
      </c>
      <c r="C716">
        <f t="shared" si="12"/>
        <v>129</v>
      </c>
    </row>
    <row r="717" spans="1:3" x14ac:dyDescent="0.25">
      <c r="A717" t="s">
        <v>133</v>
      </c>
      <c r="B717">
        <v>155</v>
      </c>
      <c r="C717">
        <f t="shared" si="12"/>
        <v>395</v>
      </c>
    </row>
    <row r="718" spans="1:3" x14ac:dyDescent="0.25">
      <c r="A718" t="s">
        <v>133</v>
      </c>
      <c r="B718">
        <v>0</v>
      </c>
      <c r="C718">
        <f t="shared" si="12"/>
        <v>395</v>
      </c>
    </row>
    <row r="719" spans="1:3" x14ac:dyDescent="0.25">
      <c r="A719" t="s">
        <v>133</v>
      </c>
      <c r="B719">
        <v>27</v>
      </c>
      <c r="C719">
        <f t="shared" si="12"/>
        <v>395</v>
      </c>
    </row>
    <row r="720" spans="1:3" x14ac:dyDescent="0.25">
      <c r="A720" t="s">
        <v>238</v>
      </c>
      <c r="B720">
        <v>0</v>
      </c>
      <c r="C720">
        <f t="shared" si="12"/>
        <v>148</v>
      </c>
    </row>
    <row r="721" spans="1:3" x14ac:dyDescent="0.25">
      <c r="A721" t="s">
        <v>196</v>
      </c>
      <c r="B721">
        <v>0</v>
      </c>
      <c r="C721">
        <f t="shared" si="12"/>
        <v>98</v>
      </c>
    </row>
    <row r="722" spans="1:3" x14ac:dyDescent="0.25">
      <c r="A722" t="s">
        <v>26</v>
      </c>
      <c r="B722">
        <v>0</v>
      </c>
      <c r="C722">
        <f t="shared" si="12"/>
        <v>129</v>
      </c>
    </row>
    <row r="723" spans="1:3" x14ac:dyDescent="0.25">
      <c r="A723" t="s">
        <v>16</v>
      </c>
      <c r="B723">
        <v>0</v>
      </c>
      <c r="C723">
        <f t="shared" si="12"/>
        <v>786</v>
      </c>
    </row>
    <row r="724" spans="1:3" x14ac:dyDescent="0.25">
      <c r="A724" t="s">
        <v>12</v>
      </c>
      <c r="B724">
        <v>0</v>
      </c>
      <c r="C724">
        <f t="shared" si="12"/>
        <v>207</v>
      </c>
    </row>
    <row r="725" spans="1:3" x14ac:dyDescent="0.25">
      <c r="A725" t="s">
        <v>29</v>
      </c>
      <c r="B725">
        <v>0</v>
      </c>
      <c r="C725">
        <f t="shared" si="12"/>
        <v>20</v>
      </c>
    </row>
    <row r="726" spans="1:3" x14ac:dyDescent="0.25">
      <c r="A726" t="s">
        <v>29</v>
      </c>
      <c r="B726">
        <v>0</v>
      </c>
      <c r="C726">
        <f t="shared" si="12"/>
        <v>20</v>
      </c>
    </row>
    <row r="727" spans="1:3" x14ac:dyDescent="0.25">
      <c r="A727" t="s">
        <v>130</v>
      </c>
      <c r="B727">
        <v>80</v>
      </c>
      <c r="C727">
        <f t="shared" si="12"/>
        <v>293</v>
      </c>
    </row>
    <row r="728" spans="1:3" x14ac:dyDescent="0.25">
      <c r="A728" t="s">
        <v>130</v>
      </c>
      <c r="B728">
        <v>0</v>
      </c>
      <c r="C728">
        <f t="shared" si="12"/>
        <v>293</v>
      </c>
    </row>
    <row r="729" spans="1:3" x14ac:dyDescent="0.25">
      <c r="A729" t="s">
        <v>12</v>
      </c>
      <c r="B729">
        <v>1</v>
      </c>
      <c r="C729">
        <f t="shared" si="12"/>
        <v>207</v>
      </c>
    </row>
    <row r="730" spans="1:3" x14ac:dyDescent="0.25">
      <c r="A730" t="s">
        <v>130</v>
      </c>
      <c r="B730">
        <v>0</v>
      </c>
      <c r="C730">
        <f t="shared" si="12"/>
        <v>293</v>
      </c>
    </row>
    <row r="731" spans="1:3" x14ac:dyDescent="0.25">
      <c r="A731" t="s">
        <v>203</v>
      </c>
      <c r="B731">
        <v>0</v>
      </c>
      <c r="C731">
        <f t="shared" si="12"/>
        <v>36</v>
      </c>
    </row>
    <row r="732" spans="1:3" x14ac:dyDescent="0.25">
      <c r="A732" t="s">
        <v>47</v>
      </c>
      <c r="B732">
        <v>1</v>
      </c>
      <c r="C732">
        <f t="shared" si="12"/>
        <v>312</v>
      </c>
    </row>
    <row r="733" spans="1:3" x14ac:dyDescent="0.25">
      <c r="A733" t="s">
        <v>26</v>
      </c>
      <c r="B733">
        <v>0</v>
      </c>
      <c r="C733">
        <f t="shared" si="12"/>
        <v>129</v>
      </c>
    </row>
    <row r="734" spans="1:3" x14ac:dyDescent="0.25">
      <c r="A734" t="s">
        <v>26</v>
      </c>
      <c r="B734">
        <v>0</v>
      </c>
      <c r="C734">
        <f t="shared" si="12"/>
        <v>129</v>
      </c>
    </row>
    <row r="735" spans="1:3" x14ac:dyDescent="0.25">
      <c r="A735" t="s">
        <v>16</v>
      </c>
      <c r="B735">
        <v>0</v>
      </c>
      <c r="C735">
        <f t="shared" si="12"/>
        <v>786</v>
      </c>
    </row>
    <row r="736" spans="1:3" x14ac:dyDescent="0.25">
      <c r="A736" t="s">
        <v>26</v>
      </c>
      <c r="B736">
        <v>0</v>
      </c>
      <c r="C736">
        <f t="shared" si="12"/>
        <v>129</v>
      </c>
    </row>
    <row r="737" spans="1:3" x14ac:dyDescent="0.25">
      <c r="A737" t="s">
        <v>65</v>
      </c>
      <c r="B737">
        <v>0</v>
      </c>
      <c r="C737">
        <f t="shared" si="12"/>
        <v>71</v>
      </c>
    </row>
    <row r="738" spans="1:3" x14ac:dyDescent="0.25">
      <c r="A738" t="s">
        <v>252</v>
      </c>
      <c r="B738">
        <v>6</v>
      </c>
      <c r="C738">
        <f t="shared" si="12"/>
        <v>36</v>
      </c>
    </row>
    <row r="739" spans="1:3" x14ac:dyDescent="0.25">
      <c r="A739" t="s">
        <v>47</v>
      </c>
      <c r="B739">
        <v>0</v>
      </c>
      <c r="C739">
        <f t="shared" si="12"/>
        <v>312</v>
      </c>
    </row>
    <row r="740" spans="1:3" x14ac:dyDescent="0.25">
      <c r="A740" t="s">
        <v>777</v>
      </c>
      <c r="B740">
        <v>0</v>
      </c>
      <c r="C740">
        <f t="shared" si="12"/>
        <v>4</v>
      </c>
    </row>
    <row r="741" spans="1:3" x14ac:dyDescent="0.25">
      <c r="A741" t="s">
        <v>38</v>
      </c>
      <c r="B741">
        <v>0</v>
      </c>
      <c r="C741">
        <f t="shared" si="12"/>
        <v>118</v>
      </c>
    </row>
    <row r="742" spans="1:3" x14ac:dyDescent="0.25">
      <c r="A742" t="s">
        <v>621</v>
      </c>
      <c r="B742">
        <v>0</v>
      </c>
      <c r="C742">
        <f t="shared" si="12"/>
        <v>46</v>
      </c>
    </row>
    <row r="743" spans="1:3" x14ac:dyDescent="0.25">
      <c r="A743" t="s">
        <v>50</v>
      </c>
      <c r="B743">
        <v>0</v>
      </c>
      <c r="C743">
        <f t="shared" si="12"/>
        <v>135</v>
      </c>
    </row>
    <row r="744" spans="1:3" x14ac:dyDescent="0.25">
      <c r="A744" t="s">
        <v>47</v>
      </c>
      <c r="B744">
        <v>0</v>
      </c>
      <c r="C744">
        <f t="shared" si="12"/>
        <v>312</v>
      </c>
    </row>
    <row r="745" spans="1:3" x14ac:dyDescent="0.25">
      <c r="A745" t="s">
        <v>12</v>
      </c>
      <c r="B745">
        <v>0</v>
      </c>
      <c r="C745">
        <f t="shared" si="12"/>
        <v>207</v>
      </c>
    </row>
    <row r="746" spans="1:3" x14ac:dyDescent="0.25">
      <c r="A746" t="s">
        <v>16</v>
      </c>
      <c r="B746">
        <v>0</v>
      </c>
      <c r="C746">
        <f t="shared" si="12"/>
        <v>786</v>
      </c>
    </row>
    <row r="747" spans="1:3" x14ac:dyDescent="0.25">
      <c r="A747" t="s">
        <v>47</v>
      </c>
      <c r="B747">
        <v>0</v>
      </c>
      <c r="C747">
        <f t="shared" si="12"/>
        <v>312</v>
      </c>
    </row>
    <row r="748" spans="1:3" x14ac:dyDescent="0.25">
      <c r="A748" t="s">
        <v>26</v>
      </c>
      <c r="B748">
        <v>0</v>
      </c>
      <c r="C748">
        <f t="shared" si="12"/>
        <v>129</v>
      </c>
    </row>
    <row r="749" spans="1:3" x14ac:dyDescent="0.25">
      <c r="A749" t="s">
        <v>16</v>
      </c>
      <c r="B749">
        <v>1</v>
      </c>
      <c r="C749">
        <f t="shared" si="12"/>
        <v>786</v>
      </c>
    </row>
    <row r="750" spans="1:3" x14ac:dyDescent="0.25">
      <c r="A750" t="s">
        <v>16</v>
      </c>
      <c r="B750">
        <v>0</v>
      </c>
      <c r="C750">
        <f t="shared" si="12"/>
        <v>786</v>
      </c>
    </row>
    <row r="751" spans="1:3" x14ac:dyDescent="0.25">
      <c r="A751" t="s">
        <v>12</v>
      </c>
      <c r="B751">
        <v>0</v>
      </c>
      <c r="C751">
        <f t="shared" si="12"/>
        <v>207</v>
      </c>
    </row>
    <row r="752" spans="1:3" x14ac:dyDescent="0.25">
      <c r="A752" t="s">
        <v>16</v>
      </c>
      <c r="B752">
        <v>0</v>
      </c>
      <c r="C752">
        <f t="shared" si="12"/>
        <v>786</v>
      </c>
    </row>
    <row r="753" spans="1:3" x14ac:dyDescent="0.25">
      <c r="A753" t="s">
        <v>26</v>
      </c>
      <c r="B753">
        <v>0</v>
      </c>
      <c r="C753">
        <f t="shared" si="12"/>
        <v>129</v>
      </c>
    </row>
    <row r="754" spans="1:3" x14ac:dyDescent="0.25">
      <c r="A754" t="s">
        <v>16</v>
      </c>
      <c r="B754">
        <v>0</v>
      </c>
      <c r="C754">
        <f t="shared" si="12"/>
        <v>786</v>
      </c>
    </row>
    <row r="755" spans="1:3" x14ac:dyDescent="0.25">
      <c r="A755" t="s">
        <v>16</v>
      </c>
      <c r="B755">
        <v>43</v>
      </c>
      <c r="C755">
        <f t="shared" si="12"/>
        <v>786</v>
      </c>
    </row>
    <row r="756" spans="1:3" x14ac:dyDescent="0.25">
      <c r="A756" t="s">
        <v>16</v>
      </c>
      <c r="B756">
        <v>0</v>
      </c>
      <c r="C756">
        <f t="shared" si="12"/>
        <v>786</v>
      </c>
    </row>
    <row r="757" spans="1:3" x14ac:dyDescent="0.25">
      <c r="A757" t="s">
        <v>12</v>
      </c>
      <c r="B757">
        <v>0</v>
      </c>
      <c r="C757">
        <f t="shared" si="12"/>
        <v>207</v>
      </c>
    </row>
    <row r="758" spans="1:3" x14ac:dyDescent="0.25">
      <c r="A758" t="s">
        <v>29</v>
      </c>
      <c r="B758">
        <v>1</v>
      </c>
      <c r="C758">
        <f t="shared" si="12"/>
        <v>20</v>
      </c>
    </row>
    <row r="759" spans="1:3" x14ac:dyDescent="0.25">
      <c r="A759" t="s">
        <v>47</v>
      </c>
      <c r="B759">
        <v>1</v>
      </c>
      <c r="C759">
        <f t="shared" si="12"/>
        <v>312</v>
      </c>
    </row>
    <row r="760" spans="1:3" x14ac:dyDescent="0.25">
      <c r="A760" t="s">
        <v>168</v>
      </c>
      <c r="B760">
        <v>3</v>
      </c>
      <c r="C760">
        <f t="shared" si="12"/>
        <v>39</v>
      </c>
    </row>
    <row r="761" spans="1:3" x14ac:dyDescent="0.25">
      <c r="A761" t="s">
        <v>29</v>
      </c>
      <c r="B761">
        <v>0</v>
      </c>
      <c r="C761">
        <f t="shared" si="12"/>
        <v>20</v>
      </c>
    </row>
    <row r="762" spans="1:3" x14ac:dyDescent="0.25">
      <c r="A762" t="s">
        <v>29</v>
      </c>
      <c r="B762">
        <v>2</v>
      </c>
      <c r="C762">
        <f t="shared" si="12"/>
        <v>20</v>
      </c>
    </row>
    <row r="763" spans="1:3" x14ac:dyDescent="0.25">
      <c r="A763" t="s">
        <v>173</v>
      </c>
      <c r="B763">
        <v>0</v>
      </c>
      <c r="C763">
        <f t="shared" si="12"/>
        <v>118</v>
      </c>
    </row>
    <row r="764" spans="1:3" x14ac:dyDescent="0.25">
      <c r="A764" t="s">
        <v>26</v>
      </c>
      <c r="B764">
        <v>0</v>
      </c>
      <c r="C764">
        <f t="shared" si="12"/>
        <v>129</v>
      </c>
    </row>
    <row r="765" spans="1:3" x14ac:dyDescent="0.25">
      <c r="A765" t="s">
        <v>252</v>
      </c>
      <c r="B765">
        <v>0</v>
      </c>
      <c r="C765">
        <f t="shared" si="12"/>
        <v>36</v>
      </c>
    </row>
    <row r="766" spans="1:3" x14ac:dyDescent="0.25">
      <c r="A766" t="s">
        <v>16</v>
      </c>
      <c r="B766">
        <v>24</v>
      </c>
      <c r="C766">
        <f t="shared" si="12"/>
        <v>786</v>
      </c>
    </row>
    <row r="767" spans="1:3" x14ac:dyDescent="0.25">
      <c r="A767" t="s">
        <v>16</v>
      </c>
      <c r="B767">
        <v>0</v>
      </c>
      <c r="C767">
        <f t="shared" si="12"/>
        <v>786</v>
      </c>
    </row>
    <row r="768" spans="1:3" x14ac:dyDescent="0.25">
      <c r="A768" t="s">
        <v>133</v>
      </c>
      <c r="B768">
        <v>0</v>
      </c>
      <c r="C768">
        <f t="shared" si="12"/>
        <v>395</v>
      </c>
    </row>
    <row r="769" spans="1:3" x14ac:dyDescent="0.25">
      <c r="A769" t="s">
        <v>26</v>
      </c>
      <c r="B769">
        <v>0</v>
      </c>
      <c r="C769">
        <f t="shared" si="12"/>
        <v>129</v>
      </c>
    </row>
    <row r="770" spans="1:3" x14ac:dyDescent="0.25">
      <c r="A770" t="s">
        <v>525</v>
      </c>
      <c r="B770">
        <v>1</v>
      </c>
      <c r="C770">
        <f t="shared" si="12"/>
        <v>3</v>
      </c>
    </row>
    <row r="771" spans="1:3" x14ac:dyDescent="0.25">
      <c r="A771" t="s">
        <v>525</v>
      </c>
      <c r="B771">
        <v>0</v>
      </c>
      <c r="C771">
        <f t="shared" ref="C771:C834" si="13">SUMIF($A:$A, A771, $B:$B)</f>
        <v>3</v>
      </c>
    </row>
    <row r="772" spans="1:3" x14ac:dyDescent="0.25">
      <c r="A772" t="s">
        <v>23</v>
      </c>
      <c r="B772">
        <v>0</v>
      </c>
      <c r="C772">
        <f t="shared" si="13"/>
        <v>45</v>
      </c>
    </row>
    <row r="773" spans="1:3" x14ac:dyDescent="0.25">
      <c r="A773" t="s">
        <v>26</v>
      </c>
      <c r="B773">
        <v>1</v>
      </c>
      <c r="C773">
        <f t="shared" si="13"/>
        <v>129</v>
      </c>
    </row>
    <row r="774" spans="1:3" x14ac:dyDescent="0.25">
      <c r="A774" t="s">
        <v>525</v>
      </c>
      <c r="B774">
        <v>0</v>
      </c>
      <c r="C774">
        <f t="shared" si="13"/>
        <v>3</v>
      </c>
    </row>
    <row r="775" spans="1:3" x14ac:dyDescent="0.25">
      <c r="A775" t="s">
        <v>525</v>
      </c>
      <c r="B775">
        <v>0</v>
      </c>
      <c r="C775">
        <f t="shared" si="13"/>
        <v>3</v>
      </c>
    </row>
    <row r="776" spans="1:3" x14ac:dyDescent="0.25">
      <c r="A776" t="s">
        <v>525</v>
      </c>
      <c r="B776">
        <v>0</v>
      </c>
      <c r="C776">
        <f t="shared" si="13"/>
        <v>3</v>
      </c>
    </row>
    <row r="777" spans="1:3" x14ac:dyDescent="0.25">
      <c r="A777" t="s">
        <v>47</v>
      </c>
      <c r="B777">
        <v>11</v>
      </c>
      <c r="C777">
        <f t="shared" si="13"/>
        <v>312</v>
      </c>
    </row>
    <row r="778" spans="1:3" x14ac:dyDescent="0.25">
      <c r="A778" t="s">
        <v>12</v>
      </c>
      <c r="B778">
        <v>0</v>
      </c>
      <c r="C778">
        <f t="shared" si="13"/>
        <v>207</v>
      </c>
    </row>
    <row r="779" spans="1:3" x14ac:dyDescent="0.25">
      <c r="A779" t="s">
        <v>12</v>
      </c>
      <c r="B779">
        <v>0</v>
      </c>
      <c r="C779">
        <f t="shared" si="13"/>
        <v>207</v>
      </c>
    </row>
    <row r="780" spans="1:3" x14ac:dyDescent="0.25">
      <c r="A780" t="s">
        <v>12</v>
      </c>
      <c r="B780">
        <v>5</v>
      </c>
      <c r="C780">
        <f t="shared" si="13"/>
        <v>207</v>
      </c>
    </row>
    <row r="781" spans="1:3" x14ac:dyDescent="0.25">
      <c r="A781" t="s">
        <v>16</v>
      </c>
      <c r="B781">
        <v>0</v>
      </c>
      <c r="C781">
        <f t="shared" si="13"/>
        <v>786</v>
      </c>
    </row>
    <row r="782" spans="1:3" x14ac:dyDescent="0.25">
      <c r="A782" t="s">
        <v>16</v>
      </c>
      <c r="B782">
        <v>0</v>
      </c>
      <c r="C782">
        <f t="shared" si="13"/>
        <v>786</v>
      </c>
    </row>
    <row r="783" spans="1:3" x14ac:dyDescent="0.25">
      <c r="A783" t="s">
        <v>16</v>
      </c>
      <c r="B783">
        <v>0</v>
      </c>
      <c r="C783">
        <f t="shared" si="13"/>
        <v>786</v>
      </c>
    </row>
    <row r="784" spans="1:3" x14ac:dyDescent="0.25">
      <c r="A784" t="s">
        <v>16</v>
      </c>
      <c r="B784">
        <v>0</v>
      </c>
      <c r="C784">
        <f t="shared" si="13"/>
        <v>786</v>
      </c>
    </row>
    <row r="785" spans="1:3" x14ac:dyDescent="0.25">
      <c r="A785" t="s">
        <v>16</v>
      </c>
      <c r="B785">
        <v>1</v>
      </c>
      <c r="C785">
        <f t="shared" si="13"/>
        <v>786</v>
      </c>
    </row>
    <row r="786" spans="1:3" x14ac:dyDescent="0.25">
      <c r="A786" t="s">
        <v>26</v>
      </c>
      <c r="B786">
        <v>0</v>
      </c>
      <c r="C786">
        <f t="shared" si="13"/>
        <v>129</v>
      </c>
    </row>
    <row r="787" spans="1:3" x14ac:dyDescent="0.25">
      <c r="A787" t="s">
        <v>26</v>
      </c>
      <c r="B787">
        <v>0</v>
      </c>
      <c r="C787">
        <f t="shared" si="13"/>
        <v>129</v>
      </c>
    </row>
    <row r="788" spans="1:3" x14ac:dyDescent="0.25">
      <c r="A788" t="s">
        <v>252</v>
      </c>
      <c r="B788">
        <v>0</v>
      </c>
      <c r="C788">
        <f t="shared" si="13"/>
        <v>36</v>
      </c>
    </row>
    <row r="789" spans="1:3" x14ac:dyDescent="0.25">
      <c r="A789" t="s">
        <v>166</v>
      </c>
      <c r="B789">
        <v>0</v>
      </c>
      <c r="C789">
        <f t="shared" si="13"/>
        <v>47</v>
      </c>
    </row>
    <row r="790" spans="1:3" x14ac:dyDescent="0.25">
      <c r="A790" t="s">
        <v>65</v>
      </c>
      <c r="B790">
        <v>0</v>
      </c>
      <c r="C790">
        <f t="shared" si="13"/>
        <v>71</v>
      </c>
    </row>
    <row r="791" spans="1:3" x14ac:dyDescent="0.25">
      <c r="A791" t="s">
        <v>26</v>
      </c>
      <c r="B791">
        <v>0</v>
      </c>
      <c r="C791">
        <f t="shared" si="13"/>
        <v>129</v>
      </c>
    </row>
    <row r="792" spans="1:3" x14ac:dyDescent="0.25">
      <c r="A792" t="s">
        <v>16</v>
      </c>
      <c r="B792">
        <v>0</v>
      </c>
      <c r="C792">
        <f t="shared" si="13"/>
        <v>786</v>
      </c>
    </row>
    <row r="793" spans="1:3" x14ac:dyDescent="0.25">
      <c r="A793" t="s">
        <v>26</v>
      </c>
      <c r="B793">
        <v>1</v>
      </c>
      <c r="C793">
        <f t="shared" si="13"/>
        <v>129</v>
      </c>
    </row>
    <row r="794" spans="1:3" x14ac:dyDescent="0.25">
      <c r="A794" t="s">
        <v>16</v>
      </c>
      <c r="B794">
        <v>0</v>
      </c>
      <c r="C794">
        <f t="shared" si="13"/>
        <v>786</v>
      </c>
    </row>
    <row r="795" spans="1:3" x14ac:dyDescent="0.25">
      <c r="A795" t="s">
        <v>26</v>
      </c>
      <c r="B795">
        <v>0</v>
      </c>
      <c r="C795">
        <f t="shared" si="13"/>
        <v>129</v>
      </c>
    </row>
    <row r="796" spans="1:3" x14ac:dyDescent="0.25">
      <c r="A796" t="s">
        <v>846</v>
      </c>
      <c r="B796">
        <v>0</v>
      </c>
      <c r="C796">
        <f t="shared" si="13"/>
        <v>1</v>
      </c>
    </row>
    <row r="797" spans="1:3" x14ac:dyDescent="0.25">
      <c r="A797" t="s">
        <v>16</v>
      </c>
      <c r="B797">
        <v>0</v>
      </c>
      <c r="C797">
        <f t="shared" si="13"/>
        <v>786</v>
      </c>
    </row>
    <row r="798" spans="1:3" x14ac:dyDescent="0.25">
      <c r="A798" t="s">
        <v>26</v>
      </c>
      <c r="B798">
        <v>0</v>
      </c>
      <c r="C798">
        <f t="shared" si="13"/>
        <v>129</v>
      </c>
    </row>
    <row r="799" spans="1:3" x14ac:dyDescent="0.25">
      <c r="A799" t="s">
        <v>196</v>
      </c>
      <c r="B799">
        <v>0</v>
      </c>
      <c r="C799">
        <f t="shared" si="13"/>
        <v>98</v>
      </c>
    </row>
    <row r="800" spans="1:3" x14ac:dyDescent="0.25">
      <c r="A800" t="s">
        <v>23</v>
      </c>
      <c r="B800">
        <v>0</v>
      </c>
      <c r="C800">
        <f t="shared" si="13"/>
        <v>45</v>
      </c>
    </row>
    <row r="801" spans="1:3" x14ac:dyDescent="0.25">
      <c r="A801" t="s">
        <v>16</v>
      </c>
      <c r="B801">
        <v>0</v>
      </c>
      <c r="C801">
        <f t="shared" si="13"/>
        <v>786</v>
      </c>
    </row>
    <row r="802" spans="1:3" x14ac:dyDescent="0.25">
      <c r="A802" t="s">
        <v>47</v>
      </c>
      <c r="B802">
        <v>10</v>
      </c>
      <c r="C802">
        <f t="shared" si="13"/>
        <v>312</v>
      </c>
    </row>
    <row r="803" spans="1:3" x14ac:dyDescent="0.25">
      <c r="A803" t="s">
        <v>29</v>
      </c>
      <c r="B803">
        <v>6</v>
      </c>
      <c r="C803">
        <f t="shared" si="13"/>
        <v>20</v>
      </c>
    </row>
    <row r="804" spans="1:3" x14ac:dyDescent="0.25">
      <c r="A804" t="s">
        <v>12</v>
      </c>
      <c r="B804">
        <v>11</v>
      </c>
      <c r="C804">
        <f t="shared" si="13"/>
        <v>207</v>
      </c>
    </row>
    <row r="805" spans="1:3" x14ac:dyDescent="0.25">
      <c r="A805" t="s">
        <v>525</v>
      </c>
      <c r="B805">
        <v>0</v>
      </c>
      <c r="C805">
        <f t="shared" si="13"/>
        <v>3</v>
      </c>
    </row>
    <row r="806" spans="1:3" x14ac:dyDescent="0.25">
      <c r="A806" t="s">
        <v>196</v>
      </c>
      <c r="B806">
        <v>0</v>
      </c>
      <c r="C806">
        <f t="shared" si="13"/>
        <v>98</v>
      </c>
    </row>
    <row r="807" spans="1:3" x14ac:dyDescent="0.25">
      <c r="A807" t="s">
        <v>203</v>
      </c>
      <c r="B807">
        <v>0</v>
      </c>
      <c r="C807">
        <f t="shared" si="13"/>
        <v>36</v>
      </c>
    </row>
    <row r="808" spans="1:3" x14ac:dyDescent="0.25">
      <c r="A808" t="s">
        <v>26</v>
      </c>
      <c r="B808">
        <v>0</v>
      </c>
      <c r="C808">
        <f t="shared" si="13"/>
        <v>129</v>
      </c>
    </row>
    <row r="809" spans="1:3" x14ac:dyDescent="0.25">
      <c r="A809" t="s">
        <v>29</v>
      </c>
      <c r="B809">
        <v>0</v>
      </c>
      <c r="C809">
        <f t="shared" si="13"/>
        <v>20</v>
      </c>
    </row>
    <row r="810" spans="1:3" x14ac:dyDescent="0.25">
      <c r="A810" t="s">
        <v>26</v>
      </c>
      <c r="B810">
        <v>0</v>
      </c>
      <c r="C810">
        <f t="shared" si="13"/>
        <v>129</v>
      </c>
    </row>
    <row r="811" spans="1:3" x14ac:dyDescent="0.25">
      <c r="A811" t="s">
        <v>26</v>
      </c>
      <c r="B811">
        <v>0</v>
      </c>
      <c r="C811">
        <f t="shared" si="13"/>
        <v>129</v>
      </c>
    </row>
    <row r="812" spans="1:3" x14ac:dyDescent="0.25">
      <c r="A812" t="s">
        <v>310</v>
      </c>
      <c r="B812">
        <v>0</v>
      </c>
      <c r="C812">
        <f t="shared" si="13"/>
        <v>0</v>
      </c>
    </row>
    <row r="813" spans="1:3" x14ac:dyDescent="0.25">
      <c r="A813" t="s">
        <v>12</v>
      </c>
      <c r="B813">
        <v>0</v>
      </c>
      <c r="C813">
        <f t="shared" si="13"/>
        <v>207</v>
      </c>
    </row>
    <row r="814" spans="1:3" x14ac:dyDescent="0.25">
      <c r="A814" t="s">
        <v>23</v>
      </c>
      <c r="B814">
        <v>0</v>
      </c>
      <c r="C814">
        <f t="shared" si="13"/>
        <v>45</v>
      </c>
    </row>
    <row r="815" spans="1:3" x14ac:dyDescent="0.25">
      <c r="A815" t="s">
        <v>26</v>
      </c>
      <c r="B815">
        <v>0</v>
      </c>
      <c r="C815">
        <f t="shared" si="13"/>
        <v>129</v>
      </c>
    </row>
    <row r="816" spans="1:3" x14ac:dyDescent="0.25">
      <c r="A816" t="s">
        <v>47</v>
      </c>
      <c r="B816">
        <v>0</v>
      </c>
      <c r="C816">
        <f t="shared" si="13"/>
        <v>312</v>
      </c>
    </row>
    <row r="817" spans="1:3" x14ac:dyDescent="0.25">
      <c r="A817" t="s">
        <v>38</v>
      </c>
      <c r="B817">
        <v>2</v>
      </c>
      <c r="C817">
        <f t="shared" si="13"/>
        <v>118</v>
      </c>
    </row>
    <row r="818" spans="1:3" x14ac:dyDescent="0.25">
      <c r="A818" t="s">
        <v>38</v>
      </c>
      <c r="B818">
        <v>116</v>
      </c>
      <c r="C818">
        <f t="shared" si="13"/>
        <v>118</v>
      </c>
    </row>
    <row r="819" spans="1:3" x14ac:dyDescent="0.25">
      <c r="A819" t="s">
        <v>133</v>
      </c>
      <c r="B819">
        <v>122</v>
      </c>
      <c r="C819">
        <f t="shared" si="13"/>
        <v>395</v>
      </c>
    </row>
    <row r="820" spans="1:3" x14ac:dyDescent="0.25">
      <c r="A820" t="s">
        <v>168</v>
      </c>
      <c r="B820">
        <v>13</v>
      </c>
      <c r="C820">
        <f t="shared" si="13"/>
        <v>39</v>
      </c>
    </row>
    <row r="821" spans="1:3" x14ac:dyDescent="0.25">
      <c r="A821" t="s">
        <v>168</v>
      </c>
      <c r="B821">
        <v>23</v>
      </c>
      <c r="C821">
        <f t="shared" si="13"/>
        <v>39</v>
      </c>
    </row>
    <row r="822" spans="1:3" x14ac:dyDescent="0.25">
      <c r="A822" t="s">
        <v>168</v>
      </c>
      <c r="B822">
        <v>0</v>
      </c>
      <c r="C822">
        <f t="shared" si="13"/>
        <v>39</v>
      </c>
    </row>
    <row r="823" spans="1:3" x14ac:dyDescent="0.25">
      <c r="A823" t="s">
        <v>12</v>
      </c>
      <c r="B823">
        <v>8</v>
      </c>
      <c r="C823">
        <f t="shared" si="13"/>
        <v>207</v>
      </c>
    </row>
    <row r="824" spans="1:3" x14ac:dyDescent="0.25">
      <c r="A824" t="s">
        <v>50</v>
      </c>
      <c r="B824">
        <v>0</v>
      </c>
      <c r="C824">
        <f t="shared" si="13"/>
        <v>135</v>
      </c>
    </row>
    <row r="825" spans="1:3" x14ac:dyDescent="0.25">
      <c r="A825" t="s">
        <v>252</v>
      </c>
      <c r="B825">
        <v>0</v>
      </c>
      <c r="C825">
        <f t="shared" si="13"/>
        <v>36</v>
      </c>
    </row>
    <row r="826" spans="1:3" x14ac:dyDescent="0.25">
      <c r="A826" t="s">
        <v>252</v>
      </c>
      <c r="B826">
        <v>0</v>
      </c>
      <c r="C826">
        <f t="shared" si="13"/>
        <v>36</v>
      </c>
    </row>
    <row r="827" spans="1:3" x14ac:dyDescent="0.25">
      <c r="A827" t="s">
        <v>168</v>
      </c>
      <c r="B827">
        <v>0</v>
      </c>
      <c r="C827">
        <f t="shared" si="13"/>
        <v>39</v>
      </c>
    </row>
    <row r="828" spans="1:3" x14ac:dyDescent="0.25">
      <c r="A828" t="s">
        <v>38</v>
      </c>
      <c r="B828">
        <v>0</v>
      </c>
      <c r="C828">
        <f t="shared" si="13"/>
        <v>118</v>
      </c>
    </row>
    <row r="829" spans="1:3" x14ac:dyDescent="0.25">
      <c r="A829" t="s">
        <v>26</v>
      </c>
      <c r="B829">
        <v>2</v>
      </c>
      <c r="C829">
        <f t="shared" si="13"/>
        <v>129</v>
      </c>
    </row>
    <row r="830" spans="1:3" x14ac:dyDescent="0.25">
      <c r="A830" t="s">
        <v>203</v>
      </c>
      <c r="B830">
        <v>0</v>
      </c>
      <c r="C830">
        <f t="shared" si="13"/>
        <v>36</v>
      </c>
    </row>
    <row r="831" spans="1:3" x14ac:dyDescent="0.25">
      <c r="A831" t="s">
        <v>26</v>
      </c>
      <c r="B831">
        <v>0</v>
      </c>
      <c r="C831">
        <f t="shared" si="13"/>
        <v>129</v>
      </c>
    </row>
    <row r="832" spans="1:3" x14ac:dyDescent="0.25">
      <c r="A832" t="s">
        <v>238</v>
      </c>
      <c r="B832">
        <v>0</v>
      </c>
      <c r="C832">
        <f t="shared" si="13"/>
        <v>148</v>
      </c>
    </row>
    <row r="833" spans="1:3" x14ac:dyDescent="0.25">
      <c r="A833" t="s">
        <v>16</v>
      </c>
      <c r="B833">
        <v>0</v>
      </c>
      <c r="C833">
        <f t="shared" si="13"/>
        <v>786</v>
      </c>
    </row>
    <row r="834" spans="1:3" x14ac:dyDescent="0.25">
      <c r="A834" t="s">
        <v>26</v>
      </c>
      <c r="B834">
        <v>1</v>
      </c>
      <c r="C834">
        <f t="shared" si="13"/>
        <v>129</v>
      </c>
    </row>
    <row r="835" spans="1:3" x14ac:dyDescent="0.25">
      <c r="A835" t="s">
        <v>252</v>
      </c>
      <c r="B835">
        <v>0</v>
      </c>
      <c r="C835">
        <f t="shared" ref="C835:C874" si="14">SUMIF($A:$A, A835, $B:$B)</f>
        <v>36</v>
      </c>
    </row>
    <row r="836" spans="1:3" x14ac:dyDescent="0.25">
      <c r="A836" t="s">
        <v>26</v>
      </c>
      <c r="B836">
        <v>2</v>
      </c>
      <c r="C836">
        <f t="shared" si="14"/>
        <v>129</v>
      </c>
    </row>
    <row r="837" spans="1:3" x14ac:dyDescent="0.25">
      <c r="A837" t="s">
        <v>16</v>
      </c>
      <c r="B837">
        <v>4</v>
      </c>
      <c r="C837">
        <f t="shared" si="14"/>
        <v>786</v>
      </c>
    </row>
    <row r="838" spans="1:3" x14ac:dyDescent="0.25">
      <c r="A838" t="s">
        <v>16</v>
      </c>
      <c r="B838">
        <v>20</v>
      </c>
      <c r="C838">
        <f t="shared" si="14"/>
        <v>786</v>
      </c>
    </row>
    <row r="839" spans="1:3" x14ac:dyDescent="0.25">
      <c r="A839" t="s">
        <v>26</v>
      </c>
      <c r="B839">
        <v>0</v>
      </c>
      <c r="C839">
        <f t="shared" si="14"/>
        <v>129</v>
      </c>
    </row>
    <row r="840" spans="1:3" x14ac:dyDescent="0.25">
      <c r="A840" t="s">
        <v>238</v>
      </c>
      <c r="B840">
        <v>42</v>
      </c>
      <c r="C840">
        <f t="shared" si="14"/>
        <v>148</v>
      </c>
    </row>
    <row r="841" spans="1:3" x14ac:dyDescent="0.25">
      <c r="A841" t="s">
        <v>133</v>
      </c>
      <c r="B841">
        <v>0</v>
      </c>
      <c r="C841">
        <f t="shared" si="14"/>
        <v>395</v>
      </c>
    </row>
    <row r="842" spans="1:3" x14ac:dyDescent="0.25">
      <c r="A842" t="s">
        <v>29</v>
      </c>
      <c r="B842">
        <v>0</v>
      </c>
      <c r="C842">
        <f t="shared" si="14"/>
        <v>20</v>
      </c>
    </row>
    <row r="843" spans="1:3" x14ac:dyDescent="0.25">
      <c r="A843" t="s">
        <v>26</v>
      </c>
      <c r="B843">
        <v>0</v>
      </c>
      <c r="C843">
        <f t="shared" si="14"/>
        <v>129</v>
      </c>
    </row>
    <row r="844" spans="1:3" x14ac:dyDescent="0.25">
      <c r="A844" t="s">
        <v>173</v>
      </c>
      <c r="B844">
        <v>0</v>
      </c>
      <c r="C844">
        <f t="shared" si="14"/>
        <v>118</v>
      </c>
    </row>
    <row r="845" spans="1:3" x14ac:dyDescent="0.25">
      <c r="A845" t="s">
        <v>16</v>
      </c>
      <c r="B845">
        <v>0</v>
      </c>
      <c r="C845">
        <f t="shared" si="14"/>
        <v>786</v>
      </c>
    </row>
    <row r="846" spans="1:3" x14ac:dyDescent="0.25">
      <c r="A846" t="s">
        <v>26</v>
      </c>
      <c r="B846">
        <v>0</v>
      </c>
      <c r="C846">
        <f t="shared" si="14"/>
        <v>129</v>
      </c>
    </row>
    <row r="847" spans="1:3" x14ac:dyDescent="0.25">
      <c r="A847" t="s">
        <v>16</v>
      </c>
      <c r="B847">
        <v>0</v>
      </c>
      <c r="C847">
        <f t="shared" si="14"/>
        <v>786</v>
      </c>
    </row>
    <row r="848" spans="1:3" x14ac:dyDescent="0.25">
      <c r="A848" t="s">
        <v>16</v>
      </c>
      <c r="B848">
        <v>0</v>
      </c>
      <c r="C848">
        <f t="shared" si="14"/>
        <v>786</v>
      </c>
    </row>
    <row r="849" spans="1:3" x14ac:dyDescent="0.25">
      <c r="A849" t="s">
        <v>16</v>
      </c>
      <c r="B849">
        <v>0</v>
      </c>
      <c r="C849">
        <f t="shared" si="14"/>
        <v>786</v>
      </c>
    </row>
    <row r="850" spans="1:3" x14ac:dyDescent="0.25">
      <c r="A850" t="s">
        <v>16</v>
      </c>
      <c r="B850">
        <v>1</v>
      </c>
      <c r="C850">
        <f t="shared" si="14"/>
        <v>786</v>
      </c>
    </row>
    <row r="851" spans="1:3" x14ac:dyDescent="0.25">
      <c r="A851" t="s">
        <v>16</v>
      </c>
      <c r="B851">
        <v>0</v>
      </c>
      <c r="C851">
        <f t="shared" si="14"/>
        <v>786</v>
      </c>
    </row>
    <row r="852" spans="1:3" x14ac:dyDescent="0.25">
      <c r="A852" t="s">
        <v>16</v>
      </c>
      <c r="B852">
        <v>0</v>
      </c>
      <c r="C852">
        <f t="shared" si="14"/>
        <v>786</v>
      </c>
    </row>
    <row r="853" spans="1:3" x14ac:dyDescent="0.25">
      <c r="A853" t="s">
        <v>168</v>
      </c>
      <c r="B853">
        <v>0</v>
      </c>
      <c r="C853">
        <f t="shared" si="14"/>
        <v>39</v>
      </c>
    </row>
    <row r="854" spans="1:3" x14ac:dyDescent="0.25">
      <c r="A854" t="s">
        <v>16</v>
      </c>
      <c r="B854">
        <v>0</v>
      </c>
      <c r="C854">
        <f t="shared" si="14"/>
        <v>786</v>
      </c>
    </row>
    <row r="855" spans="1:3" x14ac:dyDescent="0.25">
      <c r="A855" t="s">
        <v>16</v>
      </c>
      <c r="B855">
        <v>0</v>
      </c>
      <c r="C855">
        <f t="shared" si="14"/>
        <v>786</v>
      </c>
    </row>
    <row r="856" spans="1:3" x14ac:dyDescent="0.25">
      <c r="A856" t="s">
        <v>16</v>
      </c>
      <c r="B856">
        <v>0</v>
      </c>
      <c r="C856">
        <f t="shared" si="14"/>
        <v>786</v>
      </c>
    </row>
    <row r="857" spans="1:3" x14ac:dyDescent="0.25">
      <c r="A857" t="s">
        <v>26</v>
      </c>
      <c r="B857">
        <v>0</v>
      </c>
      <c r="C857">
        <f t="shared" si="14"/>
        <v>129</v>
      </c>
    </row>
    <row r="858" spans="1:3" x14ac:dyDescent="0.25">
      <c r="A858" t="s">
        <v>203</v>
      </c>
      <c r="B858">
        <v>0</v>
      </c>
      <c r="C858">
        <f t="shared" si="14"/>
        <v>36</v>
      </c>
    </row>
    <row r="859" spans="1:3" x14ac:dyDescent="0.25">
      <c r="A859" t="s">
        <v>16</v>
      </c>
      <c r="B859">
        <v>0</v>
      </c>
      <c r="C859">
        <f t="shared" si="14"/>
        <v>786</v>
      </c>
    </row>
    <row r="860" spans="1:3" x14ac:dyDescent="0.25">
      <c r="A860" t="s">
        <v>16</v>
      </c>
      <c r="B860">
        <v>0</v>
      </c>
      <c r="C860">
        <f t="shared" si="14"/>
        <v>786</v>
      </c>
    </row>
    <row r="861" spans="1:3" x14ac:dyDescent="0.25">
      <c r="A861" t="s">
        <v>29</v>
      </c>
      <c r="B861">
        <v>0</v>
      </c>
      <c r="C861">
        <f t="shared" si="14"/>
        <v>20</v>
      </c>
    </row>
    <row r="862" spans="1:3" x14ac:dyDescent="0.25">
      <c r="A862" t="s">
        <v>29</v>
      </c>
      <c r="B862">
        <v>0</v>
      </c>
      <c r="C862">
        <f t="shared" si="14"/>
        <v>20</v>
      </c>
    </row>
    <row r="863" spans="1:3" x14ac:dyDescent="0.25">
      <c r="A863" t="s">
        <v>133</v>
      </c>
      <c r="B863">
        <v>0</v>
      </c>
      <c r="C863">
        <f t="shared" si="14"/>
        <v>395</v>
      </c>
    </row>
    <row r="864" spans="1:3" x14ac:dyDescent="0.25">
      <c r="A864" t="s">
        <v>70</v>
      </c>
      <c r="B864">
        <v>1</v>
      </c>
      <c r="C864">
        <f t="shared" si="14"/>
        <v>44</v>
      </c>
    </row>
    <row r="865" spans="1:3" x14ac:dyDescent="0.25">
      <c r="A865" t="s">
        <v>38</v>
      </c>
      <c r="B865">
        <v>0</v>
      </c>
      <c r="C865">
        <f t="shared" si="14"/>
        <v>118</v>
      </c>
    </row>
    <row r="866" spans="1:3" x14ac:dyDescent="0.25">
      <c r="A866" t="s">
        <v>173</v>
      </c>
      <c r="B866">
        <v>3</v>
      </c>
      <c r="C866">
        <f t="shared" si="14"/>
        <v>118</v>
      </c>
    </row>
    <row r="867" spans="1:3" x14ac:dyDescent="0.25">
      <c r="A867" t="s">
        <v>525</v>
      </c>
      <c r="B867">
        <v>0</v>
      </c>
      <c r="C867">
        <f t="shared" si="14"/>
        <v>3</v>
      </c>
    </row>
    <row r="868" spans="1:3" x14ac:dyDescent="0.25">
      <c r="A868" t="s">
        <v>1436</v>
      </c>
      <c r="B868">
        <v>0</v>
      </c>
      <c r="C868">
        <f t="shared" si="14"/>
        <v>0</v>
      </c>
    </row>
    <row r="869" spans="1:3" x14ac:dyDescent="0.25">
      <c r="A869" t="s">
        <v>12</v>
      </c>
      <c r="B869">
        <v>0</v>
      </c>
      <c r="C869">
        <f t="shared" si="14"/>
        <v>207</v>
      </c>
    </row>
    <row r="870" spans="1:3" x14ac:dyDescent="0.25">
      <c r="A870" t="s">
        <v>50</v>
      </c>
      <c r="B870">
        <v>0</v>
      </c>
      <c r="C870">
        <f t="shared" si="14"/>
        <v>135</v>
      </c>
    </row>
    <row r="871" spans="1:3" x14ac:dyDescent="0.25">
      <c r="A871" t="s">
        <v>1441</v>
      </c>
      <c r="B871">
        <v>0</v>
      </c>
      <c r="C871">
        <f t="shared" si="14"/>
        <v>0</v>
      </c>
    </row>
    <row r="872" spans="1:3" x14ac:dyDescent="0.25">
      <c r="A872" t="s">
        <v>130</v>
      </c>
      <c r="B872">
        <v>0</v>
      </c>
      <c r="C872">
        <f t="shared" si="14"/>
        <v>293</v>
      </c>
    </row>
    <row r="873" spans="1:3" x14ac:dyDescent="0.25">
      <c r="A873" t="s">
        <v>12</v>
      </c>
      <c r="B873">
        <v>0</v>
      </c>
      <c r="C873">
        <f t="shared" si="14"/>
        <v>207</v>
      </c>
    </row>
    <row r="874" spans="1:3" x14ac:dyDescent="0.25">
      <c r="A874" t="s">
        <v>196</v>
      </c>
      <c r="B874">
        <v>0</v>
      </c>
      <c r="C874">
        <f t="shared" si="14"/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D426-466F-44BC-B7DC-E56295F493DB}">
  <dimension ref="A1:K874"/>
  <sheetViews>
    <sheetView workbookViewId="0">
      <selection activeCell="F16" sqref="F16"/>
    </sheetView>
  </sheetViews>
  <sheetFormatPr defaultRowHeight="15" x14ac:dyDescent="0.25"/>
  <cols>
    <col min="1" max="1" width="27.5703125" bestFit="1" customWidth="1"/>
    <col min="2" max="2" width="11.5703125" bestFit="1" customWidth="1"/>
    <col min="5" max="5" width="27.5703125" bestFit="1" customWidth="1"/>
    <col min="8" max="8" width="27.5703125" bestFit="1" customWidth="1"/>
  </cols>
  <sheetData>
    <row r="1" spans="1:11" x14ac:dyDescent="0.25">
      <c r="A1" t="s">
        <v>1452</v>
      </c>
      <c r="B1" t="s">
        <v>1461</v>
      </c>
      <c r="H1" t="s">
        <v>1462</v>
      </c>
    </row>
    <row r="2" spans="1:11" x14ac:dyDescent="0.25">
      <c r="A2" t="s">
        <v>12</v>
      </c>
      <c r="B2">
        <v>0</v>
      </c>
      <c r="C2">
        <f>SUMIF($A:$A, A2, $B:$B)</f>
        <v>52</v>
      </c>
      <c r="E2" t="s">
        <v>12</v>
      </c>
      <c r="F2">
        <f>SUMIF(A:A, E2, B:B)</f>
        <v>52</v>
      </c>
      <c r="H2" t="str" cm="1">
        <f t="array" ref="H2:I48">_xlfn._xlws.SORT(E2:F48)</f>
        <v>Argentina</v>
      </c>
      <c r="I2">
        <v>37</v>
      </c>
      <c r="K2">
        <f>_xlfn.XLOOKUP(nation,H2:H48,I2:I48)</f>
        <v>36</v>
      </c>
    </row>
    <row r="3" spans="1:11" x14ac:dyDescent="0.25">
      <c r="A3" t="s">
        <v>16</v>
      </c>
      <c r="B3">
        <v>0</v>
      </c>
      <c r="C3">
        <f t="shared" ref="C3:C66" si="0">SUMIF($A:$A, A3, $B:$B)</f>
        <v>280</v>
      </c>
      <c r="E3" t="s">
        <v>16</v>
      </c>
      <c r="F3">
        <f>SUMIF(A:A, E3, B:B)+1</f>
        <v>281</v>
      </c>
      <c r="H3" t="str">
        <v>Australia</v>
      </c>
      <c r="I3">
        <v>68</v>
      </c>
    </row>
    <row r="4" spans="1:11" x14ac:dyDescent="0.25">
      <c r="A4" t="s">
        <v>16</v>
      </c>
      <c r="B4">
        <v>0</v>
      </c>
      <c r="C4">
        <f t="shared" si="0"/>
        <v>280</v>
      </c>
      <c r="E4" t="s">
        <v>23</v>
      </c>
      <c r="F4">
        <f t="shared" ref="F4:F48" si="1">SUMIF(A:A, E4, B:B)</f>
        <v>15</v>
      </c>
      <c r="H4" t="str">
        <v>Austria</v>
      </c>
      <c r="I4">
        <v>49</v>
      </c>
    </row>
    <row r="5" spans="1:11" x14ac:dyDescent="0.25">
      <c r="A5" t="s">
        <v>12</v>
      </c>
      <c r="B5">
        <v>0</v>
      </c>
      <c r="C5">
        <f t="shared" si="0"/>
        <v>52</v>
      </c>
      <c r="E5" t="s">
        <v>26</v>
      </c>
      <c r="F5">
        <f t="shared" si="1"/>
        <v>36</v>
      </c>
      <c r="H5" t="str">
        <v>Belgium</v>
      </c>
      <c r="I5">
        <v>15</v>
      </c>
    </row>
    <row r="6" spans="1:11" x14ac:dyDescent="0.25">
      <c r="A6" t="s">
        <v>23</v>
      </c>
      <c r="B6">
        <v>0</v>
      </c>
      <c r="C6">
        <f t="shared" si="0"/>
        <v>15</v>
      </c>
      <c r="E6" t="s">
        <v>29</v>
      </c>
      <c r="F6">
        <f t="shared" si="1"/>
        <v>4</v>
      </c>
      <c r="H6" t="str">
        <v>Belgium_x000D_
France</v>
      </c>
      <c r="I6">
        <v>1</v>
      </c>
    </row>
    <row r="7" spans="1:11" x14ac:dyDescent="0.25">
      <c r="A7" t="s">
        <v>26</v>
      </c>
      <c r="B7">
        <v>0</v>
      </c>
      <c r="C7">
        <f t="shared" si="0"/>
        <v>36</v>
      </c>
      <c r="E7" t="s">
        <v>38</v>
      </c>
      <c r="F7">
        <f t="shared" si="1"/>
        <v>34</v>
      </c>
      <c r="H7" t="str">
        <v>Brazil</v>
      </c>
      <c r="I7">
        <v>88</v>
      </c>
    </row>
    <row r="8" spans="1:11" x14ac:dyDescent="0.25">
      <c r="A8" t="s">
        <v>29</v>
      </c>
      <c r="B8">
        <v>0</v>
      </c>
      <c r="C8">
        <f t="shared" si="0"/>
        <v>4</v>
      </c>
      <c r="E8" t="s">
        <v>41</v>
      </c>
      <c r="F8">
        <f t="shared" si="1"/>
        <v>0</v>
      </c>
      <c r="H8" t="str">
        <v>Canada</v>
      </c>
      <c r="I8">
        <v>17</v>
      </c>
    </row>
    <row r="9" spans="1:11" x14ac:dyDescent="0.25">
      <c r="A9" t="s">
        <v>26</v>
      </c>
      <c r="B9">
        <v>0</v>
      </c>
      <c r="C9">
        <f t="shared" si="0"/>
        <v>36</v>
      </c>
      <c r="E9" t="s">
        <v>47</v>
      </c>
      <c r="F9">
        <f t="shared" si="1"/>
        <v>92</v>
      </c>
      <c r="H9" t="str">
        <v>Chile</v>
      </c>
      <c r="I9">
        <v>0</v>
      </c>
    </row>
    <row r="10" spans="1:11" x14ac:dyDescent="0.25">
      <c r="A10" t="s">
        <v>29</v>
      </c>
      <c r="B10">
        <v>0</v>
      </c>
      <c r="C10">
        <f t="shared" si="0"/>
        <v>4</v>
      </c>
      <c r="E10" t="s">
        <v>50</v>
      </c>
      <c r="F10">
        <f t="shared" si="1"/>
        <v>31</v>
      </c>
      <c r="H10" t="str">
        <v>China</v>
      </c>
      <c r="I10">
        <v>2</v>
      </c>
    </row>
    <row r="11" spans="1:11" x14ac:dyDescent="0.25">
      <c r="A11" t="s">
        <v>16</v>
      </c>
      <c r="B11">
        <v>0</v>
      </c>
      <c r="C11">
        <f t="shared" si="0"/>
        <v>280</v>
      </c>
      <c r="E11" t="s">
        <v>65</v>
      </c>
      <c r="F11">
        <f t="shared" si="1"/>
        <v>15</v>
      </c>
      <c r="H11" t="str">
        <v>Colombia</v>
      </c>
      <c r="I11">
        <v>12</v>
      </c>
    </row>
    <row r="12" spans="1:11" x14ac:dyDescent="0.25">
      <c r="A12" t="s">
        <v>38</v>
      </c>
      <c r="B12">
        <v>0</v>
      </c>
      <c r="C12">
        <f t="shared" si="0"/>
        <v>34</v>
      </c>
      <c r="E12" t="s">
        <v>70</v>
      </c>
      <c r="F12">
        <f t="shared" si="1"/>
        <v>10</v>
      </c>
      <c r="H12" t="str">
        <v>Czech Republic</v>
      </c>
      <c r="I12">
        <v>0</v>
      </c>
    </row>
    <row r="13" spans="1:11" x14ac:dyDescent="0.25">
      <c r="A13" t="s">
        <v>41</v>
      </c>
      <c r="B13">
        <v>0</v>
      </c>
      <c r="C13">
        <f t="shared" si="0"/>
        <v>0</v>
      </c>
      <c r="E13" t="s">
        <v>85</v>
      </c>
      <c r="F13">
        <f t="shared" si="1"/>
        <v>0</v>
      </c>
      <c r="H13" t="str">
        <v>Denmark</v>
      </c>
      <c r="I13">
        <v>3</v>
      </c>
    </row>
    <row r="14" spans="1:11" x14ac:dyDescent="0.25">
      <c r="A14" t="s">
        <v>12</v>
      </c>
      <c r="B14">
        <v>5</v>
      </c>
      <c r="C14">
        <f t="shared" si="0"/>
        <v>52</v>
      </c>
      <c r="E14" t="s">
        <v>130</v>
      </c>
      <c r="F14">
        <f t="shared" si="1"/>
        <v>88</v>
      </c>
      <c r="H14" t="str">
        <v>East Germany</v>
      </c>
      <c r="I14">
        <v>0</v>
      </c>
    </row>
    <row r="15" spans="1:11" x14ac:dyDescent="0.25">
      <c r="A15" t="s">
        <v>47</v>
      </c>
      <c r="B15">
        <v>4</v>
      </c>
      <c r="C15">
        <f t="shared" si="0"/>
        <v>92</v>
      </c>
      <c r="E15" t="s">
        <v>133</v>
      </c>
      <c r="F15">
        <f>SUMIF(A:A, E15, B:B)+4</f>
        <v>159</v>
      </c>
      <c r="H15" t="str">
        <v>East Germany, West Germany</v>
      </c>
      <c r="I15">
        <v>0</v>
      </c>
    </row>
    <row r="16" spans="1:11" x14ac:dyDescent="0.25">
      <c r="A16" t="s">
        <v>50</v>
      </c>
      <c r="B16">
        <v>0</v>
      </c>
      <c r="C16">
        <f t="shared" si="0"/>
        <v>31</v>
      </c>
      <c r="E16" t="s">
        <v>136</v>
      </c>
      <c r="F16">
        <f t="shared" si="1"/>
        <v>0</v>
      </c>
      <c r="H16" t="str">
        <v>Finland</v>
      </c>
      <c r="I16">
        <v>95</v>
      </c>
    </row>
    <row r="17" spans="1:9" x14ac:dyDescent="0.25">
      <c r="A17" t="s">
        <v>47</v>
      </c>
      <c r="B17">
        <v>0</v>
      </c>
      <c r="C17">
        <f t="shared" si="0"/>
        <v>92</v>
      </c>
      <c r="E17" t="s">
        <v>142</v>
      </c>
      <c r="F17">
        <f t="shared" si="1"/>
        <v>0</v>
      </c>
      <c r="H17" t="str">
        <v>France</v>
      </c>
      <c r="I17">
        <v>92</v>
      </c>
    </row>
    <row r="18" spans="1:9" x14ac:dyDescent="0.25">
      <c r="A18" t="s">
        <v>16</v>
      </c>
      <c r="B18">
        <v>0</v>
      </c>
      <c r="C18">
        <f t="shared" si="0"/>
        <v>280</v>
      </c>
      <c r="E18" t="s">
        <v>161</v>
      </c>
      <c r="F18">
        <f t="shared" si="1"/>
        <v>3</v>
      </c>
      <c r="H18" t="str">
        <v>Germany</v>
      </c>
      <c r="I18">
        <v>159</v>
      </c>
    </row>
    <row r="19" spans="1:9" x14ac:dyDescent="0.25">
      <c r="A19" t="s">
        <v>50</v>
      </c>
      <c r="B19">
        <v>26</v>
      </c>
      <c r="C19">
        <f t="shared" si="0"/>
        <v>31</v>
      </c>
      <c r="E19" t="s">
        <v>166</v>
      </c>
      <c r="F19">
        <f t="shared" si="1"/>
        <v>10</v>
      </c>
      <c r="H19" t="str">
        <v>Hungary</v>
      </c>
      <c r="I19">
        <v>0</v>
      </c>
    </row>
    <row r="20" spans="1:9" x14ac:dyDescent="0.25">
      <c r="A20" t="s">
        <v>12</v>
      </c>
      <c r="B20">
        <v>0</v>
      </c>
      <c r="C20">
        <f t="shared" si="0"/>
        <v>52</v>
      </c>
      <c r="E20" t="s">
        <v>168</v>
      </c>
      <c r="F20">
        <f t="shared" si="1"/>
        <v>17</v>
      </c>
      <c r="H20" t="str">
        <v>India</v>
      </c>
      <c r="I20">
        <v>0</v>
      </c>
    </row>
    <row r="21" spans="1:9" x14ac:dyDescent="0.25">
      <c r="A21" t="s">
        <v>26</v>
      </c>
      <c r="B21">
        <v>0</v>
      </c>
      <c r="C21">
        <f t="shared" si="0"/>
        <v>36</v>
      </c>
      <c r="E21" t="s">
        <v>173</v>
      </c>
      <c r="F21">
        <f t="shared" si="1"/>
        <v>49</v>
      </c>
      <c r="H21" t="str">
        <v>Indonesia</v>
      </c>
      <c r="I21">
        <v>0</v>
      </c>
    </row>
    <row r="22" spans="1:9" x14ac:dyDescent="0.25">
      <c r="A22" t="s">
        <v>26</v>
      </c>
      <c r="B22">
        <v>0</v>
      </c>
      <c r="C22">
        <f t="shared" si="0"/>
        <v>36</v>
      </c>
      <c r="E22" t="s">
        <v>196</v>
      </c>
      <c r="F22">
        <f t="shared" si="1"/>
        <v>37</v>
      </c>
      <c r="H22" t="str">
        <v>Ireland</v>
      </c>
      <c r="I22">
        <v>0</v>
      </c>
    </row>
    <row r="23" spans="1:9" x14ac:dyDescent="0.25">
      <c r="A23" t="s">
        <v>65</v>
      </c>
      <c r="B23">
        <v>3</v>
      </c>
      <c r="C23">
        <f t="shared" si="0"/>
        <v>15</v>
      </c>
      <c r="E23" t="s">
        <v>203</v>
      </c>
      <c r="F23">
        <f t="shared" si="1"/>
        <v>5</v>
      </c>
      <c r="H23" t="str">
        <v>Italy</v>
      </c>
      <c r="I23">
        <v>52</v>
      </c>
    </row>
    <row r="24" spans="1:9" x14ac:dyDescent="0.25">
      <c r="A24" t="s">
        <v>16</v>
      </c>
      <c r="B24">
        <v>0</v>
      </c>
      <c r="C24">
        <f t="shared" si="0"/>
        <v>280</v>
      </c>
      <c r="E24" t="s">
        <v>227</v>
      </c>
      <c r="F24">
        <f t="shared" si="1"/>
        <v>95</v>
      </c>
      <c r="H24" t="str">
        <v>Japan</v>
      </c>
      <c r="I24">
        <v>3</v>
      </c>
    </row>
    <row r="25" spans="1:9" x14ac:dyDescent="0.25">
      <c r="A25" t="s">
        <v>70</v>
      </c>
      <c r="B25">
        <v>0</v>
      </c>
      <c r="C25">
        <f t="shared" si="0"/>
        <v>10</v>
      </c>
      <c r="E25" t="s">
        <v>238</v>
      </c>
      <c r="F25">
        <f>SUMIF(A:A, E25, B:B)+2</f>
        <v>68</v>
      </c>
      <c r="H25" t="str">
        <v>Liechtenstein</v>
      </c>
      <c r="I25">
        <v>0</v>
      </c>
    </row>
    <row r="26" spans="1:9" x14ac:dyDescent="0.25">
      <c r="A26" t="s">
        <v>26</v>
      </c>
      <c r="B26">
        <v>0</v>
      </c>
      <c r="C26">
        <f t="shared" si="0"/>
        <v>36</v>
      </c>
      <c r="E26" t="s">
        <v>252</v>
      </c>
      <c r="F26">
        <f t="shared" si="1"/>
        <v>20</v>
      </c>
      <c r="H26" t="str">
        <v>Malaysia</v>
      </c>
      <c r="I26">
        <v>0</v>
      </c>
    </row>
    <row r="27" spans="1:9" x14ac:dyDescent="0.25">
      <c r="A27" t="s">
        <v>26</v>
      </c>
      <c r="B27">
        <v>10</v>
      </c>
      <c r="C27">
        <f t="shared" si="0"/>
        <v>36</v>
      </c>
      <c r="E27" t="s">
        <v>297</v>
      </c>
      <c r="F27">
        <f t="shared" si="1"/>
        <v>0</v>
      </c>
      <c r="H27" t="str">
        <v>Mexico</v>
      </c>
      <c r="I27">
        <v>14</v>
      </c>
    </row>
    <row r="28" spans="1:9" x14ac:dyDescent="0.25">
      <c r="A28" t="s">
        <v>26</v>
      </c>
      <c r="B28">
        <v>0</v>
      </c>
      <c r="C28">
        <f t="shared" si="0"/>
        <v>36</v>
      </c>
      <c r="E28" t="s">
        <v>310</v>
      </c>
      <c r="F28">
        <f t="shared" si="1"/>
        <v>0</v>
      </c>
      <c r="H28" t="str">
        <v>Monaco</v>
      </c>
      <c r="I28">
        <v>10</v>
      </c>
    </row>
    <row r="29" spans="1:9" x14ac:dyDescent="0.25">
      <c r="A29" t="s">
        <v>26</v>
      </c>
      <c r="B29">
        <v>0</v>
      </c>
      <c r="C29">
        <f t="shared" si="0"/>
        <v>36</v>
      </c>
      <c r="E29" t="s">
        <v>320</v>
      </c>
      <c r="F29">
        <f t="shared" si="1"/>
        <v>0</v>
      </c>
      <c r="H29" t="str">
        <v>Monaco_x000D_
Netherlands</v>
      </c>
      <c r="I29">
        <v>0</v>
      </c>
    </row>
    <row r="30" spans="1:9" x14ac:dyDescent="0.25">
      <c r="A30" t="s">
        <v>12</v>
      </c>
      <c r="B30">
        <v>0</v>
      </c>
      <c r="C30">
        <f t="shared" si="0"/>
        <v>52</v>
      </c>
      <c r="E30" t="s">
        <v>330</v>
      </c>
      <c r="F30">
        <f t="shared" si="1"/>
        <v>0</v>
      </c>
      <c r="H30" t="str">
        <v>Morocco</v>
      </c>
      <c r="I30">
        <v>0</v>
      </c>
    </row>
    <row r="31" spans="1:9" x14ac:dyDescent="0.25">
      <c r="A31" t="s">
        <v>12</v>
      </c>
      <c r="B31">
        <v>1</v>
      </c>
      <c r="C31">
        <f t="shared" si="0"/>
        <v>52</v>
      </c>
      <c r="E31" t="s">
        <v>421</v>
      </c>
      <c r="F31">
        <f t="shared" si="1"/>
        <v>0</v>
      </c>
      <c r="H31" t="str">
        <v>Netherlands</v>
      </c>
      <c r="I31">
        <v>34</v>
      </c>
    </row>
    <row r="32" spans="1:9" x14ac:dyDescent="0.25">
      <c r="A32" t="s">
        <v>12</v>
      </c>
      <c r="B32">
        <v>0</v>
      </c>
      <c r="C32">
        <f t="shared" si="0"/>
        <v>52</v>
      </c>
      <c r="E32" t="s">
        <v>446</v>
      </c>
      <c r="F32">
        <f t="shared" si="1"/>
        <v>0</v>
      </c>
      <c r="H32" t="str">
        <v>New Zealand</v>
      </c>
      <c r="I32">
        <v>15</v>
      </c>
    </row>
    <row r="33" spans="1:9" x14ac:dyDescent="0.25">
      <c r="A33" t="s">
        <v>85</v>
      </c>
      <c r="B33">
        <v>0</v>
      </c>
      <c r="C33">
        <f t="shared" si="0"/>
        <v>0</v>
      </c>
      <c r="E33" t="s">
        <v>494</v>
      </c>
      <c r="F33">
        <f t="shared" si="1"/>
        <v>0</v>
      </c>
      <c r="H33" t="str">
        <v>Poland</v>
      </c>
      <c r="I33">
        <v>1</v>
      </c>
    </row>
    <row r="34" spans="1:9" x14ac:dyDescent="0.25">
      <c r="A34" t="s">
        <v>26</v>
      </c>
      <c r="B34">
        <v>0</v>
      </c>
      <c r="C34">
        <f t="shared" si="0"/>
        <v>36</v>
      </c>
      <c r="E34" t="s">
        <v>525</v>
      </c>
      <c r="F34">
        <f t="shared" si="1"/>
        <v>3</v>
      </c>
      <c r="H34" t="str">
        <v>Portugal</v>
      </c>
      <c r="I34">
        <v>0</v>
      </c>
    </row>
    <row r="35" spans="1:9" x14ac:dyDescent="0.25">
      <c r="A35" t="s">
        <v>26</v>
      </c>
      <c r="B35">
        <v>0</v>
      </c>
      <c r="C35">
        <f t="shared" si="0"/>
        <v>36</v>
      </c>
      <c r="E35" t="s">
        <v>529</v>
      </c>
      <c r="F35">
        <f t="shared" si="1"/>
        <v>1</v>
      </c>
      <c r="H35" t="str">
        <v>RAF</v>
      </c>
      <c r="I35">
        <v>0</v>
      </c>
    </row>
    <row r="36" spans="1:9" x14ac:dyDescent="0.25">
      <c r="A36" t="s">
        <v>47</v>
      </c>
      <c r="B36">
        <v>12</v>
      </c>
      <c r="C36">
        <f t="shared" si="0"/>
        <v>92</v>
      </c>
      <c r="E36" t="s">
        <v>615</v>
      </c>
      <c r="F36">
        <f t="shared" si="1"/>
        <v>12</v>
      </c>
      <c r="H36" t="str">
        <v>Rhodesia</v>
      </c>
      <c r="I36">
        <v>0</v>
      </c>
    </row>
    <row r="37" spans="1:9" x14ac:dyDescent="0.25">
      <c r="A37" t="s">
        <v>16</v>
      </c>
      <c r="B37">
        <v>0</v>
      </c>
      <c r="C37">
        <f t="shared" si="0"/>
        <v>280</v>
      </c>
      <c r="E37" t="s">
        <v>621</v>
      </c>
      <c r="F37">
        <f t="shared" si="1"/>
        <v>14</v>
      </c>
      <c r="H37" t="str">
        <v>Rhodesia and Nyasaland</v>
      </c>
      <c r="I37">
        <v>0</v>
      </c>
    </row>
    <row r="38" spans="1:9" x14ac:dyDescent="0.25">
      <c r="A38" t="s">
        <v>12</v>
      </c>
      <c r="B38">
        <v>12</v>
      </c>
      <c r="C38">
        <f t="shared" si="0"/>
        <v>52</v>
      </c>
      <c r="E38" t="s">
        <v>650</v>
      </c>
      <c r="F38">
        <f t="shared" si="1"/>
        <v>0</v>
      </c>
      <c r="H38" t="str">
        <v>Russia</v>
      </c>
      <c r="I38">
        <v>2</v>
      </c>
    </row>
    <row r="39" spans="1:9" x14ac:dyDescent="0.25">
      <c r="A39" t="s">
        <v>16</v>
      </c>
      <c r="B39">
        <v>0</v>
      </c>
      <c r="C39">
        <f t="shared" si="0"/>
        <v>280</v>
      </c>
      <c r="E39" t="s">
        <v>686</v>
      </c>
      <c r="F39">
        <f t="shared" si="1"/>
        <v>0</v>
      </c>
      <c r="H39" t="str">
        <v>South Africa</v>
      </c>
      <c r="I39">
        <v>5</v>
      </c>
    </row>
    <row r="40" spans="1:9" x14ac:dyDescent="0.25">
      <c r="A40" t="s">
        <v>16</v>
      </c>
      <c r="B40">
        <v>0</v>
      </c>
      <c r="C40">
        <f t="shared" si="0"/>
        <v>280</v>
      </c>
      <c r="E40" t="s">
        <v>772</v>
      </c>
      <c r="F40">
        <f t="shared" si="1"/>
        <v>1</v>
      </c>
      <c r="H40" t="str">
        <v>Spain</v>
      </c>
      <c r="I40">
        <v>31</v>
      </c>
    </row>
    <row r="41" spans="1:9" x14ac:dyDescent="0.25">
      <c r="A41" t="s">
        <v>16</v>
      </c>
      <c r="B41">
        <v>0</v>
      </c>
      <c r="C41">
        <f t="shared" si="0"/>
        <v>280</v>
      </c>
      <c r="E41" t="s">
        <v>777</v>
      </c>
      <c r="F41">
        <f t="shared" si="1"/>
        <v>2</v>
      </c>
      <c r="H41" t="str">
        <v>Sweden</v>
      </c>
      <c r="I41">
        <v>10</v>
      </c>
    </row>
    <row r="42" spans="1:9" x14ac:dyDescent="0.25">
      <c r="A42" t="s">
        <v>16</v>
      </c>
      <c r="B42">
        <v>0</v>
      </c>
      <c r="C42">
        <f t="shared" si="0"/>
        <v>280</v>
      </c>
      <c r="E42" t="s">
        <v>780</v>
      </c>
      <c r="F42">
        <f t="shared" si="1"/>
        <v>0</v>
      </c>
      <c r="H42" t="str">
        <v>Switzerland</v>
      </c>
      <c r="I42">
        <v>20</v>
      </c>
    </row>
    <row r="43" spans="1:9" x14ac:dyDescent="0.25">
      <c r="A43" t="s">
        <v>16</v>
      </c>
      <c r="B43">
        <v>1</v>
      </c>
      <c r="C43">
        <f t="shared" si="0"/>
        <v>280</v>
      </c>
      <c r="E43" t="s">
        <v>846</v>
      </c>
      <c r="F43">
        <f t="shared" si="1"/>
        <v>0</v>
      </c>
      <c r="H43" t="str">
        <v>Thailand</v>
      </c>
      <c r="I43">
        <v>0</v>
      </c>
    </row>
    <row r="44" spans="1:9" x14ac:dyDescent="0.25">
      <c r="A44" t="s">
        <v>26</v>
      </c>
      <c r="B44">
        <v>0</v>
      </c>
      <c r="C44">
        <f t="shared" si="0"/>
        <v>36</v>
      </c>
      <c r="E44" t="s">
        <v>903</v>
      </c>
      <c r="F44">
        <f t="shared" si="1"/>
        <v>0</v>
      </c>
      <c r="H44" t="str">
        <v>United Kingdom</v>
      </c>
      <c r="I44">
        <v>281</v>
      </c>
    </row>
    <row r="45" spans="1:9" x14ac:dyDescent="0.25">
      <c r="A45" t="s">
        <v>12</v>
      </c>
      <c r="B45">
        <v>0</v>
      </c>
      <c r="C45">
        <f t="shared" si="0"/>
        <v>52</v>
      </c>
      <c r="E45" t="s">
        <v>1002</v>
      </c>
      <c r="F45">
        <f t="shared" si="1"/>
        <v>0</v>
      </c>
      <c r="H45" t="str">
        <v>United States</v>
      </c>
      <c r="I45">
        <v>36</v>
      </c>
    </row>
    <row r="46" spans="1:9" x14ac:dyDescent="0.25">
      <c r="A46" t="s">
        <v>12</v>
      </c>
      <c r="B46">
        <v>1</v>
      </c>
      <c r="C46">
        <f t="shared" si="0"/>
        <v>52</v>
      </c>
      <c r="E46" t="s">
        <v>1175</v>
      </c>
      <c r="F46">
        <f t="shared" si="1"/>
        <v>0</v>
      </c>
      <c r="H46" t="str">
        <v>Uruguay</v>
      </c>
      <c r="I46">
        <v>0</v>
      </c>
    </row>
    <row r="47" spans="1:9" x14ac:dyDescent="0.25">
      <c r="A47" t="s">
        <v>16</v>
      </c>
      <c r="B47">
        <v>0</v>
      </c>
      <c r="C47">
        <f t="shared" si="0"/>
        <v>280</v>
      </c>
      <c r="E47" t="s">
        <v>1436</v>
      </c>
      <c r="F47">
        <f t="shared" si="1"/>
        <v>0</v>
      </c>
      <c r="H47" t="str">
        <v>Venezuela</v>
      </c>
      <c r="I47">
        <v>0</v>
      </c>
    </row>
    <row r="48" spans="1:9" x14ac:dyDescent="0.25">
      <c r="A48" t="s">
        <v>12</v>
      </c>
      <c r="B48">
        <v>0</v>
      </c>
      <c r="C48">
        <f t="shared" si="0"/>
        <v>52</v>
      </c>
      <c r="E48" t="s">
        <v>1441</v>
      </c>
      <c r="F48">
        <f t="shared" si="1"/>
        <v>2</v>
      </c>
      <c r="H48" t="str">
        <v>West Germany</v>
      </c>
      <c r="I48">
        <v>4</v>
      </c>
    </row>
    <row r="49" spans="1:3" x14ac:dyDescent="0.25">
      <c r="A49" t="s">
        <v>26</v>
      </c>
      <c r="B49">
        <v>0</v>
      </c>
      <c r="C49">
        <f t="shared" si="0"/>
        <v>36</v>
      </c>
    </row>
    <row r="50" spans="1:3" x14ac:dyDescent="0.25">
      <c r="A50" t="s">
        <v>47</v>
      </c>
      <c r="B50">
        <v>0</v>
      </c>
      <c r="C50">
        <f t="shared" si="0"/>
        <v>92</v>
      </c>
    </row>
    <row r="51" spans="1:3" x14ac:dyDescent="0.25">
      <c r="A51" t="s">
        <v>12</v>
      </c>
      <c r="B51">
        <v>2</v>
      </c>
      <c r="C51">
        <f t="shared" si="0"/>
        <v>52</v>
      </c>
    </row>
    <row r="52" spans="1:3" x14ac:dyDescent="0.25">
      <c r="A52" t="s">
        <v>26</v>
      </c>
      <c r="B52">
        <v>0</v>
      </c>
      <c r="C52">
        <f t="shared" si="0"/>
        <v>36</v>
      </c>
    </row>
    <row r="53" spans="1:3" x14ac:dyDescent="0.25">
      <c r="A53" t="s">
        <v>12</v>
      </c>
      <c r="B53">
        <v>0</v>
      </c>
      <c r="C53">
        <f t="shared" si="0"/>
        <v>52</v>
      </c>
    </row>
    <row r="54" spans="1:3" x14ac:dyDescent="0.25">
      <c r="A54" t="s">
        <v>16</v>
      </c>
      <c r="B54">
        <v>0</v>
      </c>
      <c r="C54">
        <f t="shared" si="0"/>
        <v>280</v>
      </c>
    </row>
    <row r="55" spans="1:3" x14ac:dyDescent="0.25">
      <c r="A55" t="s">
        <v>26</v>
      </c>
      <c r="B55">
        <v>0</v>
      </c>
      <c r="C55">
        <f t="shared" si="0"/>
        <v>36</v>
      </c>
    </row>
    <row r="56" spans="1:3" x14ac:dyDescent="0.25">
      <c r="A56" t="s">
        <v>12</v>
      </c>
      <c r="B56">
        <v>0</v>
      </c>
      <c r="C56">
        <f t="shared" si="0"/>
        <v>52</v>
      </c>
    </row>
    <row r="57" spans="1:3" x14ac:dyDescent="0.25">
      <c r="A57" t="s">
        <v>130</v>
      </c>
      <c r="B57">
        <v>17</v>
      </c>
      <c r="C57">
        <f t="shared" si="0"/>
        <v>88</v>
      </c>
    </row>
    <row r="58" spans="1:3" x14ac:dyDescent="0.25">
      <c r="A58" t="s">
        <v>133</v>
      </c>
      <c r="B58">
        <v>0</v>
      </c>
      <c r="C58">
        <f t="shared" si="0"/>
        <v>155</v>
      </c>
    </row>
    <row r="59" spans="1:3" x14ac:dyDescent="0.25">
      <c r="A59" t="s">
        <v>136</v>
      </c>
      <c r="B59">
        <v>0</v>
      </c>
      <c r="C59">
        <f t="shared" si="0"/>
        <v>0</v>
      </c>
    </row>
    <row r="60" spans="1:3" x14ac:dyDescent="0.25">
      <c r="A60" t="s">
        <v>12</v>
      </c>
      <c r="B60">
        <v>0</v>
      </c>
      <c r="C60">
        <f t="shared" si="0"/>
        <v>52</v>
      </c>
    </row>
    <row r="61" spans="1:3" x14ac:dyDescent="0.25">
      <c r="A61" t="s">
        <v>29</v>
      </c>
      <c r="B61">
        <v>0</v>
      </c>
      <c r="C61">
        <f t="shared" si="0"/>
        <v>4</v>
      </c>
    </row>
    <row r="62" spans="1:3" x14ac:dyDescent="0.25">
      <c r="A62" t="s">
        <v>142</v>
      </c>
      <c r="B62">
        <v>0</v>
      </c>
      <c r="C62">
        <f t="shared" si="0"/>
        <v>0</v>
      </c>
    </row>
    <row r="63" spans="1:3" x14ac:dyDescent="0.25">
      <c r="A63" t="s">
        <v>47</v>
      </c>
      <c r="B63">
        <v>0</v>
      </c>
      <c r="C63">
        <f t="shared" si="0"/>
        <v>92</v>
      </c>
    </row>
    <row r="64" spans="1:3" x14ac:dyDescent="0.25">
      <c r="A64" t="s">
        <v>16</v>
      </c>
      <c r="B64">
        <v>0</v>
      </c>
      <c r="C64">
        <f t="shared" si="0"/>
        <v>280</v>
      </c>
    </row>
    <row r="65" spans="1:3" x14ac:dyDescent="0.25">
      <c r="A65" t="s">
        <v>16</v>
      </c>
      <c r="B65">
        <v>0</v>
      </c>
      <c r="C65">
        <f t="shared" si="0"/>
        <v>280</v>
      </c>
    </row>
    <row r="66" spans="1:3" x14ac:dyDescent="0.25">
      <c r="A66" t="s">
        <v>29</v>
      </c>
      <c r="B66">
        <v>0</v>
      </c>
      <c r="C66">
        <f t="shared" si="0"/>
        <v>4</v>
      </c>
    </row>
    <row r="67" spans="1:3" x14ac:dyDescent="0.25">
      <c r="A67" t="s">
        <v>47</v>
      </c>
      <c r="B67">
        <v>1</v>
      </c>
      <c r="C67">
        <f t="shared" ref="C67:C130" si="2">SUMIF($A:$A, A67, $B:$B)</f>
        <v>92</v>
      </c>
    </row>
    <row r="68" spans="1:3" x14ac:dyDescent="0.25">
      <c r="A68" t="s">
        <v>16</v>
      </c>
      <c r="B68">
        <v>0</v>
      </c>
      <c r="C68">
        <f t="shared" si="2"/>
        <v>280</v>
      </c>
    </row>
    <row r="69" spans="1:3" x14ac:dyDescent="0.25">
      <c r="A69" t="s">
        <v>29</v>
      </c>
      <c r="B69">
        <v>0</v>
      </c>
      <c r="C69">
        <f t="shared" si="2"/>
        <v>4</v>
      </c>
    </row>
    <row r="70" spans="1:3" x14ac:dyDescent="0.25">
      <c r="A70" t="s">
        <v>47</v>
      </c>
      <c r="B70">
        <v>0</v>
      </c>
      <c r="C70">
        <f t="shared" si="2"/>
        <v>92</v>
      </c>
    </row>
    <row r="71" spans="1:3" x14ac:dyDescent="0.25">
      <c r="A71" t="s">
        <v>161</v>
      </c>
      <c r="B71">
        <v>0</v>
      </c>
      <c r="C71">
        <f t="shared" si="2"/>
        <v>3</v>
      </c>
    </row>
    <row r="72" spans="1:3" x14ac:dyDescent="0.25">
      <c r="A72" t="s">
        <v>47</v>
      </c>
      <c r="B72">
        <v>4</v>
      </c>
      <c r="C72">
        <f t="shared" si="2"/>
        <v>92</v>
      </c>
    </row>
    <row r="73" spans="1:3" x14ac:dyDescent="0.25">
      <c r="A73" t="s">
        <v>166</v>
      </c>
      <c r="B73">
        <v>0</v>
      </c>
      <c r="C73">
        <f t="shared" si="2"/>
        <v>10</v>
      </c>
    </row>
    <row r="74" spans="1:3" x14ac:dyDescent="0.25">
      <c r="A74" t="s">
        <v>168</v>
      </c>
      <c r="B74">
        <v>0</v>
      </c>
      <c r="C74">
        <f t="shared" si="2"/>
        <v>17</v>
      </c>
    </row>
    <row r="75" spans="1:3" x14ac:dyDescent="0.25">
      <c r="A75" t="s">
        <v>23</v>
      </c>
      <c r="B75">
        <v>0</v>
      </c>
      <c r="C75">
        <f t="shared" si="2"/>
        <v>15</v>
      </c>
    </row>
    <row r="76" spans="1:3" x14ac:dyDescent="0.25">
      <c r="A76" t="s">
        <v>173</v>
      </c>
      <c r="B76">
        <v>21</v>
      </c>
      <c r="C76">
        <f t="shared" si="2"/>
        <v>49</v>
      </c>
    </row>
    <row r="77" spans="1:3" x14ac:dyDescent="0.25">
      <c r="A77" t="s">
        <v>47</v>
      </c>
      <c r="B77">
        <v>0</v>
      </c>
      <c r="C77">
        <f t="shared" si="2"/>
        <v>92</v>
      </c>
    </row>
    <row r="78" spans="1:3" x14ac:dyDescent="0.25">
      <c r="A78" t="s">
        <v>130</v>
      </c>
      <c r="B78">
        <v>0</v>
      </c>
      <c r="C78">
        <f t="shared" si="2"/>
        <v>88</v>
      </c>
    </row>
    <row r="79" spans="1:3" x14ac:dyDescent="0.25">
      <c r="A79" t="s">
        <v>12</v>
      </c>
      <c r="B79">
        <v>0</v>
      </c>
      <c r="C79">
        <f t="shared" si="2"/>
        <v>52</v>
      </c>
    </row>
    <row r="80" spans="1:3" x14ac:dyDescent="0.25">
      <c r="A80" t="s">
        <v>26</v>
      </c>
      <c r="B80">
        <v>1</v>
      </c>
      <c r="C80">
        <f t="shared" si="2"/>
        <v>36</v>
      </c>
    </row>
    <row r="81" spans="1:3" x14ac:dyDescent="0.25">
      <c r="A81" t="s">
        <v>16</v>
      </c>
      <c r="B81">
        <v>0</v>
      </c>
      <c r="C81">
        <f t="shared" si="2"/>
        <v>280</v>
      </c>
    </row>
    <row r="82" spans="1:3" x14ac:dyDescent="0.25">
      <c r="A82" t="s">
        <v>41</v>
      </c>
      <c r="B82">
        <v>0</v>
      </c>
      <c r="C82">
        <f t="shared" si="2"/>
        <v>0</v>
      </c>
    </row>
    <row r="83" spans="1:3" x14ac:dyDescent="0.25">
      <c r="A83" t="s">
        <v>47</v>
      </c>
      <c r="B83">
        <v>0</v>
      </c>
      <c r="C83">
        <f t="shared" si="2"/>
        <v>92</v>
      </c>
    </row>
    <row r="84" spans="1:3" x14ac:dyDescent="0.25">
      <c r="A84" t="s">
        <v>23</v>
      </c>
      <c r="B84">
        <v>0</v>
      </c>
      <c r="C84">
        <f t="shared" si="2"/>
        <v>15</v>
      </c>
    </row>
    <row r="85" spans="1:3" x14ac:dyDescent="0.25">
      <c r="A85" t="s">
        <v>130</v>
      </c>
      <c r="B85">
        <v>0</v>
      </c>
      <c r="C85">
        <f t="shared" si="2"/>
        <v>88</v>
      </c>
    </row>
    <row r="86" spans="1:3" x14ac:dyDescent="0.25">
      <c r="A86" t="s">
        <v>173</v>
      </c>
      <c r="B86">
        <v>0</v>
      </c>
      <c r="C86">
        <f t="shared" si="2"/>
        <v>49</v>
      </c>
    </row>
    <row r="87" spans="1:3" x14ac:dyDescent="0.25">
      <c r="A87" t="s">
        <v>12</v>
      </c>
      <c r="B87">
        <v>0</v>
      </c>
      <c r="C87">
        <f t="shared" si="2"/>
        <v>52</v>
      </c>
    </row>
    <row r="88" spans="1:3" x14ac:dyDescent="0.25">
      <c r="A88" t="s">
        <v>196</v>
      </c>
      <c r="B88">
        <v>0</v>
      </c>
      <c r="C88">
        <f t="shared" si="2"/>
        <v>37</v>
      </c>
    </row>
    <row r="89" spans="1:3" x14ac:dyDescent="0.25">
      <c r="A89" t="s">
        <v>26</v>
      </c>
      <c r="B89">
        <v>0</v>
      </c>
      <c r="C89">
        <f t="shared" si="2"/>
        <v>36</v>
      </c>
    </row>
    <row r="90" spans="1:3" x14ac:dyDescent="0.25">
      <c r="A90" t="s">
        <v>26</v>
      </c>
      <c r="B90">
        <v>0</v>
      </c>
      <c r="C90">
        <f t="shared" si="2"/>
        <v>36</v>
      </c>
    </row>
    <row r="91" spans="1:3" x14ac:dyDescent="0.25">
      <c r="A91" t="s">
        <v>38</v>
      </c>
      <c r="B91">
        <v>0</v>
      </c>
      <c r="C91">
        <f t="shared" si="2"/>
        <v>34</v>
      </c>
    </row>
    <row r="92" spans="1:3" x14ac:dyDescent="0.25">
      <c r="A92" t="s">
        <v>203</v>
      </c>
      <c r="B92">
        <v>0</v>
      </c>
      <c r="C92">
        <f t="shared" si="2"/>
        <v>5</v>
      </c>
    </row>
    <row r="93" spans="1:3" x14ac:dyDescent="0.25">
      <c r="A93" t="s">
        <v>203</v>
      </c>
      <c r="B93">
        <v>0</v>
      </c>
      <c r="C93">
        <f t="shared" si="2"/>
        <v>5</v>
      </c>
    </row>
    <row r="94" spans="1:3" x14ac:dyDescent="0.25">
      <c r="A94" t="s">
        <v>16</v>
      </c>
      <c r="B94">
        <v>0</v>
      </c>
      <c r="C94">
        <f t="shared" si="2"/>
        <v>280</v>
      </c>
    </row>
    <row r="95" spans="1:3" x14ac:dyDescent="0.25">
      <c r="A95" t="s">
        <v>130</v>
      </c>
      <c r="B95">
        <v>0</v>
      </c>
      <c r="C95">
        <f t="shared" si="2"/>
        <v>88</v>
      </c>
    </row>
    <row r="96" spans="1:3" x14ac:dyDescent="0.25">
      <c r="A96" t="s">
        <v>12</v>
      </c>
      <c r="B96">
        <v>0</v>
      </c>
      <c r="C96">
        <f t="shared" si="2"/>
        <v>52</v>
      </c>
    </row>
    <row r="97" spans="1:3" x14ac:dyDescent="0.25">
      <c r="A97" t="s">
        <v>26</v>
      </c>
      <c r="B97">
        <v>0</v>
      </c>
      <c r="C97">
        <f t="shared" si="2"/>
        <v>36</v>
      </c>
    </row>
    <row r="98" spans="1:3" x14ac:dyDescent="0.25">
      <c r="A98" t="s">
        <v>12</v>
      </c>
      <c r="B98">
        <v>0</v>
      </c>
      <c r="C98">
        <f t="shared" si="2"/>
        <v>52</v>
      </c>
    </row>
    <row r="99" spans="1:3" x14ac:dyDescent="0.25">
      <c r="A99" t="s">
        <v>70</v>
      </c>
      <c r="B99">
        <v>0</v>
      </c>
      <c r="C99">
        <f t="shared" si="2"/>
        <v>10</v>
      </c>
    </row>
    <row r="100" spans="1:3" x14ac:dyDescent="0.25">
      <c r="A100" t="s">
        <v>196</v>
      </c>
      <c r="B100">
        <v>0</v>
      </c>
      <c r="C100">
        <f t="shared" si="2"/>
        <v>37</v>
      </c>
    </row>
    <row r="101" spans="1:3" x14ac:dyDescent="0.25">
      <c r="A101" t="s">
        <v>196</v>
      </c>
      <c r="B101">
        <v>0</v>
      </c>
      <c r="C101">
        <f t="shared" si="2"/>
        <v>37</v>
      </c>
    </row>
    <row r="102" spans="1:3" x14ac:dyDescent="0.25">
      <c r="A102" t="s">
        <v>70</v>
      </c>
      <c r="B102">
        <v>0</v>
      </c>
      <c r="C102">
        <f t="shared" si="2"/>
        <v>10</v>
      </c>
    </row>
    <row r="103" spans="1:3" x14ac:dyDescent="0.25">
      <c r="A103" t="s">
        <v>130</v>
      </c>
      <c r="B103">
        <v>0</v>
      </c>
      <c r="C103">
        <f t="shared" si="2"/>
        <v>88</v>
      </c>
    </row>
    <row r="104" spans="1:3" x14ac:dyDescent="0.25">
      <c r="A104" t="s">
        <v>203</v>
      </c>
      <c r="B104">
        <v>0</v>
      </c>
      <c r="C104">
        <f t="shared" si="2"/>
        <v>5</v>
      </c>
    </row>
    <row r="105" spans="1:3" x14ac:dyDescent="0.25">
      <c r="A105" t="s">
        <v>227</v>
      </c>
      <c r="B105">
        <v>19</v>
      </c>
      <c r="C105">
        <f t="shared" si="2"/>
        <v>95</v>
      </c>
    </row>
    <row r="106" spans="1:3" x14ac:dyDescent="0.25">
      <c r="A106" t="s">
        <v>47</v>
      </c>
      <c r="B106">
        <v>0</v>
      </c>
      <c r="C106">
        <f t="shared" si="2"/>
        <v>92</v>
      </c>
    </row>
    <row r="107" spans="1:3" x14ac:dyDescent="0.25">
      <c r="A107" t="s">
        <v>47</v>
      </c>
      <c r="B107">
        <v>0</v>
      </c>
      <c r="C107">
        <f t="shared" si="2"/>
        <v>92</v>
      </c>
    </row>
    <row r="108" spans="1:3" x14ac:dyDescent="0.25">
      <c r="A108" t="s">
        <v>23</v>
      </c>
      <c r="B108">
        <v>1</v>
      </c>
      <c r="C108">
        <f t="shared" si="2"/>
        <v>15</v>
      </c>
    </row>
    <row r="109" spans="1:3" x14ac:dyDescent="0.25">
      <c r="A109" t="s">
        <v>26</v>
      </c>
      <c r="B109">
        <v>0</v>
      </c>
      <c r="C109">
        <f t="shared" si="2"/>
        <v>36</v>
      </c>
    </row>
    <row r="110" spans="1:3" x14ac:dyDescent="0.25">
      <c r="A110" t="s">
        <v>238</v>
      </c>
      <c r="B110">
        <v>0</v>
      </c>
      <c r="C110">
        <f t="shared" si="2"/>
        <v>66</v>
      </c>
    </row>
    <row r="111" spans="1:3" x14ac:dyDescent="0.25">
      <c r="A111" t="s">
        <v>238</v>
      </c>
      <c r="B111">
        <v>0</v>
      </c>
      <c r="C111">
        <f t="shared" si="2"/>
        <v>66</v>
      </c>
    </row>
    <row r="112" spans="1:3" x14ac:dyDescent="0.25">
      <c r="A112" t="s">
        <v>238</v>
      </c>
      <c r="B112">
        <v>12</v>
      </c>
      <c r="C112">
        <f t="shared" si="2"/>
        <v>66</v>
      </c>
    </row>
    <row r="113" spans="1:3" x14ac:dyDescent="0.25">
      <c r="A113" t="s">
        <v>168</v>
      </c>
      <c r="B113">
        <v>0</v>
      </c>
      <c r="C113">
        <f t="shared" si="2"/>
        <v>17</v>
      </c>
    </row>
    <row r="114" spans="1:3" x14ac:dyDescent="0.25">
      <c r="A114" t="s">
        <v>12</v>
      </c>
      <c r="B114">
        <v>0</v>
      </c>
      <c r="C114">
        <f t="shared" si="2"/>
        <v>52</v>
      </c>
    </row>
    <row r="115" spans="1:3" x14ac:dyDescent="0.25">
      <c r="A115" t="s">
        <v>12</v>
      </c>
      <c r="B115">
        <v>1</v>
      </c>
      <c r="C115">
        <f t="shared" si="2"/>
        <v>52</v>
      </c>
    </row>
    <row r="116" spans="1:3" x14ac:dyDescent="0.25">
      <c r="A116" t="s">
        <v>252</v>
      </c>
      <c r="B116">
        <v>0</v>
      </c>
      <c r="C116">
        <f t="shared" si="2"/>
        <v>20</v>
      </c>
    </row>
    <row r="117" spans="1:3" x14ac:dyDescent="0.25">
      <c r="A117" t="s">
        <v>12</v>
      </c>
      <c r="B117">
        <v>0</v>
      </c>
      <c r="C117">
        <f t="shared" si="2"/>
        <v>52</v>
      </c>
    </row>
    <row r="118" spans="1:3" x14ac:dyDescent="0.25">
      <c r="A118" t="s">
        <v>16</v>
      </c>
      <c r="B118">
        <v>0</v>
      </c>
      <c r="C118">
        <f t="shared" si="2"/>
        <v>280</v>
      </c>
    </row>
    <row r="119" spans="1:3" x14ac:dyDescent="0.25">
      <c r="A119" t="s">
        <v>26</v>
      </c>
      <c r="B119">
        <v>0</v>
      </c>
      <c r="C119">
        <f t="shared" si="2"/>
        <v>36</v>
      </c>
    </row>
    <row r="120" spans="1:3" x14ac:dyDescent="0.25">
      <c r="A120" t="s">
        <v>16</v>
      </c>
      <c r="B120">
        <v>0</v>
      </c>
      <c r="C120">
        <f t="shared" si="2"/>
        <v>280</v>
      </c>
    </row>
    <row r="121" spans="1:3" x14ac:dyDescent="0.25">
      <c r="A121" t="s">
        <v>16</v>
      </c>
      <c r="B121">
        <v>0</v>
      </c>
      <c r="C121">
        <f t="shared" si="2"/>
        <v>280</v>
      </c>
    </row>
    <row r="122" spans="1:3" x14ac:dyDescent="0.25">
      <c r="A122" t="s">
        <v>16</v>
      </c>
      <c r="B122">
        <v>0</v>
      </c>
      <c r="C122">
        <f t="shared" si="2"/>
        <v>280</v>
      </c>
    </row>
    <row r="123" spans="1:3" x14ac:dyDescent="0.25">
      <c r="A123" t="s">
        <v>168</v>
      </c>
      <c r="B123">
        <v>0</v>
      </c>
      <c r="C123">
        <f t="shared" si="2"/>
        <v>17</v>
      </c>
    </row>
    <row r="124" spans="1:3" x14ac:dyDescent="0.25">
      <c r="A124" t="s">
        <v>16</v>
      </c>
      <c r="B124">
        <v>3</v>
      </c>
      <c r="C124">
        <f t="shared" si="2"/>
        <v>280</v>
      </c>
    </row>
    <row r="125" spans="1:3" x14ac:dyDescent="0.25">
      <c r="A125" t="s">
        <v>16</v>
      </c>
      <c r="B125">
        <v>0</v>
      </c>
      <c r="C125">
        <f t="shared" si="2"/>
        <v>280</v>
      </c>
    </row>
    <row r="126" spans="1:3" x14ac:dyDescent="0.25">
      <c r="A126" t="s">
        <v>26</v>
      </c>
      <c r="B126">
        <v>0</v>
      </c>
      <c r="C126">
        <f t="shared" si="2"/>
        <v>36</v>
      </c>
    </row>
    <row r="127" spans="1:3" x14ac:dyDescent="0.25">
      <c r="A127" t="s">
        <v>238</v>
      </c>
      <c r="B127">
        <v>0</v>
      </c>
      <c r="C127">
        <f t="shared" si="2"/>
        <v>66</v>
      </c>
    </row>
    <row r="128" spans="1:3" x14ac:dyDescent="0.25">
      <c r="A128" t="s">
        <v>29</v>
      </c>
      <c r="B128">
        <v>0</v>
      </c>
      <c r="C128">
        <f t="shared" si="2"/>
        <v>4</v>
      </c>
    </row>
    <row r="129" spans="1:3" x14ac:dyDescent="0.25">
      <c r="A129" t="s">
        <v>16</v>
      </c>
      <c r="B129">
        <v>0</v>
      </c>
      <c r="C129">
        <f t="shared" si="2"/>
        <v>280</v>
      </c>
    </row>
    <row r="130" spans="1:3" x14ac:dyDescent="0.25">
      <c r="A130" t="s">
        <v>12</v>
      </c>
      <c r="B130">
        <v>0</v>
      </c>
      <c r="C130">
        <f t="shared" si="2"/>
        <v>52</v>
      </c>
    </row>
    <row r="131" spans="1:3" x14ac:dyDescent="0.25">
      <c r="A131" t="s">
        <v>26</v>
      </c>
      <c r="B131">
        <v>0</v>
      </c>
      <c r="C131">
        <f t="shared" ref="C131:C194" si="3">SUMIF($A:$A, A131, $B:$B)</f>
        <v>36</v>
      </c>
    </row>
    <row r="132" spans="1:3" x14ac:dyDescent="0.25">
      <c r="A132" t="s">
        <v>196</v>
      </c>
      <c r="B132">
        <v>0</v>
      </c>
      <c r="C132">
        <f t="shared" si="3"/>
        <v>37</v>
      </c>
    </row>
    <row r="133" spans="1:3" x14ac:dyDescent="0.25">
      <c r="A133" t="s">
        <v>26</v>
      </c>
      <c r="B133">
        <v>0</v>
      </c>
      <c r="C133">
        <f t="shared" si="3"/>
        <v>36</v>
      </c>
    </row>
    <row r="134" spans="1:3" x14ac:dyDescent="0.25">
      <c r="A134" t="s">
        <v>16</v>
      </c>
      <c r="B134">
        <v>0</v>
      </c>
      <c r="C134">
        <f t="shared" si="3"/>
        <v>280</v>
      </c>
    </row>
    <row r="135" spans="1:3" x14ac:dyDescent="0.25">
      <c r="A135" t="s">
        <v>252</v>
      </c>
      <c r="B135">
        <v>0</v>
      </c>
      <c r="C135">
        <f t="shared" si="3"/>
        <v>20</v>
      </c>
    </row>
    <row r="136" spans="1:3" x14ac:dyDescent="0.25">
      <c r="A136" t="s">
        <v>130</v>
      </c>
      <c r="B136">
        <v>0</v>
      </c>
      <c r="C136">
        <f t="shared" si="3"/>
        <v>88</v>
      </c>
    </row>
    <row r="137" spans="1:3" x14ac:dyDescent="0.25">
      <c r="A137" t="s">
        <v>16</v>
      </c>
      <c r="B137">
        <v>0</v>
      </c>
      <c r="C137">
        <f t="shared" si="3"/>
        <v>280</v>
      </c>
    </row>
    <row r="138" spans="1:3" x14ac:dyDescent="0.25">
      <c r="A138" t="s">
        <v>130</v>
      </c>
      <c r="B138">
        <v>0</v>
      </c>
      <c r="C138">
        <f t="shared" si="3"/>
        <v>88</v>
      </c>
    </row>
    <row r="139" spans="1:3" x14ac:dyDescent="0.25">
      <c r="A139" t="s">
        <v>12</v>
      </c>
      <c r="B139">
        <v>0</v>
      </c>
      <c r="C139">
        <f t="shared" si="3"/>
        <v>52</v>
      </c>
    </row>
    <row r="140" spans="1:3" x14ac:dyDescent="0.25">
      <c r="A140" t="s">
        <v>16</v>
      </c>
      <c r="B140">
        <v>8</v>
      </c>
      <c r="C140">
        <f t="shared" si="3"/>
        <v>280</v>
      </c>
    </row>
    <row r="141" spans="1:3" x14ac:dyDescent="0.25">
      <c r="A141" t="s">
        <v>297</v>
      </c>
      <c r="B141">
        <v>0</v>
      </c>
      <c r="C141">
        <f t="shared" si="3"/>
        <v>0</v>
      </c>
    </row>
    <row r="142" spans="1:3" x14ac:dyDescent="0.25">
      <c r="A142" t="s">
        <v>12</v>
      </c>
      <c r="B142">
        <v>0</v>
      </c>
      <c r="C142">
        <f t="shared" si="3"/>
        <v>52</v>
      </c>
    </row>
    <row r="143" spans="1:3" x14ac:dyDescent="0.25">
      <c r="A143" t="s">
        <v>26</v>
      </c>
      <c r="B143">
        <v>0</v>
      </c>
      <c r="C143">
        <f t="shared" si="3"/>
        <v>36</v>
      </c>
    </row>
    <row r="144" spans="1:3" x14ac:dyDescent="0.25">
      <c r="A144" t="s">
        <v>12</v>
      </c>
      <c r="B144">
        <v>0</v>
      </c>
      <c r="C144">
        <f t="shared" si="3"/>
        <v>52</v>
      </c>
    </row>
    <row r="145" spans="1:3" x14ac:dyDescent="0.25">
      <c r="A145" t="s">
        <v>16</v>
      </c>
      <c r="B145">
        <v>0</v>
      </c>
      <c r="C145">
        <f t="shared" si="3"/>
        <v>280</v>
      </c>
    </row>
    <row r="146" spans="1:3" x14ac:dyDescent="0.25">
      <c r="A146" t="s">
        <v>50</v>
      </c>
      <c r="B146">
        <v>0</v>
      </c>
      <c r="C146">
        <f t="shared" si="3"/>
        <v>31</v>
      </c>
    </row>
    <row r="147" spans="1:3" x14ac:dyDescent="0.25">
      <c r="A147" t="s">
        <v>168</v>
      </c>
      <c r="B147">
        <v>0</v>
      </c>
      <c r="C147">
        <f t="shared" si="3"/>
        <v>17</v>
      </c>
    </row>
    <row r="148" spans="1:3" x14ac:dyDescent="0.25">
      <c r="A148" t="s">
        <v>310</v>
      </c>
      <c r="B148">
        <v>0</v>
      </c>
      <c r="C148">
        <f t="shared" si="3"/>
        <v>0</v>
      </c>
    </row>
    <row r="149" spans="1:3" x14ac:dyDescent="0.25">
      <c r="A149" t="s">
        <v>26</v>
      </c>
      <c r="B149">
        <v>0</v>
      </c>
      <c r="C149">
        <f t="shared" si="3"/>
        <v>36</v>
      </c>
    </row>
    <row r="150" spans="1:3" x14ac:dyDescent="0.25">
      <c r="A150" t="s">
        <v>12</v>
      </c>
      <c r="B150">
        <v>0</v>
      </c>
      <c r="C150">
        <f t="shared" si="3"/>
        <v>52</v>
      </c>
    </row>
    <row r="151" spans="1:3" x14ac:dyDescent="0.25">
      <c r="A151" t="s">
        <v>12</v>
      </c>
      <c r="B151">
        <v>0</v>
      </c>
      <c r="C151">
        <f t="shared" si="3"/>
        <v>52</v>
      </c>
    </row>
    <row r="152" spans="1:3" x14ac:dyDescent="0.25">
      <c r="A152" t="s">
        <v>26</v>
      </c>
      <c r="B152">
        <v>0</v>
      </c>
      <c r="C152">
        <f t="shared" si="3"/>
        <v>36</v>
      </c>
    </row>
    <row r="153" spans="1:3" x14ac:dyDescent="0.25">
      <c r="A153" t="s">
        <v>12</v>
      </c>
      <c r="B153">
        <v>0</v>
      </c>
      <c r="C153">
        <f t="shared" si="3"/>
        <v>52</v>
      </c>
    </row>
    <row r="154" spans="1:3" x14ac:dyDescent="0.25">
      <c r="A154" t="s">
        <v>320</v>
      </c>
      <c r="B154">
        <v>0</v>
      </c>
      <c r="C154">
        <f t="shared" si="3"/>
        <v>0</v>
      </c>
    </row>
    <row r="155" spans="1:3" x14ac:dyDescent="0.25">
      <c r="A155" t="s">
        <v>12</v>
      </c>
      <c r="B155">
        <v>1</v>
      </c>
      <c r="C155">
        <f t="shared" si="3"/>
        <v>52</v>
      </c>
    </row>
    <row r="156" spans="1:3" x14ac:dyDescent="0.25">
      <c r="A156" t="s">
        <v>47</v>
      </c>
      <c r="B156">
        <v>2</v>
      </c>
      <c r="C156">
        <f t="shared" si="3"/>
        <v>92</v>
      </c>
    </row>
    <row r="157" spans="1:3" x14ac:dyDescent="0.25">
      <c r="A157" t="s">
        <v>47</v>
      </c>
      <c r="B157">
        <v>0</v>
      </c>
      <c r="C157">
        <f t="shared" si="3"/>
        <v>92</v>
      </c>
    </row>
    <row r="158" spans="1:3" x14ac:dyDescent="0.25">
      <c r="A158" t="s">
        <v>26</v>
      </c>
      <c r="B158">
        <v>0</v>
      </c>
      <c r="C158">
        <f t="shared" si="3"/>
        <v>36</v>
      </c>
    </row>
    <row r="159" spans="1:3" x14ac:dyDescent="0.25">
      <c r="A159" t="s">
        <v>330</v>
      </c>
      <c r="B159">
        <v>0</v>
      </c>
      <c r="C159">
        <f t="shared" si="3"/>
        <v>0</v>
      </c>
    </row>
    <row r="160" spans="1:3" x14ac:dyDescent="0.25">
      <c r="A160" t="s">
        <v>23</v>
      </c>
      <c r="B160">
        <v>0</v>
      </c>
      <c r="C160">
        <f t="shared" si="3"/>
        <v>15</v>
      </c>
    </row>
    <row r="161" spans="1:3" x14ac:dyDescent="0.25">
      <c r="A161" t="s">
        <v>16</v>
      </c>
      <c r="B161">
        <v>0</v>
      </c>
      <c r="C161">
        <f t="shared" si="3"/>
        <v>280</v>
      </c>
    </row>
    <row r="162" spans="1:3" x14ac:dyDescent="0.25">
      <c r="A162" t="s">
        <v>203</v>
      </c>
      <c r="B162">
        <v>0</v>
      </c>
      <c r="C162">
        <f t="shared" si="3"/>
        <v>5</v>
      </c>
    </row>
    <row r="163" spans="1:3" x14ac:dyDescent="0.25">
      <c r="A163" t="s">
        <v>85</v>
      </c>
      <c r="B163">
        <v>0</v>
      </c>
      <c r="C163">
        <f t="shared" si="3"/>
        <v>0</v>
      </c>
    </row>
    <row r="164" spans="1:3" x14ac:dyDescent="0.25">
      <c r="A164" t="s">
        <v>26</v>
      </c>
      <c r="B164">
        <v>0</v>
      </c>
      <c r="C164">
        <f t="shared" si="3"/>
        <v>36</v>
      </c>
    </row>
    <row r="165" spans="1:3" x14ac:dyDescent="0.25">
      <c r="A165" t="s">
        <v>26</v>
      </c>
      <c r="B165">
        <v>0</v>
      </c>
      <c r="C165">
        <f t="shared" si="3"/>
        <v>36</v>
      </c>
    </row>
    <row r="166" spans="1:3" x14ac:dyDescent="0.25">
      <c r="A166" t="s">
        <v>252</v>
      </c>
      <c r="B166">
        <v>0</v>
      </c>
      <c r="C166">
        <f t="shared" si="3"/>
        <v>20</v>
      </c>
    </row>
    <row r="167" spans="1:3" x14ac:dyDescent="0.25">
      <c r="A167" t="s">
        <v>16</v>
      </c>
      <c r="B167">
        <v>0</v>
      </c>
      <c r="C167">
        <f t="shared" si="3"/>
        <v>280</v>
      </c>
    </row>
    <row r="168" spans="1:3" x14ac:dyDescent="0.25">
      <c r="A168" t="s">
        <v>320</v>
      </c>
      <c r="B168">
        <v>0</v>
      </c>
      <c r="C168">
        <f t="shared" si="3"/>
        <v>0</v>
      </c>
    </row>
    <row r="169" spans="1:3" x14ac:dyDescent="0.25">
      <c r="A169" t="s">
        <v>166</v>
      </c>
      <c r="B169">
        <v>0</v>
      </c>
      <c r="C169">
        <f t="shared" si="3"/>
        <v>10</v>
      </c>
    </row>
    <row r="170" spans="1:3" x14ac:dyDescent="0.25">
      <c r="A170" t="s">
        <v>26</v>
      </c>
      <c r="B170">
        <v>0</v>
      </c>
      <c r="C170">
        <f t="shared" si="3"/>
        <v>36</v>
      </c>
    </row>
    <row r="171" spans="1:3" x14ac:dyDescent="0.25">
      <c r="A171" t="s">
        <v>26</v>
      </c>
      <c r="B171">
        <v>0</v>
      </c>
      <c r="C171">
        <f t="shared" si="3"/>
        <v>36</v>
      </c>
    </row>
    <row r="172" spans="1:3" x14ac:dyDescent="0.25">
      <c r="A172" t="s">
        <v>23</v>
      </c>
      <c r="B172">
        <v>0</v>
      </c>
      <c r="C172">
        <f t="shared" si="3"/>
        <v>15</v>
      </c>
    </row>
    <row r="173" spans="1:3" x14ac:dyDescent="0.25">
      <c r="A173" t="s">
        <v>203</v>
      </c>
      <c r="B173">
        <v>0</v>
      </c>
      <c r="C173">
        <f t="shared" si="3"/>
        <v>5</v>
      </c>
    </row>
    <row r="174" spans="1:3" x14ac:dyDescent="0.25">
      <c r="A174" t="s">
        <v>16</v>
      </c>
      <c r="B174">
        <v>28</v>
      </c>
      <c r="C174">
        <f t="shared" si="3"/>
        <v>280</v>
      </c>
    </row>
    <row r="175" spans="1:3" x14ac:dyDescent="0.25">
      <c r="A175" t="s">
        <v>26</v>
      </c>
      <c r="B175">
        <v>0</v>
      </c>
      <c r="C175">
        <f t="shared" si="3"/>
        <v>36</v>
      </c>
    </row>
    <row r="176" spans="1:3" x14ac:dyDescent="0.25">
      <c r="A176" t="s">
        <v>196</v>
      </c>
      <c r="B176">
        <v>0</v>
      </c>
      <c r="C176">
        <f t="shared" si="3"/>
        <v>37</v>
      </c>
    </row>
    <row r="177" spans="1:3" x14ac:dyDescent="0.25">
      <c r="A177" t="s">
        <v>16</v>
      </c>
      <c r="B177">
        <v>0</v>
      </c>
      <c r="C177">
        <f t="shared" si="3"/>
        <v>280</v>
      </c>
    </row>
    <row r="178" spans="1:3" x14ac:dyDescent="0.25">
      <c r="A178" t="s">
        <v>47</v>
      </c>
      <c r="B178">
        <v>0</v>
      </c>
      <c r="C178">
        <f t="shared" si="3"/>
        <v>92</v>
      </c>
    </row>
    <row r="179" spans="1:3" x14ac:dyDescent="0.25">
      <c r="A179" t="s">
        <v>12</v>
      </c>
      <c r="B179">
        <v>0</v>
      </c>
      <c r="C179">
        <f t="shared" si="3"/>
        <v>52</v>
      </c>
    </row>
    <row r="180" spans="1:3" x14ac:dyDescent="0.25">
      <c r="A180" t="s">
        <v>47</v>
      </c>
      <c r="B180">
        <v>0</v>
      </c>
      <c r="C180">
        <f t="shared" si="3"/>
        <v>92</v>
      </c>
    </row>
    <row r="181" spans="1:3" x14ac:dyDescent="0.25">
      <c r="A181" t="s">
        <v>12</v>
      </c>
      <c r="B181">
        <v>0</v>
      </c>
      <c r="C181">
        <f t="shared" si="3"/>
        <v>52</v>
      </c>
    </row>
    <row r="182" spans="1:3" x14ac:dyDescent="0.25">
      <c r="A182" t="s">
        <v>26</v>
      </c>
      <c r="B182">
        <v>0</v>
      </c>
      <c r="C182">
        <f t="shared" si="3"/>
        <v>36</v>
      </c>
    </row>
    <row r="183" spans="1:3" x14ac:dyDescent="0.25">
      <c r="A183" t="s">
        <v>26</v>
      </c>
      <c r="B183">
        <v>0</v>
      </c>
      <c r="C183">
        <f t="shared" si="3"/>
        <v>36</v>
      </c>
    </row>
    <row r="184" spans="1:3" x14ac:dyDescent="0.25">
      <c r="A184" t="s">
        <v>168</v>
      </c>
      <c r="B184">
        <v>0</v>
      </c>
      <c r="C184">
        <f t="shared" si="3"/>
        <v>17</v>
      </c>
    </row>
    <row r="185" spans="1:3" x14ac:dyDescent="0.25">
      <c r="A185" t="s">
        <v>16</v>
      </c>
      <c r="B185">
        <v>18</v>
      </c>
      <c r="C185">
        <f t="shared" si="3"/>
        <v>280</v>
      </c>
    </row>
    <row r="186" spans="1:3" x14ac:dyDescent="0.25">
      <c r="A186" t="s">
        <v>16</v>
      </c>
      <c r="B186">
        <v>0</v>
      </c>
      <c r="C186">
        <f t="shared" si="3"/>
        <v>280</v>
      </c>
    </row>
    <row r="187" spans="1:3" x14ac:dyDescent="0.25">
      <c r="A187" t="s">
        <v>16</v>
      </c>
      <c r="B187">
        <v>0</v>
      </c>
      <c r="C187">
        <f t="shared" si="3"/>
        <v>280</v>
      </c>
    </row>
    <row r="188" spans="1:3" x14ac:dyDescent="0.25">
      <c r="A188" t="s">
        <v>16</v>
      </c>
      <c r="B188">
        <v>0</v>
      </c>
      <c r="C188">
        <f t="shared" si="3"/>
        <v>280</v>
      </c>
    </row>
    <row r="189" spans="1:3" x14ac:dyDescent="0.25">
      <c r="A189" t="s">
        <v>26</v>
      </c>
      <c r="B189">
        <v>0</v>
      </c>
      <c r="C189">
        <f t="shared" si="3"/>
        <v>36</v>
      </c>
    </row>
    <row r="190" spans="1:3" x14ac:dyDescent="0.25">
      <c r="A190" t="s">
        <v>196</v>
      </c>
      <c r="B190">
        <v>0</v>
      </c>
      <c r="C190">
        <f t="shared" si="3"/>
        <v>37</v>
      </c>
    </row>
    <row r="191" spans="1:3" x14ac:dyDescent="0.25">
      <c r="A191" t="s">
        <v>50</v>
      </c>
      <c r="B191">
        <v>0</v>
      </c>
      <c r="C191">
        <f t="shared" si="3"/>
        <v>31</v>
      </c>
    </row>
    <row r="192" spans="1:3" x14ac:dyDescent="0.25">
      <c r="A192" t="s">
        <v>26</v>
      </c>
      <c r="B192">
        <v>0</v>
      </c>
      <c r="C192">
        <f t="shared" si="3"/>
        <v>36</v>
      </c>
    </row>
    <row r="193" spans="1:3" x14ac:dyDescent="0.25">
      <c r="A193" t="s">
        <v>16</v>
      </c>
      <c r="B193">
        <v>0</v>
      </c>
      <c r="C193">
        <f t="shared" si="3"/>
        <v>280</v>
      </c>
    </row>
    <row r="194" spans="1:3" x14ac:dyDescent="0.25">
      <c r="A194" t="s">
        <v>26</v>
      </c>
      <c r="B194">
        <v>0</v>
      </c>
      <c r="C194">
        <f t="shared" si="3"/>
        <v>36</v>
      </c>
    </row>
    <row r="195" spans="1:3" x14ac:dyDescent="0.25">
      <c r="A195" t="s">
        <v>16</v>
      </c>
      <c r="B195">
        <v>0</v>
      </c>
      <c r="C195">
        <f t="shared" ref="C195:C258" si="4">SUMIF($A:$A, A195, $B:$B)</f>
        <v>280</v>
      </c>
    </row>
    <row r="196" spans="1:3" x14ac:dyDescent="0.25">
      <c r="A196" t="s">
        <v>23</v>
      </c>
      <c r="B196">
        <v>0</v>
      </c>
      <c r="C196">
        <f t="shared" si="4"/>
        <v>15</v>
      </c>
    </row>
    <row r="197" spans="1:3" x14ac:dyDescent="0.25">
      <c r="A197" t="s">
        <v>26</v>
      </c>
      <c r="B197">
        <v>0</v>
      </c>
      <c r="C197">
        <f t="shared" si="4"/>
        <v>36</v>
      </c>
    </row>
    <row r="198" spans="1:3" x14ac:dyDescent="0.25">
      <c r="A198" t="s">
        <v>47</v>
      </c>
      <c r="B198">
        <v>0</v>
      </c>
      <c r="C198">
        <f t="shared" si="4"/>
        <v>92</v>
      </c>
    </row>
    <row r="199" spans="1:3" x14ac:dyDescent="0.25">
      <c r="A199" t="s">
        <v>297</v>
      </c>
      <c r="B199">
        <v>0</v>
      </c>
      <c r="C199">
        <f t="shared" si="4"/>
        <v>0</v>
      </c>
    </row>
    <row r="200" spans="1:3" x14ac:dyDescent="0.25">
      <c r="A200" t="s">
        <v>29</v>
      </c>
      <c r="B200">
        <v>0</v>
      </c>
      <c r="C200">
        <f t="shared" si="4"/>
        <v>4</v>
      </c>
    </row>
    <row r="201" spans="1:3" x14ac:dyDescent="0.25">
      <c r="A201" t="s">
        <v>196</v>
      </c>
      <c r="B201">
        <v>0</v>
      </c>
      <c r="C201">
        <f t="shared" si="4"/>
        <v>37</v>
      </c>
    </row>
    <row r="202" spans="1:3" x14ac:dyDescent="0.25">
      <c r="A202" t="s">
        <v>16</v>
      </c>
      <c r="B202">
        <v>0</v>
      </c>
      <c r="C202">
        <f t="shared" si="4"/>
        <v>280</v>
      </c>
    </row>
    <row r="203" spans="1:3" x14ac:dyDescent="0.25">
      <c r="A203" t="s">
        <v>26</v>
      </c>
      <c r="B203">
        <v>0</v>
      </c>
      <c r="C203">
        <f t="shared" si="4"/>
        <v>36</v>
      </c>
    </row>
    <row r="204" spans="1:3" x14ac:dyDescent="0.25">
      <c r="A204" t="s">
        <v>16</v>
      </c>
      <c r="B204">
        <v>0</v>
      </c>
      <c r="C204">
        <f t="shared" si="4"/>
        <v>280</v>
      </c>
    </row>
    <row r="205" spans="1:3" x14ac:dyDescent="0.25">
      <c r="A205" t="s">
        <v>26</v>
      </c>
      <c r="B205">
        <v>0</v>
      </c>
      <c r="C205">
        <f t="shared" si="4"/>
        <v>36</v>
      </c>
    </row>
    <row r="206" spans="1:3" x14ac:dyDescent="0.25">
      <c r="A206" t="s">
        <v>252</v>
      </c>
      <c r="B206">
        <v>0</v>
      </c>
      <c r="C206">
        <f t="shared" si="4"/>
        <v>20</v>
      </c>
    </row>
    <row r="207" spans="1:3" x14ac:dyDescent="0.25">
      <c r="A207" t="s">
        <v>47</v>
      </c>
      <c r="B207">
        <v>4</v>
      </c>
      <c r="C207">
        <f t="shared" si="4"/>
        <v>92</v>
      </c>
    </row>
    <row r="208" spans="1:3" x14ac:dyDescent="0.25">
      <c r="A208" t="s">
        <v>130</v>
      </c>
      <c r="B208">
        <v>0</v>
      </c>
      <c r="C208">
        <f t="shared" si="4"/>
        <v>88</v>
      </c>
    </row>
    <row r="209" spans="1:3" x14ac:dyDescent="0.25">
      <c r="A209" t="s">
        <v>26</v>
      </c>
      <c r="B209">
        <v>0</v>
      </c>
      <c r="C209">
        <f t="shared" si="4"/>
        <v>36</v>
      </c>
    </row>
    <row r="210" spans="1:3" x14ac:dyDescent="0.25">
      <c r="A210" t="s">
        <v>26</v>
      </c>
      <c r="B210">
        <v>0</v>
      </c>
      <c r="C210">
        <f t="shared" si="4"/>
        <v>36</v>
      </c>
    </row>
    <row r="211" spans="1:3" x14ac:dyDescent="0.25">
      <c r="A211" t="s">
        <v>47</v>
      </c>
      <c r="B211">
        <v>0</v>
      </c>
      <c r="C211">
        <f t="shared" si="4"/>
        <v>92</v>
      </c>
    </row>
    <row r="212" spans="1:3" x14ac:dyDescent="0.25">
      <c r="A212" t="s">
        <v>16</v>
      </c>
      <c r="B212">
        <v>0</v>
      </c>
      <c r="C212">
        <f t="shared" si="4"/>
        <v>280</v>
      </c>
    </row>
    <row r="213" spans="1:3" x14ac:dyDescent="0.25">
      <c r="A213" t="s">
        <v>26</v>
      </c>
      <c r="B213">
        <v>0</v>
      </c>
      <c r="C213">
        <f t="shared" si="4"/>
        <v>36</v>
      </c>
    </row>
    <row r="214" spans="1:3" x14ac:dyDescent="0.25">
      <c r="A214" t="s">
        <v>238</v>
      </c>
      <c r="B214">
        <v>0</v>
      </c>
      <c r="C214">
        <f t="shared" si="4"/>
        <v>66</v>
      </c>
    </row>
    <row r="215" spans="1:3" x14ac:dyDescent="0.25">
      <c r="A215" t="s">
        <v>421</v>
      </c>
      <c r="B215">
        <v>0</v>
      </c>
      <c r="C215">
        <f t="shared" si="4"/>
        <v>0</v>
      </c>
    </row>
    <row r="216" spans="1:3" x14ac:dyDescent="0.25">
      <c r="A216" t="s">
        <v>16</v>
      </c>
      <c r="B216">
        <v>0</v>
      </c>
      <c r="C216">
        <f t="shared" si="4"/>
        <v>280</v>
      </c>
    </row>
    <row r="217" spans="1:3" x14ac:dyDescent="0.25">
      <c r="A217" t="s">
        <v>26</v>
      </c>
      <c r="B217">
        <v>0</v>
      </c>
      <c r="C217">
        <f t="shared" si="4"/>
        <v>36</v>
      </c>
    </row>
    <row r="218" spans="1:3" x14ac:dyDescent="0.25">
      <c r="A218" t="s">
        <v>203</v>
      </c>
      <c r="B218">
        <v>0</v>
      </c>
      <c r="C218">
        <f t="shared" si="4"/>
        <v>5</v>
      </c>
    </row>
    <row r="219" spans="1:3" x14ac:dyDescent="0.25">
      <c r="A219" t="s">
        <v>12</v>
      </c>
      <c r="B219">
        <v>0</v>
      </c>
      <c r="C219">
        <f t="shared" si="4"/>
        <v>52</v>
      </c>
    </row>
    <row r="220" spans="1:3" x14ac:dyDescent="0.25">
      <c r="A220" t="s">
        <v>23</v>
      </c>
      <c r="B220">
        <v>0</v>
      </c>
      <c r="C220">
        <f t="shared" si="4"/>
        <v>15</v>
      </c>
    </row>
    <row r="221" spans="1:3" x14ac:dyDescent="0.25">
      <c r="A221" t="s">
        <v>16</v>
      </c>
      <c r="B221">
        <v>0</v>
      </c>
      <c r="C221">
        <f t="shared" si="4"/>
        <v>280</v>
      </c>
    </row>
    <row r="222" spans="1:3" x14ac:dyDescent="0.25">
      <c r="A222" t="s">
        <v>26</v>
      </c>
      <c r="B222">
        <v>0</v>
      </c>
      <c r="C222">
        <f t="shared" si="4"/>
        <v>36</v>
      </c>
    </row>
    <row r="223" spans="1:3" x14ac:dyDescent="0.25">
      <c r="A223" t="s">
        <v>12</v>
      </c>
      <c r="B223">
        <v>0</v>
      </c>
      <c r="C223">
        <f t="shared" si="4"/>
        <v>52</v>
      </c>
    </row>
    <row r="224" spans="1:3" x14ac:dyDescent="0.25">
      <c r="A224" t="s">
        <v>168</v>
      </c>
      <c r="B224">
        <v>0</v>
      </c>
      <c r="C224">
        <f t="shared" si="4"/>
        <v>17</v>
      </c>
    </row>
    <row r="225" spans="1:3" x14ac:dyDescent="0.25">
      <c r="A225" t="s">
        <v>16</v>
      </c>
      <c r="B225">
        <v>0</v>
      </c>
      <c r="C225">
        <f t="shared" si="4"/>
        <v>280</v>
      </c>
    </row>
    <row r="226" spans="1:3" x14ac:dyDescent="0.25">
      <c r="A226" t="s">
        <v>26</v>
      </c>
      <c r="B226">
        <v>0</v>
      </c>
      <c r="C226">
        <f t="shared" si="4"/>
        <v>36</v>
      </c>
    </row>
    <row r="227" spans="1:3" x14ac:dyDescent="0.25">
      <c r="A227" t="s">
        <v>16</v>
      </c>
      <c r="B227">
        <v>0</v>
      </c>
      <c r="C227">
        <f t="shared" si="4"/>
        <v>280</v>
      </c>
    </row>
    <row r="228" spans="1:3" x14ac:dyDescent="0.25">
      <c r="A228" t="s">
        <v>16</v>
      </c>
      <c r="B228">
        <v>0</v>
      </c>
      <c r="C228">
        <f t="shared" si="4"/>
        <v>280</v>
      </c>
    </row>
    <row r="229" spans="1:3" x14ac:dyDescent="0.25">
      <c r="A229" t="s">
        <v>26</v>
      </c>
      <c r="B229">
        <v>0</v>
      </c>
      <c r="C229">
        <f t="shared" si="4"/>
        <v>36</v>
      </c>
    </row>
    <row r="230" spans="1:3" x14ac:dyDescent="0.25">
      <c r="A230" t="s">
        <v>16</v>
      </c>
      <c r="B230">
        <v>0</v>
      </c>
      <c r="C230">
        <f t="shared" si="4"/>
        <v>280</v>
      </c>
    </row>
    <row r="231" spans="1:3" x14ac:dyDescent="0.25">
      <c r="A231" t="s">
        <v>446</v>
      </c>
      <c r="B231">
        <v>0</v>
      </c>
      <c r="C231">
        <f t="shared" si="4"/>
        <v>0</v>
      </c>
    </row>
    <row r="232" spans="1:3" x14ac:dyDescent="0.25">
      <c r="A232" t="s">
        <v>238</v>
      </c>
      <c r="B232">
        <v>0</v>
      </c>
      <c r="C232">
        <f t="shared" si="4"/>
        <v>66</v>
      </c>
    </row>
    <row r="233" spans="1:3" x14ac:dyDescent="0.25">
      <c r="A233" t="s">
        <v>70</v>
      </c>
      <c r="B233">
        <v>0</v>
      </c>
      <c r="C233">
        <f t="shared" si="4"/>
        <v>10</v>
      </c>
    </row>
    <row r="234" spans="1:3" x14ac:dyDescent="0.25">
      <c r="A234" t="s">
        <v>173</v>
      </c>
      <c r="B234">
        <v>0</v>
      </c>
      <c r="C234">
        <f t="shared" si="4"/>
        <v>49</v>
      </c>
    </row>
    <row r="235" spans="1:3" x14ac:dyDescent="0.25">
      <c r="A235" t="s">
        <v>196</v>
      </c>
      <c r="B235">
        <v>0</v>
      </c>
      <c r="C235">
        <f t="shared" si="4"/>
        <v>37</v>
      </c>
    </row>
    <row r="236" spans="1:3" x14ac:dyDescent="0.25">
      <c r="A236" t="s">
        <v>47</v>
      </c>
      <c r="B236">
        <v>0</v>
      </c>
      <c r="C236">
        <f t="shared" si="4"/>
        <v>92</v>
      </c>
    </row>
    <row r="237" spans="1:3" x14ac:dyDescent="0.25">
      <c r="A237" t="s">
        <v>16</v>
      </c>
      <c r="B237">
        <v>0</v>
      </c>
      <c r="C237">
        <f t="shared" si="4"/>
        <v>280</v>
      </c>
    </row>
    <row r="238" spans="1:3" x14ac:dyDescent="0.25">
      <c r="A238" t="s">
        <v>12</v>
      </c>
      <c r="B238">
        <v>0</v>
      </c>
      <c r="C238">
        <f t="shared" si="4"/>
        <v>52</v>
      </c>
    </row>
    <row r="239" spans="1:3" x14ac:dyDescent="0.25">
      <c r="A239" t="s">
        <v>12</v>
      </c>
      <c r="B239">
        <v>2</v>
      </c>
      <c r="C239">
        <f t="shared" si="4"/>
        <v>52</v>
      </c>
    </row>
    <row r="240" spans="1:3" x14ac:dyDescent="0.25">
      <c r="A240" t="s">
        <v>47</v>
      </c>
      <c r="B240">
        <v>0</v>
      </c>
      <c r="C240">
        <f t="shared" si="4"/>
        <v>92</v>
      </c>
    </row>
    <row r="241" spans="1:3" x14ac:dyDescent="0.25">
      <c r="A241" t="s">
        <v>12</v>
      </c>
      <c r="B241">
        <v>0</v>
      </c>
      <c r="C241">
        <f t="shared" si="4"/>
        <v>52</v>
      </c>
    </row>
    <row r="242" spans="1:3" x14ac:dyDescent="0.25">
      <c r="A242" t="s">
        <v>12</v>
      </c>
      <c r="B242">
        <v>0</v>
      </c>
      <c r="C242">
        <f t="shared" si="4"/>
        <v>52</v>
      </c>
    </row>
    <row r="243" spans="1:3" x14ac:dyDescent="0.25">
      <c r="A243" t="s">
        <v>16</v>
      </c>
      <c r="B243">
        <v>0</v>
      </c>
      <c r="C243">
        <f t="shared" si="4"/>
        <v>280</v>
      </c>
    </row>
    <row r="244" spans="1:3" x14ac:dyDescent="0.25">
      <c r="A244" t="s">
        <v>196</v>
      </c>
      <c r="B244">
        <v>23</v>
      </c>
      <c r="C244">
        <f t="shared" si="4"/>
        <v>37</v>
      </c>
    </row>
    <row r="245" spans="1:3" x14ac:dyDescent="0.25">
      <c r="A245" t="s">
        <v>12</v>
      </c>
      <c r="B245">
        <v>5</v>
      </c>
      <c r="C245">
        <f t="shared" si="4"/>
        <v>52</v>
      </c>
    </row>
    <row r="246" spans="1:3" x14ac:dyDescent="0.25">
      <c r="A246" t="s">
        <v>26</v>
      </c>
      <c r="B246">
        <v>0</v>
      </c>
      <c r="C246">
        <f t="shared" si="4"/>
        <v>36</v>
      </c>
    </row>
    <row r="247" spans="1:3" x14ac:dyDescent="0.25">
      <c r="A247" t="s">
        <v>203</v>
      </c>
      <c r="B247">
        <v>0</v>
      </c>
      <c r="C247">
        <f t="shared" si="4"/>
        <v>5</v>
      </c>
    </row>
    <row r="248" spans="1:3" x14ac:dyDescent="0.25">
      <c r="A248" t="s">
        <v>12</v>
      </c>
      <c r="B248">
        <v>0</v>
      </c>
      <c r="C248">
        <f t="shared" si="4"/>
        <v>52</v>
      </c>
    </row>
    <row r="249" spans="1:3" x14ac:dyDescent="0.25">
      <c r="A249" t="s">
        <v>297</v>
      </c>
      <c r="B249">
        <v>0</v>
      </c>
      <c r="C249">
        <f t="shared" si="4"/>
        <v>0</v>
      </c>
    </row>
    <row r="250" spans="1:3" x14ac:dyDescent="0.25">
      <c r="A250" t="s">
        <v>29</v>
      </c>
      <c r="B250">
        <v>0</v>
      </c>
      <c r="C250">
        <f t="shared" si="4"/>
        <v>4</v>
      </c>
    </row>
    <row r="251" spans="1:3" x14ac:dyDescent="0.25">
      <c r="A251" t="s">
        <v>252</v>
      </c>
      <c r="B251">
        <v>0</v>
      </c>
      <c r="C251">
        <f t="shared" si="4"/>
        <v>20</v>
      </c>
    </row>
    <row r="252" spans="1:3" x14ac:dyDescent="0.25">
      <c r="A252" t="s">
        <v>26</v>
      </c>
      <c r="B252">
        <v>0</v>
      </c>
      <c r="C252">
        <f t="shared" si="4"/>
        <v>36</v>
      </c>
    </row>
    <row r="253" spans="1:3" x14ac:dyDescent="0.25">
      <c r="A253" t="s">
        <v>12</v>
      </c>
      <c r="B253">
        <v>2</v>
      </c>
      <c r="C253">
        <f t="shared" si="4"/>
        <v>52</v>
      </c>
    </row>
    <row r="254" spans="1:3" x14ac:dyDescent="0.25">
      <c r="A254" t="s">
        <v>26</v>
      </c>
      <c r="B254">
        <v>0</v>
      </c>
      <c r="C254">
        <f t="shared" si="4"/>
        <v>36</v>
      </c>
    </row>
    <row r="255" spans="1:3" x14ac:dyDescent="0.25">
      <c r="A255" t="s">
        <v>130</v>
      </c>
      <c r="B255">
        <v>0</v>
      </c>
      <c r="C255">
        <f t="shared" si="4"/>
        <v>88</v>
      </c>
    </row>
    <row r="256" spans="1:3" x14ac:dyDescent="0.25">
      <c r="A256" t="s">
        <v>130</v>
      </c>
      <c r="B256">
        <v>6</v>
      </c>
      <c r="C256">
        <f t="shared" si="4"/>
        <v>88</v>
      </c>
    </row>
    <row r="257" spans="1:3" x14ac:dyDescent="0.25">
      <c r="A257" t="s">
        <v>130</v>
      </c>
      <c r="B257">
        <v>0</v>
      </c>
      <c r="C257">
        <f t="shared" si="4"/>
        <v>88</v>
      </c>
    </row>
    <row r="258" spans="1:3" x14ac:dyDescent="0.25">
      <c r="A258" t="s">
        <v>130</v>
      </c>
      <c r="B258">
        <v>0</v>
      </c>
      <c r="C258">
        <f t="shared" si="4"/>
        <v>88</v>
      </c>
    </row>
    <row r="259" spans="1:3" x14ac:dyDescent="0.25">
      <c r="A259" t="s">
        <v>494</v>
      </c>
      <c r="B259">
        <v>0</v>
      </c>
      <c r="C259">
        <f t="shared" ref="C259:C322" si="5">SUMIF($A:$A, A259, $B:$B)</f>
        <v>0</v>
      </c>
    </row>
    <row r="260" spans="1:3" x14ac:dyDescent="0.25">
      <c r="A260" t="s">
        <v>26</v>
      </c>
      <c r="B260">
        <v>0</v>
      </c>
      <c r="C260">
        <f t="shared" si="5"/>
        <v>36</v>
      </c>
    </row>
    <row r="261" spans="1:3" x14ac:dyDescent="0.25">
      <c r="A261" t="s">
        <v>38</v>
      </c>
      <c r="B261">
        <v>0</v>
      </c>
      <c r="C261">
        <f t="shared" si="5"/>
        <v>34</v>
      </c>
    </row>
    <row r="262" spans="1:3" x14ac:dyDescent="0.25">
      <c r="A262" t="s">
        <v>16</v>
      </c>
      <c r="B262">
        <v>0</v>
      </c>
      <c r="C262">
        <f t="shared" si="5"/>
        <v>280</v>
      </c>
    </row>
    <row r="263" spans="1:3" x14ac:dyDescent="0.25">
      <c r="A263" t="s">
        <v>26</v>
      </c>
      <c r="B263">
        <v>0</v>
      </c>
      <c r="C263">
        <f t="shared" si="5"/>
        <v>36</v>
      </c>
    </row>
    <row r="264" spans="1:3" x14ac:dyDescent="0.25">
      <c r="A264" t="s">
        <v>252</v>
      </c>
      <c r="B264">
        <v>0</v>
      </c>
      <c r="C264">
        <f t="shared" si="5"/>
        <v>20</v>
      </c>
    </row>
    <row r="265" spans="1:3" x14ac:dyDescent="0.25">
      <c r="A265" t="s">
        <v>26</v>
      </c>
      <c r="B265">
        <v>0</v>
      </c>
      <c r="C265">
        <f t="shared" si="5"/>
        <v>36</v>
      </c>
    </row>
    <row r="266" spans="1:3" x14ac:dyDescent="0.25">
      <c r="A266" t="s">
        <v>26</v>
      </c>
      <c r="B266">
        <v>0</v>
      </c>
      <c r="C266">
        <f t="shared" si="5"/>
        <v>36</v>
      </c>
    </row>
    <row r="267" spans="1:3" x14ac:dyDescent="0.25">
      <c r="A267" t="s">
        <v>196</v>
      </c>
      <c r="B267">
        <v>0</v>
      </c>
      <c r="C267">
        <f t="shared" si="5"/>
        <v>37</v>
      </c>
    </row>
    <row r="268" spans="1:3" x14ac:dyDescent="0.25">
      <c r="A268" t="s">
        <v>310</v>
      </c>
      <c r="B268">
        <v>0</v>
      </c>
      <c r="C268">
        <f t="shared" si="5"/>
        <v>0</v>
      </c>
    </row>
    <row r="269" spans="1:3" x14ac:dyDescent="0.25">
      <c r="A269" t="s">
        <v>26</v>
      </c>
      <c r="B269">
        <v>0</v>
      </c>
      <c r="C269">
        <f t="shared" si="5"/>
        <v>36</v>
      </c>
    </row>
    <row r="270" spans="1:3" x14ac:dyDescent="0.25">
      <c r="A270" t="s">
        <v>26</v>
      </c>
      <c r="B270">
        <v>0</v>
      </c>
      <c r="C270">
        <f t="shared" si="5"/>
        <v>36</v>
      </c>
    </row>
    <row r="271" spans="1:3" x14ac:dyDescent="0.25">
      <c r="A271" t="s">
        <v>252</v>
      </c>
      <c r="B271">
        <v>0</v>
      </c>
      <c r="C271">
        <f t="shared" si="5"/>
        <v>20</v>
      </c>
    </row>
    <row r="272" spans="1:3" x14ac:dyDescent="0.25">
      <c r="A272" t="s">
        <v>16</v>
      </c>
      <c r="B272">
        <v>0</v>
      </c>
      <c r="C272">
        <f t="shared" si="5"/>
        <v>280</v>
      </c>
    </row>
    <row r="273" spans="1:3" x14ac:dyDescent="0.25">
      <c r="A273" t="s">
        <v>26</v>
      </c>
      <c r="B273">
        <v>0</v>
      </c>
      <c r="C273">
        <f t="shared" si="5"/>
        <v>36</v>
      </c>
    </row>
    <row r="274" spans="1:3" x14ac:dyDescent="0.25">
      <c r="A274" t="s">
        <v>12</v>
      </c>
      <c r="B274">
        <v>0</v>
      </c>
      <c r="C274">
        <f t="shared" si="5"/>
        <v>52</v>
      </c>
    </row>
    <row r="275" spans="1:3" x14ac:dyDescent="0.25">
      <c r="A275" t="s">
        <v>26</v>
      </c>
      <c r="B275">
        <v>0</v>
      </c>
      <c r="C275">
        <f t="shared" si="5"/>
        <v>36</v>
      </c>
    </row>
    <row r="276" spans="1:3" x14ac:dyDescent="0.25">
      <c r="A276" t="s">
        <v>133</v>
      </c>
      <c r="B276">
        <v>6</v>
      </c>
      <c r="C276">
        <f t="shared" si="5"/>
        <v>155</v>
      </c>
    </row>
    <row r="277" spans="1:3" x14ac:dyDescent="0.25">
      <c r="A277" t="s">
        <v>23</v>
      </c>
      <c r="B277">
        <v>0</v>
      </c>
      <c r="C277">
        <f t="shared" si="5"/>
        <v>15</v>
      </c>
    </row>
    <row r="278" spans="1:3" x14ac:dyDescent="0.25">
      <c r="A278" t="s">
        <v>173</v>
      </c>
      <c r="B278">
        <v>0</v>
      </c>
      <c r="C278">
        <f t="shared" si="5"/>
        <v>49</v>
      </c>
    </row>
    <row r="279" spans="1:3" x14ac:dyDescent="0.25">
      <c r="A279" t="s">
        <v>16</v>
      </c>
      <c r="B279">
        <v>0</v>
      </c>
      <c r="C279">
        <f t="shared" si="5"/>
        <v>280</v>
      </c>
    </row>
    <row r="280" spans="1:3" x14ac:dyDescent="0.25">
      <c r="A280" t="s">
        <v>525</v>
      </c>
      <c r="B280">
        <v>0</v>
      </c>
      <c r="C280">
        <f t="shared" si="5"/>
        <v>3</v>
      </c>
    </row>
    <row r="281" spans="1:3" x14ac:dyDescent="0.25">
      <c r="A281" t="s">
        <v>12</v>
      </c>
      <c r="B281">
        <v>0</v>
      </c>
      <c r="C281">
        <f t="shared" si="5"/>
        <v>52</v>
      </c>
    </row>
    <row r="282" spans="1:3" x14ac:dyDescent="0.25">
      <c r="A282" t="s">
        <v>529</v>
      </c>
      <c r="B282">
        <v>1</v>
      </c>
      <c r="C282">
        <f t="shared" si="5"/>
        <v>1</v>
      </c>
    </row>
    <row r="283" spans="1:3" x14ac:dyDescent="0.25">
      <c r="A283" t="s">
        <v>47</v>
      </c>
      <c r="B283">
        <v>0</v>
      </c>
      <c r="C283">
        <f t="shared" si="5"/>
        <v>92</v>
      </c>
    </row>
    <row r="284" spans="1:3" x14ac:dyDescent="0.25">
      <c r="A284" t="s">
        <v>16</v>
      </c>
      <c r="B284">
        <v>0</v>
      </c>
      <c r="C284">
        <f t="shared" si="5"/>
        <v>280</v>
      </c>
    </row>
    <row r="285" spans="1:3" x14ac:dyDescent="0.25">
      <c r="A285" t="s">
        <v>12</v>
      </c>
      <c r="B285">
        <v>0</v>
      </c>
      <c r="C285">
        <f t="shared" si="5"/>
        <v>52</v>
      </c>
    </row>
    <row r="286" spans="1:3" x14ac:dyDescent="0.25">
      <c r="A286" t="s">
        <v>196</v>
      </c>
      <c r="B286">
        <v>0</v>
      </c>
      <c r="C286">
        <f t="shared" si="5"/>
        <v>37</v>
      </c>
    </row>
    <row r="287" spans="1:3" x14ac:dyDescent="0.25">
      <c r="A287" t="s">
        <v>26</v>
      </c>
      <c r="B287">
        <v>0</v>
      </c>
      <c r="C287">
        <f t="shared" si="5"/>
        <v>36</v>
      </c>
    </row>
    <row r="288" spans="1:3" x14ac:dyDescent="0.25">
      <c r="A288" t="s">
        <v>65</v>
      </c>
      <c r="B288">
        <v>0</v>
      </c>
      <c r="C288">
        <f t="shared" si="5"/>
        <v>15</v>
      </c>
    </row>
    <row r="289" spans="1:3" x14ac:dyDescent="0.25">
      <c r="A289" t="s">
        <v>38</v>
      </c>
      <c r="B289">
        <v>0</v>
      </c>
      <c r="C289">
        <f t="shared" si="5"/>
        <v>34</v>
      </c>
    </row>
    <row r="290" spans="1:3" x14ac:dyDescent="0.25">
      <c r="A290" t="s">
        <v>238</v>
      </c>
      <c r="B290">
        <v>0</v>
      </c>
      <c r="C290">
        <f t="shared" si="5"/>
        <v>66</v>
      </c>
    </row>
    <row r="291" spans="1:3" x14ac:dyDescent="0.25">
      <c r="A291" t="s">
        <v>26</v>
      </c>
      <c r="B291">
        <v>0</v>
      </c>
      <c r="C291">
        <f t="shared" si="5"/>
        <v>36</v>
      </c>
    </row>
    <row r="292" spans="1:3" x14ac:dyDescent="0.25">
      <c r="A292" t="s">
        <v>173</v>
      </c>
      <c r="B292">
        <v>0</v>
      </c>
      <c r="C292">
        <f t="shared" si="5"/>
        <v>49</v>
      </c>
    </row>
    <row r="293" spans="1:3" x14ac:dyDescent="0.25">
      <c r="A293" t="s">
        <v>47</v>
      </c>
      <c r="B293">
        <v>3</v>
      </c>
      <c r="C293">
        <f t="shared" si="5"/>
        <v>92</v>
      </c>
    </row>
    <row r="294" spans="1:3" x14ac:dyDescent="0.25">
      <c r="A294" t="s">
        <v>238</v>
      </c>
      <c r="B294">
        <v>0</v>
      </c>
      <c r="C294">
        <f t="shared" si="5"/>
        <v>66</v>
      </c>
    </row>
    <row r="295" spans="1:3" x14ac:dyDescent="0.25">
      <c r="A295" t="s">
        <v>12</v>
      </c>
      <c r="B295">
        <v>0</v>
      </c>
      <c r="C295">
        <f t="shared" si="5"/>
        <v>52</v>
      </c>
    </row>
    <row r="296" spans="1:3" x14ac:dyDescent="0.25">
      <c r="A296" t="s">
        <v>23</v>
      </c>
      <c r="B296">
        <v>0</v>
      </c>
      <c r="C296">
        <f t="shared" si="5"/>
        <v>15</v>
      </c>
    </row>
    <row r="297" spans="1:3" x14ac:dyDescent="0.25">
      <c r="A297" t="s">
        <v>50</v>
      </c>
      <c r="B297">
        <v>0</v>
      </c>
      <c r="C297">
        <f t="shared" si="5"/>
        <v>31</v>
      </c>
    </row>
    <row r="298" spans="1:3" x14ac:dyDescent="0.25">
      <c r="A298" t="s">
        <v>26</v>
      </c>
      <c r="B298">
        <v>0</v>
      </c>
      <c r="C298">
        <f t="shared" si="5"/>
        <v>36</v>
      </c>
    </row>
    <row r="299" spans="1:3" x14ac:dyDescent="0.25">
      <c r="A299" t="s">
        <v>16</v>
      </c>
      <c r="B299">
        <v>0</v>
      </c>
      <c r="C299">
        <f t="shared" si="5"/>
        <v>280</v>
      </c>
    </row>
    <row r="300" spans="1:3" x14ac:dyDescent="0.25">
      <c r="A300" t="s">
        <v>12</v>
      </c>
      <c r="B300">
        <v>0</v>
      </c>
      <c r="C300">
        <f t="shared" si="5"/>
        <v>52</v>
      </c>
    </row>
    <row r="301" spans="1:3" x14ac:dyDescent="0.25">
      <c r="A301" t="s">
        <v>16</v>
      </c>
      <c r="B301">
        <v>0</v>
      </c>
      <c r="C301">
        <f t="shared" si="5"/>
        <v>280</v>
      </c>
    </row>
    <row r="302" spans="1:3" x14ac:dyDescent="0.25">
      <c r="A302" t="s">
        <v>12</v>
      </c>
      <c r="B302">
        <v>0</v>
      </c>
      <c r="C302">
        <f t="shared" si="5"/>
        <v>52</v>
      </c>
    </row>
    <row r="303" spans="1:3" x14ac:dyDescent="0.25">
      <c r="A303" t="s">
        <v>12</v>
      </c>
      <c r="B303">
        <v>0</v>
      </c>
      <c r="C303">
        <f t="shared" si="5"/>
        <v>52</v>
      </c>
    </row>
    <row r="304" spans="1:3" x14ac:dyDescent="0.25">
      <c r="A304" t="s">
        <v>16</v>
      </c>
      <c r="B304">
        <v>0</v>
      </c>
      <c r="C304">
        <f t="shared" si="5"/>
        <v>280</v>
      </c>
    </row>
    <row r="305" spans="1:3" x14ac:dyDescent="0.25">
      <c r="A305" t="s">
        <v>12</v>
      </c>
      <c r="B305">
        <v>0</v>
      </c>
      <c r="C305">
        <f t="shared" si="5"/>
        <v>52</v>
      </c>
    </row>
    <row r="306" spans="1:3" x14ac:dyDescent="0.25">
      <c r="A306" t="s">
        <v>26</v>
      </c>
      <c r="B306">
        <v>3</v>
      </c>
      <c r="C306">
        <f t="shared" si="5"/>
        <v>36</v>
      </c>
    </row>
    <row r="307" spans="1:3" x14ac:dyDescent="0.25">
      <c r="A307" t="s">
        <v>12</v>
      </c>
      <c r="B307">
        <v>0</v>
      </c>
      <c r="C307">
        <f t="shared" si="5"/>
        <v>52</v>
      </c>
    </row>
    <row r="308" spans="1:3" x14ac:dyDescent="0.25">
      <c r="A308" t="s">
        <v>47</v>
      </c>
      <c r="B308">
        <v>0</v>
      </c>
      <c r="C308">
        <f t="shared" si="5"/>
        <v>92</v>
      </c>
    </row>
    <row r="309" spans="1:3" x14ac:dyDescent="0.25">
      <c r="A309" t="s">
        <v>12</v>
      </c>
      <c r="B309">
        <v>0</v>
      </c>
      <c r="C309">
        <f t="shared" si="5"/>
        <v>52</v>
      </c>
    </row>
    <row r="310" spans="1:3" x14ac:dyDescent="0.25">
      <c r="A310" t="s">
        <v>133</v>
      </c>
      <c r="B310">
        <v>1</v>
      </c>
      <c r="C310">
        <f t="shared" si="5"/>
        <v>155</v>
      </c>
    </row>
    <row r="311" spans="1:3" x14ac:dyDescent="0.25">
      <c r="A311" t="s">
        <v>29</v>
      </c>
      <c r="B311">
        <v>0</v>
      </c>
      <c r="C311">
        <f t="shared" si="5"/>
        <v>4</v>
      </c>
    </row>
    <row r="312" spans="1:3" x14ac:dyDescent="0.25">
      <c r="A312" t="s">
        <v>50</v>
      </c>
      <c r="B312">
        <v>0</v>
      </c>
      <c r="C312">
        <f t="shared" si="5"/>
        <v>31</v>
      </c>
    </row>
    <row r="313" spans="1:3" x14ac:dyDescent="0.25">
      <c r="A313" t="s">
        <v>38</v>
      </c>
      <c r="B313">
        <v>0</v>
      </c>
      <c r="C313">
        <f t="shared" si="5"/>
        <v>34</v>
      </c>
    </row>
    <row r="314" spans="1:3" x14ac:dyDescent="0.25">
      <c r="A314" t="s">
        <v>23</v>
      </c>
      <c r="B314">
        <v>0</v>
      </c>
      <c r="C314">
        <f t="shared" si="5"/>
        <v>15</v>
      </c>
    </row>
    <row r="315" spans="1:3" x14ac:dyDescent="0.25">
      <c r="A315" t="s">
        <v>26</v>
      </c>
      <c r="B315">
        <v>0</v>
      </c>
      <c r="C315">
        <f t="shared" si="5"/>
        <v>36</v>
      </c>
    </row>
    <row r="316" spans="1:3" x14ac:dyDescent="0.25">
      <c r="A316" t="s">
        <v>196</v>
      </c>
      <c r="B316">
        <v>6</v>
      </c>
      <c r="C316">
        <f t="shared" si="5"/>
        <v>37</v>
      </c>
    </row>
    <row r="317" spans="1:3" x14ac:dyDescent="0.25">
      <c r="A317" t="s">
        <v>310</v>
      </c>
      <c r="B317">
        <v>0</v>
      </c>
      <c r="C317">
        <f t="shared" si="5"/>
        <v>0</v>
      </c>
    </row>
    <row r="318" spans="1:3" x14ac:dyDescent="0.25">
      <c r="A318" t="s">
        <v>47</v>
      </c>
      <c r="B318">
        <v>0</v>
      </c>
      <c r="C318">
        <f t="shared" si="5"/>
        <v>92</v>
      </c>
    </row>
    <row r="319" spans="1:3" x14ac:dyDescent="0.25">
      <c r="A319" t="s">
        <v>16</v>
      </c>
      <c r="B319">
        <v>0</v>
      </c>
      <c r="C319">
        <f t="shared" si="5"/>
        <v>280</v>
      </c>
    </row>
    <row r="320" spans="1:3" x14ac:dyDescent="0.25">
      <c r="A320" t="s">
        <v>47</v>
      </c>
      <c r="B320">
        <v>0</v>
      </c>
      <c r="C320">
        <f t="shared" si="5"/>
        <v>92</v>
      </c>
    </row>
    <row r="321" spans="1:3" x14ac:dyDescent="0.25">
      <c r="A321" t="s">
        <v>252</v>
      </c>
      <c r="B321">
        <v>0</v>
      </c>
      <c r="C321">
        <f t="shared" si="5"/>
        <v>20</v>
      </c>
    </row>
    <row r="322" spans="1:3" x14ac:dyDescent="0.25">
      <c r="A322" t="s">
        <v>130</v>
      </c>
      <c r="B322">
        <v>0</v>
      </c>
      <c r="C322">
        <f t="shared" si="5"/>
        <v>88</v>
      </c>
    </row>
    <row r="323" spans="1:3" x14ac:dyDescent="0.25">
      <c r="A323" t="s">
        <v>26</v>
      </c>
      <c r="B323">
        <v>0</v>
      </c>
      <c r="C323">
        <f t="shared" ref="C323:C386" si="6">SUMIF($A:$A, A323, $B:$B)</f>
        <v>36</v>
      </c>
    </row>
    <row r="324" spans="1:3" x14ac:dyDescent="0.25">
      <c r="A324" t="s">
        <v>16</v>
      </c>
      <c r="B324">
        <v>0</v>
      </c>
      <c r="C324">
        <f t="shared" si="6"/>
        <v>280</v>
      </c>
    </row>
    <row r="325" spans="1:3" x14ac:dyDescent="0.25">
      <c r="A325" t="s">
        <v>26</v>
      </c>
      <c r="B325">
        <v>0</v>
      </c>
      <c r="C325">
        <f t="shared" si="6"/>
        <v>36</v>
      </c>
    </row>
    <row r="326" spans="1:3" x14ac:dyDescent="0.25">
      <c r="A326" t="s">
        <v>26</v>
      </c>
      <c r="B326">
        <v>0</v>
      </c>
      <c r="C326">
        <f t="shared" si="6"/>
        <v>36</v>
      </c>
    </row>
    <row r="327" spans="1:3" x14ac:dyDescent="0.25">
      <c r="A327" t="s">
        <v>47</v>
      </c>
      <c r="B327">
        <v>0</v>
      </c>
      <c r="C327">
        <f t="shared" si="6"/>
        <v>92</v>
      </c>
    </row>
    <row r="328" spans="1:3" x14ac:dyDescent="0.25">
      <c r="A328" t="s">
        <v>26</v>
      </c>
      <c r="B328">
        <v>0</v>
      </c>
      <c r="C328">
        <f t="shared" si="6"/>
        <v>36</v>
      </c>
    </row>
    <row r="329" spans="1:3" x14ac:dyDescent="0.25">
      <c r="A329" t="s">
        <v>47</v>
      </c>
      <c r="B329">
        <v>1</v>
      </c>
      <c r="C329">
        <f t="shared" si="6"/>
        <v>92</v>
      </c>
    </row>
    <row r="330" spans="1:3" x14ac:dyDescent="0.25">
      <c r="A330" t="s">
        <v>47</v>
      </c>
      <c r="B330">
        <v>0</v>
      </c>
      <c r="C330">
        <f t="shared" si="6"/>
        <v>92</v>
      </c>
    </row>
    <row r="331" spans="1:3" x14ac:dyDescent="0.25">
      <c r="A331" t="s">
        <v>16</v>
      </c>
      <c r="B331">
        <v>0</v>
      </c>
      <c r="C331">
        <f t="shared" si="6"/>
        <v>280</v>
      </c>
    </row>
    <row r="332" spans="1:3" x14ac:dyDescent="0.25">
      <c r="A332" t="s">
        <v>47</v>
      </c>
      <c r="B332">
        <v>0</v>
      </c>
      <c r="C332">
        <f t="shared" si="6"/>
        <v>92</v>
      </c>
    </row>
    <row r="333" spans="1:3" x14ac:dyDescent="0.25">
      <c r="A333" t="s">
        <v>196</v>
      </c>
      <c r="B333">
        <v>0</v>
      </c>
      <c r="C333">
        <f t="shared" si="6"/>
        <v>37</v>
      </c>
    </row>
    <row r="334" spans="1:3" x14ac:dyDescent="0.25">
      <c r="A334" t="s">
        <v>615</v>
      </c>
      <c r="B334">
        <v>0</v>
      </c>
      <c r="C334">
        <f t="shared" si="6"/>
        <v>12</v>
      </c>
    </row>
    <row r="335" spans="1:3" x14ac:dyDescent="0.25">
      <c r="A335" t="s">
        <v>130</v>
      </c>
      <c r="B335">
        <v>1</v>
      </c>
      <c r="C335">
        <f t="shared" si="6"/>
        <v>88</v>
      </c>
    </row>
    <row r="336" spans="1:3" x14ac:dyDescent="0.25">
      <c r="A336" t="s">
        <v>26</v>
      </c>
      <c r="B336">
        <v>6</v>
      </c>
      <c r="C336">
        <f t="shared" si="6"/>
        <v>36</v>
      </c>
    </row>
    <row r="337" spans="1:3" x14ac:dyDescent="0.25">
      <c r="A337" t="s">
        <v>621</v>
      </c>
      <c r="B337">
        <v>1</v>
      </c>
      <c r="C337">
        <f t="shared" si="6"/>
        <v>14</v>
      </c>
    </row>
    <row r="338" spans="1:3" x14ac:dyDescent="0.25">
      <c r="A338" t="s">
        <v>29</v>
      </c>
      <c r="B338">
        <v>0</v>
      </c>
      <c r="C338">
        <f t="shared" si="6"/>
        <v>4</v>
      </c>
    </row>
    <row r="339" spans="1:3" x14ac:dyDescent="0.25">
      <c r="A339" t="s">
        <v>47</v>
      </c>
      <c r="B339">
        <v>0</v>
      </c>
      <c r="C339">
        <f t="shared" si="6"/>
        <v>92</v>
      </c>
    </row>
    <row r="340" spans="1:3" x14ac:dyDescent="0.25">
      <c r="A340" t="s">
        <v>16</v>
      </c>
      <c r="B340">
        <v>1</v>
      </c>
      <c r="C340">
        <f t="shared" si="6"/>
        <v>280</v>
      </c>
    </row>
    <row r="341" spans="1:3" x14ac:dyDescent="0.25">
      <c r="A341" t="s">
        <v>227</v>
      </c>
      <c r="B341">
        <v>25</v>
      </c>
      <c r="C341">
        <f t="shared" si="6"/>
        <v>95</v>
      </c>
    </row>
    <row r="342" spans="1:3" x14ac:dyDescent="0.25">
      <c r="A342" t="s">
        <v>16</v>
      </c>
      <c r="B342">
        <v>0</v>
      </c>
      <c r="C342">
        <f t="shared" si="6"/>
        <v>280</v>
      </c>
    </row>
    <row r="343" spans="1:3" x14ac:dyDescent="0.25">
      <c r="A343" t="s">
        <v>26</v>
      </c>
      <c r="B343">
        <v>0</v>
      </c>
      <c r="C343">
        <f t="shared" si="6"/>
        <v>36</v>
      </c>
    </row>
    <row r="344" spans="1:3" x14ac:dyDescent="0.25">
      <c r="A344" t="s">
        <v>16</v>
      </c>
      <c r="B344">
        <v>0</v>
      </c>
      <c r="C344">
        <f t="shared" si="6"/>
        <v>280</v>
      </c>
    </row>
    <row r="345" spans="1:3" x14ac:dyDescent="0.25">
      <c r="A345" t="s">
        <v>16</v>
      </c>
      <c r="B345">
        <v>67</v>
      </c>
      <c r="C345">
        <f t="shared" si="6"/>
        <v>280</v>
      </c>
    </row>
    <row r="346" spans="1:3" x14ac:dyDescent="0.25">
      <c r="A346" t="s">
        <v>16</v>
      </c>
      <c r="B346">
        <v>0</v>
      </c>
      <c r="C346">
        <f t="shared" si="6"/>
        <v>280</v>
      </c>
    </row>
    <row r="347" spans="1:3" x14ac:dyDescent="0.25">
      <c r="A347" t="s">
        <v>26</v>
      </c>
      <c r="B347">
        <v>0</v>
      </c>
      <c r="C347">
        <f t="shared" si="6"/>
        <v>36</v>
      </c>
    </row>
    <row r="348" spans="1:3" x14ac:dyDescent="0.25">
      <c r="A348" t="s">
        <v>26</v>
      </c>
      <c r="B348">
        <v>0</v>
      </c>
      <c r="C348">
        <f t="shared" si="6"/>
        <v>36</v>
      </c>
    </row>
    <row r="349" spans="1:3" x14ac:dyDescent="0.25">
      <c r="A349" t="s">
        <v>203</v>
      </c>
      <c r="B349">
        <v>0</v>
      </c>
      <c r="C349">
        <f t="shared" si="6"/>
        <v>5</v>
      </c>
    </row>
    <row r="350" spans="1:3" x14ac:dyDescent="0.25">
      <c r="A350" t="s">
        <v>16</v>
      </c>
      <c r="B350">
        <v>0</v>
      </c>
      <c r="C350">
        <f t="shared" si="6"/>
        <v>280</v>
      </c>
    </row>
    <row r="351" spans="1:3" x14ac:dyDescent="0.25">
      <c r="A351" t="s">
        <v>16</v>
      </c>
      <c r="B351">
        <v>0</v>
      </c>
      <c r="C351">
        <f t="shared" si="6"/>
        <v>280</v>
      </c>
    </row>
    <row r="352" spans="1:3" x14ac:dyDescent="0.25">
      <c r="A352" t="s">
        <v>65</v>
      </c>
      <c r="B352">
        <v>0</v>
      </c>
      <c r="C352">
        <f t="shared" si="6"/>
        <v>15</v>
      </c>
    </row>
    <row r="353" spans="1:3" x14ac:dyDescent="0.25">
      <c r="A353" t="s">
        <v>26</v>
      </c>
      <c r="B353">
        <v>0</v>
      </c>
      <c r="C353">
        <f t="shared" si="6"/>
        <v>36</v>
      </c>
    </row>
    <row r="354" spans="1:3" x14ac:dyDescent="0.25">
      <c r="A354" t="s">
        <v>650</v>
      </c>
      <c r="B354">
        <v>0</v>
      </c>
      <c r="C354">
        <f t="shared" si="6"/>
        <v>0</v>
      </c>
    </row>
    <row r="355" spans="1:3" x14ac:dyDescent="0.25">
      <c r="A355" t="s">
        <v>525</v>
      </c>
      <c r="B355">
        <v>0</v>
      </c>
      <c r="C355">
        <f t="shared" si="6"/>
        <v>3</v>
      </c>
    </row>
    <row r="356" spans="1:3" x14ac:dyDescent="0.25">
      <c r="A356" t="s">
        <v>525</v>
      </c>
      <c r="B356">
        <v>0</v>
      </c>
      <c r="C356">
        <f t="shared" si="6"/>
        <v>3</v>
      </c>
    </row>
    <row r="357" spans="1:3" x14ac:dyDescent="0.25">
      <c r="A357" t="s">
        <v>238</v>
      </c>
      <c r="B357">
        <v>0</v>
      </c>
      <c r="C357">
        <f t="shared" si="6"/>
        <v>66</v>
      </c>
    </row>
    <row r="358" spans="1:3" x14ac:dyDescent="0.25">
      <c r="A358" t="s">
        <v>16</v>
      </c>
      <c r="B358">
        <v>6</v>
      </c>
      <c r="C358">
        <f t="shared" si="6"/>
        <v>280</v>
      </c>
    </row>
    <row r="359" spans="1:3" x14ac:dyDescent="0.25">
      <c r="A359" t="s">
        <v>38</v>
      </c>
      <c r="B359">
        <v>0</v>
      </c>
      <c r="C359">
        <f t="shared" si="6"/>
        <v>34</v>
      </c>
    </row>
    <row r="360" spans="1:3" x14ac:dyDescent="0.25">
      <c r="A360" t="s">
        <v>29</v>
      </c>
      <c r="B360">
        <v>0</v>
      </c>
      <c r="C360">
        <f t="shared" si="6"/>
        <v>4</v>
      </c>
    </row>
    <row r="361" spans="1:3" x14ac:dyDescent="0.25">
      <c r="A361" t="s">
        <v>133</v>
      </c>
      <c r="B361">
        <v>2</v>
      </c>
      <c r="C361">
        <f t="shared" si="6"/>
        <v>155</v>
      </c>
    </row>
    <row r="362" spans="1:3" x14ac:dyDescent="0.25">
      <c r="A362" t="s">
        <v>29</v>
      </c>
      <c r="B362">
        <v>0</v>
      </c>
      <c r="C362">
        <f t="shared" si="6"/>
        <v>4</v>
      </c>
    </row>
    <row r="363" spans="1:3" x14ac:dyDescent="0.25">
      <c r="A363" t="s">
        <v>26</v>
      </c>
      <c r="B363">
        <v>0</v>
      </c>
      <c r="C363">
        <f t="shared" si="6"/>
        <v>36</v>
      </c>
    </row>
    <row r="364" spans="1:3" x14ac:dyDescent="0.25">
      <c r="A364" t="s">
        <v>16</v>
      </c>
      <c r="B364">
        <v>1</v>
      </c>
      <c r="C364">
        <f t="shared" si="6"/>
        <v>280</v>
      </c>
    </row>
    <row r="365" spans="1:3" x14ac:dyDescent="0.25">
      <c r="A365" t="s">
        <v>16</v>
      </c>
      <c r="B365">
        <v>0</v>
      </c>
      <c r="C365">
        <f t="shared" si="6"/>
        <v>280</v>
      </c>
    </row>
    <row r="366" spans="1:3" x14ac:dyDescent="0.25">
      <c r="A366" t="s">
        <v>26</v>
      </c>
      <c r="B366">
        <v>0</v>
      </c>
      <c r="C366">
        <f t="shared" si="6"/>
        <v>36</v>
      </c>
    </row>
    <row r="367" spans="1:3" x14ac:dyDescent="0.25">
      <c r="A367" t="s">
        <v>29</v>
      </c>
      <c r="B367">
        <v>1</v>
      </c>
      <c r="C367">
        <f t="shared" si="6"/>
        <v>4</v>
      </c>
    </row>
    <row r="368" spans="1:3" x14ac:dyDescent="0.25">
      <c r="A368" t="s">
        <v>47</v>
      </c>
      <c r="B368">
        <v>0</v>
      </c>
      <c r="C368">
        <f t="shared" si="6"/>
        <v>92</v>
      </c>
    </row>
    <row r="369" spans="1:3" x14ac:dyDescent="0.25">
      <c r="A369" t="s">
        <v>29</v>
      </c>
      <c r="B369">
        <v>0</v>
      </c>
      <c r="C369">
        <f t="shared" si="6"/>
        <v>4</v>
      </c>
    </row>
    <row r="370" spans="1:3" x14ac:dyDescent="0.25">
      <c r="A370" t="s">
        <v>16</v>
      </c>
      <c r="B370">
        <v>19</v>
      </c>
      <c r="C370">
        <f t="shared" si="6"/>
        <v>280</v>
      </c>
    </row>
    <row r="371" spans="1:3" x14ac:dyDescent="0.25">
      <c r="A371" t="s">
        <v>16</v>
      </c>
      <c r="B371">
        <v>10</v>
      </c>
      <c r="C371">
        <f t="shared" si="6"/>
        <v>280</v>
      </c>
    </row>
    <row r="372" spans="1:3" x14ac:dyDescent="0.25">
      <c r="A372" t="s">
        <v>26</v>
      </c>
      <c r="B372">
        <v>6</v>
      </c>
      <c r="C372">
        <f t="shared" si="6"/>
        <v>36</v>
      </c>
    </row>
    <row r="373" spans="1:3" x14ac:dyDescent="0.25">
      <c r="A373" t="s">
        <v>252</v>
      </c>
      <c r="B373">
        <v>0</v>
      </c>
      <c r="C373">
        <f t="shared" si="6"/>
        <v>20</v>
      </c>
    </row>
    <row r="374" spans="1:3" x14ac:dyDescent="0.25">
      <c r="A374" t="s">
        <v>16</v>
      </c>
      <c r="B374">
        <v>0</v>
      </c>
      <c r="C374">
        <f t="shared" si="6"/>
        <v>280</v>
      </c>
    </row>
    <row r="375" spans="1:3" x14ac:dyDescent="0.25">
      <c r="A375" t="s">
        <v>686</v>
      </c>
      <c r="B375">
        <v>0</v>
      </c>
      <c r="C375">
        <f t="shared" si="6"/>
        <v>0</v>
      </c>
    </row>
    <row r="376" spans="1:3" x14ac:dyDescent="0.25">
      <c r="A376" t="s">
        <v>130</v>
      </c>
      <c r="B376">
        <v>0</v>
      </c>
      <c r="C376">
        <f t="shared" si="6"/>
        <v>88</v>
      </c>
    </row>
    <row r="377" spans="1:3" x14ac:dyDescent="0.25">
      <c r="A377" t="s">
        <v>26</v>
      </c>
      <c r="B377">
        <v>0</v>
      </c>
      <c r="C377">
        <f t="shared" si="6"/>
        <v>36</v>
      </c>
    </row>
    <row r="378" spans="1:3" x14ac:dyDescent="0.25">
      <c r="A378" t="s">
        <v>26</v>
      </c>
      <c r="B378">
        <v>0</v>
      </c>
      <c r="C378">
        <f t="shared" si="6"/>
        <v>36</v>
      </c>
    </row>
    <row r="379" spans="1:3" x14ac:dyDescent="0.25">
      <c r="A379" t="s">
        <v>26</v>
      </c>
      <c r="B379">
        <v>0</v>
      </c>
      <c r="C379">
        <f t="shared" si="6"/>
        <v>36</v>
      </c>
    </row>
    <row r="380" spans="1:3" x14ac:dyDescent="0.25">
      <c r="A380" t="s">
        <v>525</v>
      </c>
      <c r="B380">
        <v>0</v>
      </c>
      <c r="C380">
        <f t="shared" si="6"/>
        <v>3</v>
      </c>
    </row>
    <row r="381" spans="1:3" x14ac:dyDescent="0.25">
      <c r="A381" t="s">
        <v>26</v>
      </c>
      <c r="B381">
        <v>0</v>
      </c>
      <c r="C381">
        <f t="shared" si="6"/>
        <v>36</v>
      </c>
    </row>
    <row r="382" spans="1:3" x14ac:dyDescent="0.25">
      <c r="A382" t="s">
        <v>133</v>
      </c>
      <c r="B382">
        <v>2</v>
      </c>
      <c r="C382">
        <f t="shared" si="6"/>
        <v>155</v>
      </c>
    </row>
    <row r="383" spans="1:3" x14ac:dyDescent="0.25">
      <c r="A383" t="s">
        <v>65</v>
      </c>
      <c r="B383">
        <v>9</v>
      </c>
      <c r="C383">
        <f t="shared" si="6"/>
        <v>15</v>
      </c>
    </row>
    <row r="384" spans="1:3" x14ac:dyDescent="0.25">
      <c r="A384" t="s">
        <v>16</v>
      </c>
      <c r="B384">
        <v>8</v>
      </c>
      <c r="C384">
        <f t="shared" si="6"/>
        <v>280</v>
      </c>
    </row>
    <row r="385" spans="1:3" x14ac:dyDescent="0.25">
      <c r="A385" t="s">
        <v>26</v>
      </c>
      <c r="B385">
        <v>0</v>
      </c>
      <c r="C385">
        <f t="shared" si="6"/>
        <v>36</v>
      </c>
    </row>
    <row r="386" spans="1:3" x14ac:dyDescent="0.25">
      <c r="A386" t="s">
        <v>26</v>
      </c>
      <c r="B386">
        <v>0</v>
      </c>
      <c r="C386">
        <f t="shared" si="6"/>
        <v>36</v>
      </c>
    </row>
    <row r="387" spans="1:3" x14ac:dyDescent="0.25">
      <c r="A387" t="s">
        <v>23</v>
      </c>
      <c r="B387">
        <v>14</v>
      </c>
      <c r="C387">
        <f t="shared" ref="C387:C450" si="7">SUMIF($A:$A, A387, $B:$B)</f>
        <v>15</v>
      </c>
    </row>
    <row r="388" spans="1:3" x14ac:dyDescent="0.25">
      <c r="A388" t="s">
        <v>525</v>
      </c>
      <c r="B388">
        <v>0</v>
      </c>
      <c r="C388">
        <f t="shared" si="7"/>
        <v>3</v>
      </c>
    </row>
    <row r="389" spans="1:3" x14ac:dyDescent="0.25">
      <c r="A389" t="s">
        <v>196</v>
      </c>
      <c r="B389">
        <v>0</v>
      </c>
      <c r="C389">
        <f t="shared" si="7"/>
        <v>37</v>
      </c>
    </row>
    <row r="390" spans="1:3" x14ac:dyDescent="0.25">
      <c r="A390" t="s">
        <v>525</v>
      </c>
      <c r="B390">
        <v>0</v>
      </c>
      <c r="C390">
        <f t="shared" si="7"/>
        <v>3</v>
      </c>
    </row>
    <row r="391" spans="1:3" x14ac:dyDescent="0.25">
      <c r="A391" t="s">
        <v>16</v>
      </c>
      <c r="B391">
        <v>1</v>
      </c>
      <c r="C391">
        <f t="shared" si="7"/>
        <v>280</v>
      </c>
    </row>
    <row r="392" spans="1:3" x14ac:dyDescent="0.25">
      <c r="A392" t="s">
        <v>16</v>
      </c>
      <c r="B392">
        <v>1</v>
      </c>
      <c r="C392">
        <f t="shared" si="7"/>
        <v>280</v>
      </c>
    </row>
    <row r="393" spans="1:3" x14ac:dyDescent="0.25">
      <c r="A393" t="s">
        <v>16</v>
      </c>
      <c r="B393">
        <v>0</v>
      </c>
      <c r="C393">
        <f t="shared" si="7"/>
        <v>280</v>
      </c>
    </row>
    <row r="394" spans="1:3" x14ac:dyDescent="0.25">
      <c r="A394" t="s">
        <v>47</v>
      </c>
      <c r="B394">
        <v>0</v>
      </c>
      <c r="C394">
        <f t="shared" si="7"/>
        <v>92</v>
      </c>
    </row>
    <row r="395" spans="1:3" x14ac:dyDescent="0.25">
      <c r="A395" t="s">
        <v>26</v>
      </c>
      <c r="B395">
        <v>0</v>
      </c>
      <c r="C395">
        <f t="shared" si="7"/>
        <v>36</v>
      </c>
    </row>
    <row r="396" spans="1:3" x14ac:dyDescent="0.25">
      <c r="A396" t="s">
        <v>26</v>
      </c>
      <c r="B396">
        <v>0</v>
      </c>
      <c r="C396">
        <f t="shared" si="7"/>
        <v>36</v>
      </c>
    </row>
    <row r="397" spans="1:3" x14ac:dyDescent="0.25">
      <c r="A397" t="s">
        <v>16</v>
      </c>
      <c r="B397">
        <v>0</v>
      </c>
      <c r="C397">
        <f t="shared" si="7"/>
        <v>280</v>
      </c>
    </row>
    <row r="398" spans="1:3" x14ac:dyDescent="0.25">
      <c r="A398" t="s">
        <v>47</v>
      </c>
      <c r="B398">
        <v>3</v>
      </c>
      <c r="C398">
        <f t="shared" si="7"/>
        <v>92</v>
      </c>
    </row>
    <row r="399" spans="1:3" x14ac:dyDescent="0.25">
      <c r="A399" t="s">
        <v>47</v>
      </c>
      <c r="B399">
        <v>0</v>
      </c>
      <c r="C399">
        <f t="shared" si="7"/>
        <v>92</v>
      </c>
    </row>
    <row r="400" spans="1:3" x14ac:dyDescent="0.25">
      <c r="A400" t="s">
        <v>70</v>
      </c>
      <c r="B400">
        <v>0</v>
      </c>
      <c r="C400">
        <f t="shared" si="7"/>
        <v>10</v>
      </c>
    </row>
    <row r="401" spans="1:3" x14ac:dyDescent="0.25">
      <c r="A401" t="s">
        <v>26</v>
      </c>
      <c r="B401">
        <v>0</v>
      </c>
      <c r="C401">
        <f t="shared" si="7"/>
        <v>36</v>
      </c>
    </row>
    <row r="402" spans="1:3" x14ac:dyDescent="0.25">
      <c r="A402" t="s">
        <v>16</v>
      </c>
      <c r="B402">
        <v>0</v>
      </c>
      <c r="C402">
        <f t="shared" si="7"/>
        <v>280</v>
      </c>
    </row>
    <row r="403" spans="1:3" x14ac:dyDescent="0.25">
      <c r="A403" t="s">
        <v>203</v>
      </c>
      <c r="B403">
        <v>0</v>
      </c>
      <c r="C403">
        <f t="shared" si="7"/>
        <v>5</v>
      </c>
    </row>
    <row r="404" spans="1:3" x14ac:dyDescent="0.25">
      <c r="A404" t="s">
        <v>238</v>
      </c>
      <c r="B404">
        <v>13</v>
      </c>
      <c r="C404">
        <f t="shared" si="7"/>
        <v>66</v>
      </c>
    </row>
    <row r="405" spans="1:3" x14ac:dyDescent="0.25">
      <c r="A405" t="s">
        <v>26</v>
      </c>
      <c r="B405">
        <v>0</v>
      </c>
      <c r="C405">
        <f t="shared" si="7"/>
        <v>36</v>
      </c>
    </row>
    <row r="406" spans="1:3" x14ac:dyDescent="0.25">
      <c r="A406" t="s">
        <v>50</v>
      </c>
      <c r="B406">
        <v>0</v>
      </c>
      <c r="C406">
        <f t="shared" si="7"/>
        <v>31</v>
      </c>
    </row>
    <row r="407" spans="1:3" x14ac:dyDescent="0.25">
      <c r="A407" t="s">
        <v>29</v>
      </c>
      <c r="B407">
        <v>0</v>
      </c>
      <c r="C407">
        <f t="shared" si="7"/>
        <v>4</v>
      </c>
    </row>
    <row r="408" spans="1:3" x14ac:dyDescent="0.25">
      <c r="A408" t="s">
        <v>330</v>
      </c>
      <c r="B408">
        <v>0</v>
      </c>
      <c r="C408">
        <f t="shared" si="7"/>
        <v>0</v>
      </c>
    </row>
    <row r="409" spans="1:3" x14ac:dyDescent="0.25">
      <c r="A409" t="s">
        <v>525</v>
      </c>
      <c r="B409">
        <v>0</v>
      </c>
      <c r="C409">
        <f t="shared" si="7"/>
        <v>3</v>
      </c>
    </row>
    <row r="410" spans="1:3" x14ac:dyDescent="0.25">
      <c r="A410" t="s">
        <v>238</v>
      </c>
      <c r="B410">
        <v>0</v>
      </c>
      <c r="C410">
        <f t="shared" si="7"/>
        <v>66</v>
      </c>
    </row>
    <row r="411" spans="1:3" x14ac:dyDescent="0.25">
      <c r="A411" t="s">
        <v>16</v>
      </c>
      <c r="B411">
        <v>0</v>
      </c>
      <c r="C411">
        <f t="shared" si="7"/>
        <v>280</v>
      </c>
    </row>
    <row r="412" spans="1:3" x14ac:dyDescent="0.25">
      <c r="A412" t="s">
        <v>203</v>
      </c>
      <c r="B412">
        <v>0</v>
      </c>
      <c r="C412">
        <f t="shared" si="7"/>
        <v>5</v>
      </c>
    </row>
    <row r="413" spans="1:3" x14ac:dyDescent="0.25">
      <c r="A413" t="s">
        <v>26</v>
      </c>
      <c r="B413">
        <v>0</v>
      </c>
      <c r="C413">
        <f t="shared" si="7"/>
        <v>36</v>
      </c>
    </row>
    <row r="414" spans="1:3" x14ac:dyDescent="0.25">
      <c r="A414" t="s">
        <v>297</v>
      </c>
      <c r="B414">
        <v>0</v>
      </c>
      <c r="C414">
        <f t="shared" si="7"/>
        <v>0</v>
      </c>
    </row>
    <row r="415" spans="1:3" x14ac:dyDescent="0.25">
      <c r="A415" t="s">
        <v>297</v>
      </c>
      <c r="B415">
        <v>0</v>
      </c>
      <c r="C415">
        <f t="shared" si="7"/>
        <v>0</v>
      </c>
    </row>
    <row r="416" spans="1:3" x14ac:dyDescent="0.25">
      <c r="A416" t="s">
        <v>252</v>
      </c>
      <c r="B416">
        <v>0</v>
      </c>
      <c r="C416">
        <f t="shared" si="7"/>
        <v>20</v>
      </c>
    </row>
    <row r="417" spans="1:3" x14ac:dyDescent="0.25">
      <c r="A417" t="s">
        <v>26</v>
      </c>
      <c r="B417">
        <v>0</v>
      </c>
      <c r="C417">
        <f t="shared" si="7"/>
        <v>36</v>
      </c>
    </row>
    <row r="418" spans="1:3" x14ac:dyDescent="0.25">
      <c r="A418" t="s">
        <v>161</v>
      </c>
      <c r="B418">
        <v>0</v>
      </c>
      <c r="C418">
        <f t="shared" si="7"/>
        <v>3</v>
      </c>
    </row>
    <row r="419" spans="1:3" x14ac:dyDescent="0.25">
      <c r="A419" t="s">
        <v>227</v>
      </c>
      <c r="B419">
        <v>0</v>
      </c>
      <c r="C419">
        <f t="shared" si="7"/>
        <v>95</v>
      </c>
    </row>
    <row r="420" spans="1:3" x14ac:dyDescent="0.25">
      <c r="A420" t="s">
        <v>26</v>
      </c>
      <c r="B420">
        <v>0</v>
      </c>
      <c r="C420">
        <f t="shared" si="7"/>
        <v>36</v>
      </c>
    </row>
    <row r="421" spans="1:3" x14ac:dyDescent="0.25">
      <c r="A421" t="s">
        <v>29</v>
      </c>
      <c r="B421">
        <v>0</v>
      </c>
      <c r="C421">
        <f t="shared" si="7"/>
        <v>4</v>
      </c>
    </row>
    <row r="422" spans="1:3" x14ac:dyDescent="0.25">
      <c r="A422" t="s">
        <v>203</v>
      </c>
      <c r="B422">
        <v>0</v>
      </c>
      <c r="C422">
        <f t="shared" si="7"/>
        <v>5</v>
      </c>
    </row>
    <row r="423" spans="1:3" x14ac:dyDescent="0.25">
      <c r="A423" t="s">
        <v>173</v>
      </c>
      <c r="B423">
        <v>0</v>
      </c>
      <c r="C423">
        <f t="shared" si="7"/>
        <v>49</v>
      </c>
    </row>
    <row r="424" spans="1:3" x14ac:dyDescent="0.25">
      <c r="A424" t="s">
        <v>29</v>
      </c>
      <c r="B424">
        <v>1</v>
      </c>
      <c r="C424">
        <f t="shared" si="7"/>
        <v>4</v>
      </c>
    </row>
    <row r="425" spans="1:3" x14ac:dyDescent="0.25">
      <c r="A425" t="s">
        <v>494</v>
      </c>
      <c r="B425">
        <v>0</v>
      </c>
      <c r="C425">
        <f t="shared" si="7"/>
        <v>0</v>
      </c>
    </row>
    <row r="426" spans="1:3" x14ac:dyDescent="0.25">
      <c r="A426" t="s">
        <v>525</v>
      </c>
      <c r="B426">
        <v>1</v>
      </c>
      <c r="C426">
        <f t="shared" si="7"/>
        <v>3</v>
      </c>
    </row>
    <row r="427" spans="1:3" x14ac:dyDescent="0.25">
      <c r="A427" t="s">
        <v>173</v>
      </c>
      <c r="B427">
        <v>0</v>
      </c>
      <c r="C427">
        <f t="shared" si="7"/>
        <v>49</v>
      </c>
    </row>
    <row r="428" spans="1:3" x14ac:dyDescent="0.25">
      <c r="A428" t="s">
        <v>227</v>
      </c>
      <c r="B428">
        <v>2</v>
      </c>
      <c r="C428">
        <f t="shared" si="7"/>
        <v>95</v>
      </c>
    </row>
    <row r="429" spans="1:3" x14ac:dyDescent="0.25">
      <c r="A429" t="s">
        <v>227</v>
      </c>
      <c r="B429">
        <v>0</v>
      </c>
      <c r="C429">
        <f t="shared" si="7"/>
        <v>95</v>
      </c>
    </row>
    <row r="430" spans="1:3" x14ac:dyDescent="0.25">
      <c r="A430" t="s">
        <v>29</v>
      </c>
      <c r="B430">
        <v>0</v>
      </c>
      <c r="C430">
        <f t="shared" si="7"/>
        <v>4</v>
      </c>
    </row>
    <row r="431" spans="1:3" x14ac:dyDescent="0.25">
      <c r="A431" t="s">
        <v>494</v>
      </c>
      <c r="B431">
        <v>0</v>
      </c>
      <c r="C431">
        <f t="shared" si="7"/>
        <v>0</v>
      </c>
    </row>
    <row r="432" spans="1:3" x14ac:dyDescent="0.25">
      <c r="A432" t="s">
        <v>772</v>
      </c>
      <c r="B432">
        <v>1</v>
      </c>
      <c r="C432">
        <f t="shared" si="7"/>
        <v>1</v>
      </c>
    </row>
    <row r="433" spans="1:3" x14ac:dyDescent="0.25">
      <c r="A433" t="s">
        <v>29</v>
      </c>
      <c r="B433">
        <v>0</v>
      </c>
      <c r="C433">
        <f t="shared" si="7"/>
        <v>4</v>
      </c>
    </row>
    <row r="434" spans="1:3" x14ac:dyDescent="0.25">
      <c r="A434" t="s">
        <v>525</v>
      </c>
      <c r="B434">
        <v>0</v>
      </c>
      <c r="C434">
        <f t="shared" si="7"/>
        <v>3</v>
      </c>
    </row>
    <row r="435" spans="1:3" x14ac:dyDescent="0.25">
      <c r="A435" t="s">
        <v>777</v>
      </c>
      <c r="B435">
        <v>1</v>
      </c>
      <c r="C435">
        <f t="shared" si="7"/>
        <v>2</v>
      </c>
    </row>
    <row r="436" spans="1:3" x14ac:dyDescent="0.25">
      <c r="A436" t="s">
        <v>780</v>
      </c>
      <c r="B436">
        <v>0</v>
      </c>
      <c r="C436">
        <f t="shared" si="7"/>
        <v>0</v>
      </c>
    </row>
    <row r="437" spans="1:3" x14ac:dyDescent="0.25">
      <c r="A437" t="s">
        <v>47</v>
      </c>
      <c r="B437">
        <v>7</v>
      </c>
      <c r="C437">
        <f t="shared" si="7"/>
        <v>92</v>
      </c>
    </row>
    <row r="438" spans="1:3" x14ac:dyDescent="0.25">
      <c r="A438" t="s">
        <v>47</v>
      </c>
      <c r="B438">
        <v>0</v>
      </c>
      <c r="C438">
        <f t="shared" si="7"/>
        <v>92</v>
      </c>
    </row>
    <row r="439" spans="1:3" x14ac:dyDescent="0.25">
      <c r="A439" t="s">
        <v>38</v>
      </c>
      <c r="B439">
        <v>0</v>
      </c>
      <c r="C439">
        <f t="shared" si="7"/>
        <v>34</v>
      </c>
    </row>
    <row r="440" spans="1:3" x14ac:dyDescent="0.25">
      <c r="A440" t="s">
        <v>85</v>
      </c>
      <c r="B440">
        <v>0</v>
      </c>
      <c r="C440">
        <f t="shared" si="7"/>
        <v>0</v>
      </c>
    </row>
    <row r="441" spans="1:3" x14ac:dyDescent="0.25">
      <c r="A441" t="s">
        <v>130</v>
      </c>
      <c r="B441">
        <v>0</v>
      </c>
      <c r="C441">
        <f t="shared" si="7"/>
        <v>88</v>
      </c>
    </row>
    <row r="442" spans="1:3" x14ac:dyDescent="0.25">
      <c r="A442" t="s">
        <v>29</v>
      </c>
      <c r="B442">
        <v>0</v>
      </c>
      <c r="C442">
        <f t="shared" si="7"/>
        <v>4</v>
      </c>
    </row>
    <row r="443" spans="1:3" x14ac:dyDescent="0.25">
      <c r="A443" t="s">
        <v>12</v>
      </c>
      <c r="B443">
        <v>0</v>
      </c>
      <c r="C443">
        <f t="shared" si="7"/>
        <v>52</v>
      </c>
    </row>
    <row r="444" spans="1:3" x14ac:dyDescent="0.25">
      <c r="A444" t="s">
        <v>12</v>
      </c>
      <c r="B444">
        <v>0</v>
      </c>
      <c r="C444">
        <f t="shared" si="7"/>
        <v>52</v>
      </c>
    </row>
    <row r="445" spans="1:3" x14ac:dyDescent="0.25">
      <c r="A445" t="s">
        <v>196</v>
      </c>
      <c r="B445">
        <v>0</v>
      </c>
      <c r="C445">
        <f t="shared" si="7"/>
        <v>37</v>
      </c>
    </row>
    <row r="446" spans="1:3" x14ac:dyDescent="0.25">
      <c r="A446" t="s">
        <v>47</v>
      </c>
      <c r="B446">
        <v>0</v>
      </c>
      <c r="C446">
        <f t="shared" si="7"/>
        <v>92</v>
      </c>
    </row>
    <row r="447" spans="1:3" x14ac:dyDescent="0.25">
      <c r="A447" t="s">
        <v>26</v>
      </c>
      <c r="B447">
        <v>0</v>
      </c>
      <c r="C447">
        <f t="shared" si="7"/>
        <v>36</v>
      </c>
    </row>
    <row r="448" spans="1:3" x14ac:dyDescent="0.25">
      <c r="A448" t="s">
        <v>168</v>
      </c>
      <c r="B448">
        <v>0</v>
      </c>
      <c r="C448">
        <f t="shared" si="7"/>
        <v>17</v>
      </c>
    </row>
    <row r="449" spans="1:3" x14ac:dyDescent="0.25">
      <c r="A449" t="s">
        <v>173</v>
      </c>
      <c r="B449">
        <v>24</v>
      </c>
      <c r="C449">
        <f t="shared" si="7"/>
        <v>49</v>
      </c>
    </row>
    <row r="450" spans="1:3" x14ac:dyDescent="0.25">
      <c r="A450" t="s">
        <v>23</v>
      </c>
      <c r="B450">
        <v>0</v>
      </c>
      <c r="C450">
        <f t="shared" si="7"/>
        <v>15</v>
      </c>
    </row>
    <row r="451" spans="1:3" x14ac:dyDescent="0.25">
      <c r="A451" t="s">
        <v>12</v>
      </c>
      <c r="B451">
        <v>0</v>
      </c>
      <c r="C451">
        <f t="shared" ref="C451:C514" si="8">SUMIF($A:$A, A451, $B:$B)</f>
        <v>52</v>
      </c>
    </row>
    <row r="452" spans="1:3" x14ac:dyDescent="0.25">
      <c r="A452" t="s">
        <v>16</v>
      </c>
      <c r="B452">
        <v>0</v>
      </c>
      <c r="C452">
        <f t="shared" si="8"/>
        <v>280</v>
      </c>
    </row>
    <row r="453" spans="1:3" x14ac:dyDescent="0.25">
      <c r="A453" t="s">
        <v>65</v>
      </c>
      <c r="B453">
        <v>0</v>
      </c>
      <c r="C453">
        <f t="shared" si="8"/>
        <v>15</v>
      </c>
    </row>
    <row r="454" spans="1:3" x14ac:dyDescent="0.25">
      <c r="A454" t="s">
        <v>166</v>
      </c>
      <c r="B454">
        <v>10</v>
      </c>
      <c r="C454">
        <f t="shared" si="8"/>
        <v>10</v>
      </c>
    </row>
    <row r="455" spans="1:3" x14ac:dyDescent="0.25">
      <c r="A455" t="s">
        <v>47</v>
      </c>
      <c r="B455">
        <v>0</v>
      </c>
      <c r="C455">
        <f t="shared" si="8"/>
        <v>92</v>
      </c>
    </row>
    <row r="456" spans="1:3" x14ac:dyDescent="0.25">
      <c r="A456" t="s">
        <v>203</v>
      </c>
      <c r="B456">
        <v>0</v>
      </c>
      <c r="C456">
        <f t="shared" si="8"/>
        <v>5</v>
      </c>
    </row>
    <row r="457" spans="1:3" x14ac:dyDescent="0.25">
      <c r="A457" t="s">
        <v>16</v>
      </c>
      <c r="B457">
        <v>0</v>
      </c>
      <c r="C457">
        <f t="shared" si="8"/>
        <v>280</v>
      </c>
    </row>
    <row r="458" spans="1:3" x14ac:dyDescent="0.25">
      <c r="A458" t="s">
        <v>38</v>
      </c>
      <c r="B458">
        <v>0</v>
      </c>
      <c r="C458">
        <f t="shared" si="8"/>
        <v>34</v>
      </c>
    </row>
    <row r="459" spans="1:3" x14ac:dyDescent="0.25">
      <c r="A459" t="s">
        <v>23</v>
      </c>
      <c r="B459">
        <v>0</v>
      </c>
      <c r="C459">
        <f t="shared" si="8"/>
        <v>15</v>
      </c>
    </row>
    <row r="460" spans="1:3" x14ac:dyDescent="0.25">
      <c r="A460" t="s">
        <v>227</v>
      </c>
      <c r="B460">
        <v>0</v>
      </c>
      <c r="C460">
        <f t="shared" si="8"/>
        <v>95</v>
      </c>
    </row>
    <row r="461" spans="1:3" x14ac:dyDescent="0.25">
      <c r="A461" t="s">
        <v>12</v>
      </c>
      <c r="B461">
        <v>0</v>
      </c>
      <c r="C461">
        <f t="shared" si="8"/>
        <v>52</v>
      </c>
    </row>
    <row r="462" spans="1:3" x14ac:dyDescent="0.25">
      <c r="A462" t="s">
        <v>16</v>
      </c>
      <c r="B462">
        <v>0</v>
      </c>
      <c r="C462">
        <f t="shared" si="8"/>
        <v>280</v>
      </c>
    </row>
    <row r="463" spans="1:3" x14ac:dyDescent="0.25">
      <c r="A463" t="s">
        <v>47</v>
      </c>
      <c r="B463">
        <v>0</v>
      </c>
      <c r="C463">
        <f t="shared" si="8"/>
        <v>92</v>
      </c>
    </row>
    <row r="464" spans="1:3" x14ac:dyDescent="0.25">
      <c r="A464" t="s">
        <v>26</v>
      </c>
      <c r="B464">
        <v>0</v>
      </c>
      <c r="C464">
        <f t="shared" si="8"/>
        <v>36</v>
      </c>
    </row>
    <row r="465" spans="1:3" x14ac:dyDescent="0.25">
      <c r="A465" t="s">
        <v>16</v>
      </c>
      <c r="B465">
        <v>0</v>
      </c>
      <c r="C465">
        <f t="shared" si="8"/>
        <v>280</v>
      </c>
    </row>
    <row r="466" spans="1:3" x14ac:dyDescent="0.25">
      <c r="A466" t="s">
        <v>16</v>
      </c>
      <c r="B466">
        <v>0</v>
      </c>
      <c r="C466">
        <f t="shared" si="8"/>
        <v>280</v>
      </c>
    </row>
    <row r="467" spans="1:3" x14ac:dyDescent="0.25">
      <c r="A467" t="s">
        <v>47</v>
      </c>
      <c r="B467">
        <v>0</v>
      </c>
      <c r="C467">
        <f t="shared" si="8"/>
        <v>92</v>
      </c>
    </row>
    <row r="468" spans="1:3" x14ac:dyDescent="0.25">
      <c r="A468" t="s">
        <v>26</v>
      </c>
      <c r="B468">
        <v>0</v>
      </c>
      <c r="C468">
        <f t="shared" si="8"/>
        <v>36</v>
      </c>
    </row>
    <row r="469" spans="1:3" x14ac:dyDescent="0.25">
      <c r="A469" t="s">
        <v>12</v>
      </c>
      <c r="B469">
        <v>0</v>
      </c>
      <c r="C469">
        <f t="shared" si="8"/>
        <v>52</v>
      </c>
    </row>
    <row r="470" spans="1:3" x14ac:dyDescent="0.25">
      <c r="A470" t="s">
        <v>12</v>
      </c>
      <c r="B470">
        <v>0</v>
      </c>
      <c r="C470">
        <f t="shared" si="8"/>
        <v>52</v>
      </c>
    </row>
    <row r="471" spans="1:3" x14ac:dyDescent="0.25">
      <c r="A471" t="s">
        <v>38</v>
      </c>
      <c r="B471">
        <v>0</v>
      </c>
      <c r="C471">
        <f t="shared" si="8"/>
        <v>34</v>
      </c>
    </row>
    <row r="472" spans="1:3" x14ac:dyDescent="0.25">
      <c r="A472" t="s">
        <v>12</v>
      </c>
      <c r="B472">
        <v>0</v>
      </c>
      <c r="C472">
        <f t="shared" si="8"/>
        <v>52</v>
      </c>
    </row>
    <row r="473" spans="1:3" x14ac:dyDescent="0.25">
      <c r="A473" t="s">
        <v>615</v>
      </c>
      <c r="B473">
        <v>0</v>
      </c>
      <c r="C473">
        <f t="shared" si="8"/>
        <v>12</v>
      </c>
    </row>
    <row r="474" spans="1:3" x14ac:dyDescent="0.25">
      <c r="A474" t="s">
        <v>29</v>
      </c>
      <c r="B474">
        <v>0</v>
      </c>
      <c r="C474">
        <f t="shared" si="8"/>
        <v>4</v>
      </c>
    </row>
    <row r="475" spans="1:3" x14ac:dyDescent="0.25">
      <c r="A475" t="s">
        <v>133</v>
      </c>
      <c r="B475">
        <v>0</v>
      </c>
      <c r="C475">
        <f t="shared" si="8"/>
        <v>155</v>
      </c>
    </row>
    <row r="476" spans="1:3" x14ac:dyDescent="0.25">
      <c r="A476" t="s">
        <v>47</v>
      </c>
      <c r="B476">
        <v>0</v>
      </c>
      <c r="C476">
        <f t="shared" si="8"/>
        <v>92</v>
      </c>
    </row>
    <row r="477" spans="1:3" x14ac:dyDescent="0.25">
      <c r="A477" t="s">
        <v>846</v>
      </c>
      <c r="B477">
        <v>0</v>
      </c>
      <c r="C477">
        <f t="shared" si="8"/>
        <v>0</v>
      </c>
    </row>
    <row r="478" spans="1:3" x14ac:dyDescent="0.25">
      <c r="A478" t="s">
        <v>26</v>
      </c>
      <c r="B478">
        <v>0</v>
      </c>
      <c r="C478">
        <f t="shared" si="8"/>
        <v>36</v>
      </c>
    </row>
    <row r="479" spans="1:3" x14ac:dyDescent="0.25">
      <c r="A479" t="s">
        <v>47</v>
      </c>
      <c r="B479">
        <v>0</v>
      </c>
      <c r="C479">
        <f t="shared" si="8"/>
        <v>92</v>
      </c>
    </row>
    <row r="480" spans="1:3" x14ac:dyDescent="0.25">
      <c r="A480" t="s">
        <v>47</v>
      </c>
      <c r="B480">
        <v>0</v>
      </c>
      <c r="C480">
        <f t="shared" si="8"/>
        <v>92</v>
      </c>
    </row>
    <row r="481" spans="1:3" x14ac:dyDescent="0.25">
      <c r="A481" t="s">
        <v>47</v>
      </c>
      <c r="B481">
        <v>0</v>
      </c>
      <c r="C481">
        <f t="shared" si="8"/>
        <v>92</v>
      </c>
    </row>
    <row r="482" spans="1:3" x14ac:dyDescent="0.25">
      <c r="A482" t="s">
        <v>70</v>
      </c>
      <c r="B482">
        <v>0</v>
      </c>
      <c r="C482">
        <f t="shared" si="8"/>
        <v>10</v>
      </c>
    </row>
    <row r="483" spans="1:3" x14ac:dyDescent="0.25">
      <c r="A483" t="s">
        <v>26</v>
      </c>
      <c r="B483">
        <v>0</v>
      </c>
      <c r="C483">
        <f t="shared" si="8"/>
        <v>36</v>
      </c>
    </row>
    <row r="484" spans="1:3" x14ac:dyDescent="0.25">
      <c r="A484" t="s">
        <v>16</v>
      </c>
      <c r="B484">
        <v>0</v>
      </c>
      <c r="C484">
        <f t="shared" si="8"/>
        <v>280</v>
      </c>
    </row>
    <row r="485" spans="1:3" x14ac:dyDescent="0.25">
      <c r="A485" t="s">
        <v>26</v>
      </c>
      <c r="B485">
        <v>0</v>
      </c>
      <c r="C485">
        <f t="shared" si="8"/>
        <v>36</v>
      </c>
    </row>
    <row r="486" spans="1:3" x14ac:dyDescent="0.25">
      <c r="A486" t="s">
        <v>26</v>
      </c>
      <c r="B486">
        <v>0</v>
      </c>
      <c r="C486">
        <f t="shared" si="8"/>
        <v>36</v>
      </c>
    </row>
    <row r="487" spans="1:3" x14ac:dyDescent="0.25">
      <c r="A487" t="s">
        <v>16</v>
      </c>
      <c r="B487">
        <v>0</v>
      </c>
      <c r="C487">
        <f t="shared" si="8"/>
        <v>280</v>
      </c>
    </row>
    <row r="488" spans="1:3" x14ac:dyDescent="0.25">
      <c r="A488" t="s">
        <v>16</v>
      </c>
      <c r="B488">
        <v>0</v>
      </c>
      <c r="C488">
        <f t="shared" si="8"/>
        <v>280</v>
      </c>
    </row>
    <row r="489" spans="1:3" x14ac:dyDescent="0.25">
      <c r="A489" t="s">
        <v>203</v>
      </c>
      <c r="B489">
        <v>0</v>
      </c>
      <c r="C489">
        <f t="shared" si="8"/>
        <v>5</v>
      </c>
    </row>
    <row r="490" spans="1:3" x14ac:dyDescent="0.25">
      <c r="A490" t="s">
        <v>26</v>
      </c>
      <c r="B490">
        <v>0</v>
      </c>
      <c r="C490">
        <f t="shared" si="8"/>
        <v>36</v>
      </c>
    </row>
    <row r="491" spans="1:3" x14ac:dyDescent="0.25">
      <c r="A491" t="s">
        <v>12</v>
      </c>
      <c r="B491">
        <v>0</v>
      </c>
      <c r="C491">
        <f t="shared" si="8"/>
        <v>52</v>
      </c>
    </row>
    <row r="492" spans="1:3" x14ac:dyDescent="0.25">
      <c r="A492" t="s">
        <v>161</v>
      </c>
      <c r="B492">
        <v>0</v>
      </c>
      <c r="C492">
        <f t="shared" si="8"/>
        <v>3</v>
      </c>
    </row>
    <row r="493" spans="1:3" x14ac:dyDescent="0.25">
      <c r="A493" t="s">
        <v>161</v>
      </c>
      <c r="B493">
        <v>3</v>
      </c>
      <c r="C493">
        <f t="shared" si="8"/>
        <v>3</v>
      </c>
    </row>
    <row r="494" spans="1:3" x14ac:dyDescent="0.25">
      <c r="A494" t="s">
        <v>47</v>
      </c>
      <c r="B494">
        <v>0</v>
      </c>
      <c r="C494">
        <f t="shared" si="8"/>
        <v>92</v>
      </c>
    </row>
    <row r="495" spans="1:3" x14ac:dyDescent="0.25">
      <c r="A495" t="s">
        <v>23</v>
      </c>
      <c r="B495">
        <v>0</v>
      </c>
      <c r="C495">
        <f t="shared" si="8"/>
        <v>15</v>
      </c>
    </row>
    <row r="496" spans="1:3" x14ac:dyDescent="0.25">
      <c r="A496" t="s">
        <v>320</v>
      </c>
      <c r="B496">
        <v>0</v>
      </c>
      <c r="C496">
        <f t="shared" si="8"/>
        <v>0</v>
      </c>
    </row>
    <row r="497" spans="1:3" x14ac:dyDescent="0.25">
      <c r="A497" t="s">
        <v>16</v>
      </c>
      <c r="B497">
        <v>30</v>
      </c>
      <c r="C497">
        <f t="shared" si="8"/>
        <v>280</v>
      </c>
    </row>
    <row r="498" spans="1:3" x14ac:dyDescent="0.25">
      <c r="A498" t="s">
        <v>12</v>
      </c>
      <c r="B498">
        <v>0</v>
      </c>
      <c r="C498">
        <f t="shared" si="8"/>
        <v>52</v>
      </c>
    </row>
    <row r="499" spans="1:3" x14ac:dyDescent="0.25">
      <c r="A499" t="s">
        <v>26</v>
      </c>
      <c r="B499">
        <v>0</v>
      </c>
      <c r="C499">
        <f t="shared" si="8"/>
        <v>36</v>
      </c>
    </row>
    <row r="500" spans="1:3" x14ac:dyDescent="0.25">
      <c r="A500" t="s">
        <v>47</v>
      </c>
      <c r="B500">
        <v>0</v>
      </c>
      <c r="C500">
        <f t="shared" si="8"/>
        <v>92</v>
      </c>
    </row>
    <row r="501" spans="1:3" x14ac:dyDescent="0.25">
      <c r="A501" t="s">
        <v>196</v>
      </c>
      <c r="B501">
        <v>1</v>
      </c>
      <c r="C501">
        <f t="shared" si="8"/>
        <v>37</v>
      </c>
    </row>
    <row r="502" spans="1:3" x14ac:dyDescent="0.25">
      <c r="A502" t="s">
        <v>173</v>
      </c>
      <c r="B502">
        <v>0</v>
      </c>
      <c r="C502">
        <f t="shared" si="8"/>
        <v>49</v>
      </c>
    </row>
    <row r="503" spans="1:3" x14ac:dyDescent="0.25">
      <c r="A503" t="s">
        <v>130</v>
      </c>
      <c r="B503">
        <v>0</v>
      </c>
      <c r="C503">
        <f t="shared" si="8"/>
        <v>88</v>
      </c>
    </row>
    <row r="504" spans="1:3" x14ac:dyDescent="0.25">
      <c r="A504" t="s">
        <v>16</v>
      </c>
      <c r="B504">
        <v>0</v>
      </c>
      <c r="C504">
        <f t="shared" si="8"/>
        <v>280</v>
      </c>
    </row>
    <row r="505" spans="1:3" x14ac:dyDescent="0.25">
      <c r="A505" t="s">
        <v>16</v>
      </c>
      <c r="B505">
        <v>0</v>
      </c>
      <c r="C505">
        <f t="shared" si="8"/>
        <v>280</v>
      </c>
    </row>
    <row r="506" spans="1:3" x14ac:dyDescent="0.25">
      <c r="A506" t="s">
        <v>47</v>
      </c>
      <c r="B506">
        <v>0</v>
      </c>
      <c r="C506">
        <f t="shared" si="8"/>
        <v>92</v>
      </c>
    </row>
    <row r="507" spans="1:3" x14ac:dyDescent="0.25">
      <c r="A507" t="s">
        <v>12</v>
      </c>
      <c r="B507">
        <v>0</v>
      </c>
      <c r="C507">
        <f t="shared" si="8"/>
        <v>52</v>
      </c>
    </row>
    <row r="508" spans="1:3" x14ac:dyDescent="0.25">
      <c r="A508" t="s">
        <v>29</v>
      </c>
      <c r="B508">
        <v>2</v>
      </c>
      <c r="C508">
        <f t="shared" si="8"/>
        <v>4</v>
      </c>
    </row>
    <row r="509" spans="1:3" x14ac:dyDescent="0.25">
      <c r="A509" t="s">
        <v>130</v>
      </c>
      <c r="B509">
        <v>15</v>
      </c>
      <c r="C509">
        <f t="shared" si="8"/>
        <v>88</v>
      </c>
    </row>
    <row r="510" spans="1:3" x14ac:dyDescent="0.25">
      <c r="A510" t="s">
        <v>130</v>
      </c>
      <c r="B510">
        <v>0</v>
      </c>
      <c r="C510">
        <f t="shared" si="8"/>
        <v>88</v>
      </c>
    </row>
    <row r="511" spans="1:3" x14ac:dyDescent="0.25">
      <c r="A511" t="s">
        <v>252</v>
      </c>
      <c r="B511">
        <v>0</v>
      </c>
      <c r="C511">
        <f t="shared" si="8"/>
        <v>20</v>
      </c>
    </row>
    <row r="512" spans="1:3" x14ac:dyDescent="0.25">
      <c r="A512" t="s">
        <v>26</v>
      </c>
      <c r="B512">
        <v>0</v>
      </c>
      <c r="C512">
        <f t="shared" si="8"/>
        <v>36</v>
      </c>
    </row>
    <row r="513" spans="1:3" x14ac:dyDescent="0.25">
      <c r="A513" t="s">
        <v>903</v>
      </c>
      <c r="B513">
        <v>0</v>
      </c>
      <c r="C513">
        <f t="shared" si="8"/>
        <v>0</v>
      </c>
    </row>
    <row r="514" spans="1:3" x14ac:dyDescent="0.25">
      <c r="A514" t="s">
        <v>47</v>
      </c>
      <c r="B514">
        <v>0</v>
      </c>
      <c r="C514">
        <f t="shared" si="8"/>
        <v>92</v>
      </c>
    </row>
    <row r="515" spans="1:3" x14ac:dyDescent="0.25">
      <c r="A515" t="s">
        <v>196</v>
      </c>
      <c r="B515">
        <v>0</v>
      </c>
      <c r="C515">
        <f t="shared" ref="C515:C578" si="9">SUMIF($A:$A, A515, $B:$B)</f>
        <v>37</v>
      </c>
    </row>
    <row r="516" spans="1:3" x14ac:dyDescent="0.25">
      <c r="A516" t="s">
        <v>16</v>
      </c>
      <c r="B516">
        <v>0</v>
      </c>
      <c r="C516">
        <f t="shared" si="9"/>
        <v>280</v>
      </c>
    </row>
    <row r="517" spans="1:3" x14ac:dyDescent="0.25">
      <c r="A517" t="s">
        <v>16</v>
      </c>
      <c r="B517">
        <v>0</v>
      </c>
      <c r="C517">
        <f t="shared" si="9"/>
        <v>280</v>
      </c>
    </row>
    <row r="518" spans="1:3" x14ac:dyDescent="0.25">
      <c r="A518" t="s">
        <v>26</v>
      </c>
      <c r="B518">
        <v>0</v>
      </c>
      <c r="C518">
        <f t="shared" si="9"/>
        <v>36</v>
      </c>
    </row>
    <row r="519" spans="1:3" x14ac:dyDescent="0.25">
      <c r="A519" t="s">
        <v>26</v>
      </c>
      <c r="B519">
        <v>0</v>
      </c>
      <c r="C519">
        <f t="shared" si="9"/>
        <v>36</v>
      </c>
    </row>
    <row r="520" spans="1:3" x14ac:dyDescent="0.25">
      <c r="A520" t="s">
        <v>26</v>
      </c>
      <c r="B520">
        <v>1</v>
      </c>
      <c r="C520">
        <f t="shared" si="9"/>
        <v>36</v>
      </c>
    </row>
    <row r="521" spans="1:3" x14ac:dyDescent="0.25">
      <c r="A521" t="s">
        <v>238</v>
      </c>
      <c r="B521">
        <v>0</v>
      </c>
      <c r="C521">
        <f t="shared" si="9"/>
        <v>66</v>
      </c>
    </row>
    <row r="522" spans="1:3" x14ac:dyDescent="0.25">
      <c r="A522" t="s">
        <v>65</v>
      </c>
      <c r="B522">
        <v>3</v>
      </c>
      <c r="C522">
        <f t="shared" si="9"/>
        <v>15</v>
      </c>
    </row>
    <row r="523" spans="1:3" x14ac:dyDescent="0.25">
      <c r="A523" t="s">
        <v>16</v>
      </c>
      <c r="B523">
        <v>0</v>
      </c>
      <c r="C523">
        <f t="shared" si="9"/>
        <v>280</v>
      </c>
    </row>
    <row r="524" spans="1:3" x14ac:dyDescent="0.25">
      <c r="A524" t="s">
        <v>65</v>
      </c>
      <c r="B524">
        <v>0</v>
      </c>
      <c r="C524">
        <f t="shared" si="9"/>
        <v>15</v>
      </c>
    </row>
    <row r="525" spans="1:3" x14ac:dyDescent="0.25">
      <c r="A525" t="s">
        <v>26</v>
      </c>
      <c r="B525">
        <v>0</v>
      </c>
      <c r="C525">
        <f t="shared" si="9"/>
        <v>36</v>
      </c>
    </row>
    <row r="526" spans="1:3" x14ac:dyDescent="0.25">
      <c r="A526" t="s">
        <v>196</v>
      </c>
      <c r="B526">
        <v>0</v>
      </c>
      <c r="C526">
        <f t="shared" si="9"/>
        <v>37</v>
      </c>
    </row>
    <row r="527" spans="1:3" x14ac:dyDescent="0.25">
      <c r="A527" t="s">
        <v>50</v>
      </c>
      <c r="B527">
        <v>0</v>
      </c>
      <c r="C527">
        <f t="shared" si="9"/>
        <v>31</v>
      </c>
    </row>
    <row r="528" spans="1:3" x14ac:dyDescent="0.25">
      <c r="A528" t="s">
        <v>29</v>
      </c>
      <c r="B528">
        <v>0</v>
      </c>
      <c r="C528">
        <f t="shared" si="9"/>
        <v>4</v>
      </c>
    </row>
    <row r="529" spans="1:3" x14ac:dyDescent="0.25">
      <c r="A529" t="s">
        <v>12</v>
      </c>
      <c r="B529">
        <v>0</v>
      </c>
      <c r="C529">
        <f t="shared" si="9"/>
        <v>52</v>
      </c>
    </row>
    <row r="530" spans="1:3" x14ac:dyDescent="0.25">
      <c r="A530" t="s">
        <v>196</v>
      </c>
      <c r="B530">
        <v>1</v>
      </c>
      <c r="C530">
        <f t="shared" si="9"/>
        <v>37</v>
      </c>
    </row>
    <row r="531" spans="1:3" x14ac:dyDescent="0.25">
      <c r="A531" t="s">
        <v>47</v>
      </c>
      <c r="B531">
        <v>0</v>
      </c>
      <c r="C531">
        <f t="shared" si="9"/>
        <v>92</v>
      </c>
    </row>
    <row r="532" spans="1:3" x14ac:dyDescent="0.25">
      <c r="A532" t="s">
        <v>16</v>
      </c>
      <c r="B532">
        <v>0</v>
      </c>
      <c r="C532">
        <f t="shared" si="9"/>
        <v>280</v>
      </c>
    </row>
    <row r="533" spans="1:3" x14ac:dyDescent="0.25">
      <c r="A533" t="s">
        <v>23</v>
      </c>
      <c r="B533">
        <v>0</v>
      </c>
      <c r="C533">
        <f t="shared" si="9"/>
        <v>15</v>
      </c>
    </row>
    <row r="534" spans="1:3" x14ac:dyDescent="0.25">
      <c r="A534" t="s">
        <v>26</v>
      </c>
      <c r="B534">
        <v>0</v>
      </c>
      <c r="C534">
        <f t="shared" si="9"/>
        <v>36</v>
      </c>
    </row>
    <row r="535" spans="1:3" x14ac:dyDescent="0.25">
      <c r="A535" t="s">
        <v>29</v>
      </c>
      <c r="B535">
        <v>0</v>
      </c>
      <c r="C535">
        <f t="shared" si="9"/>
        <v>4</v>
      </c>
    </row>
    <row r="536" spans="1:3" x14ac:dyDescent="0.25">
      <c r="A536" t="s">
        <v>12</v>
      </c>
      <c r="B536">
        <v>0</v>
      </c>
      <c r="C536">
        <f t="shared" si="9"/>
        <v>52</v>
      </c>
    </row>
    <row r="537" spans="1:3" x14ac:dyDescent="0.25">
      <c r="A537" t="s">
        <v>26</v>
      </c>
      <c r="B537">
        <v>0</v>
      </c>
      <c r="C537">
        <f t="shared" si="9"/>
        <v>36</v>
      </c>
    </row>
    <row r="538" spans="1:3" x14ac:dyDescent="0.25">
      <c r="A538" t="s">
        <v>47</v>
      </c>
      <c r="B538">
        <v>0</v>
      </c>
      <c r="C538">
        <f t="shared" si="9"/>
        <v>92</v>
      </c>
    </row>
    <row r="539" spans="1:3" x14ac:dyDescent="0.25">
      <c r="A539" t="s">
        <v>85</v>
      </c>
      <c r="B539">
        <v>0</v>
      </c>
      <c r="C539">
        <f t="shared" si="9"/>
        <v>0</v>
      </c>
    </row>
    <row r="540" spans="1:3" x14ac:dyDescent="0.25">
      <c r="A540" t="s">
        <v>12</v>
      </c>
      <c r="B540">
        <v>0</v>
      </c>
      <c r="C540">
        <f t="shared" si="9"/>
        <v>52</v>
      </c>
    </row>
    <row r="541" spans="1:3" x14ac:dyDescent="0.25">
      <c r="A541" t="s">
        <v>252</v>
      </c>
      <c r="B541">
        <v>0</v>
      </c>
      <c r="C541">
        <f t="shared" si="9"/>
        <v>20</v>
      </c>
    </row>
    <row r="542" spans="1:3" x14ac:dyDescent="0.25">
      <c r="A542" t="s">
        <v>16</v>
      </c>
      <c r="B542">
        <v>0</v>
      </c>
      <c r="C542">
        <f t="shared" si="9"/>
        <v>280</v>
      </c>
    </row>
    <row r="543" spans="1:3" x14ac:dyDescent="0.25">
      <c r="A543" t="s">
        <v>615</v>
      </c>
      <c r="B543">
        <v>12</v>
      </c>
      <c r="C543">
        <f t="shared" si="9"/>
        <v>12</v>
      </c>
    </row>
    <row r="544" spans="1:3" x14ac:dyDescent="0.25">
      <c r="A544" t="s">
        <v>12</v>
      </c>
      <c r="B544">
        <v>0</v>
      </c>
      <c r="C544">
        <f t="shared" si="9"/>
        <v>52</v>
      </c>
    </row>
    <row r="545" spans="1:3" x14ac:dyDescent="0.25">
      <c r="A545" t="s">
        <v>130</v>
      </c>
      <c r="B545">
        <v>1</v>
      </c>
      <c r="C545">
        <f t="shared" si="9"/>
        <v>88</v>
      </c>
    </row>
    <row r="546" spans="1:3" x14ac:dyDescent="0.25">
      <c r="A546" t="s">
        <v>16</v>
      </c>
      <c r="B546">
        <v>0</v>
      </c>
      <c r="C546">
        <f t="shared" si="9"/>
        <v>280</v>
      </c>
    </row>
    <row r="547" spans="1:3" x14ac:dyDescent="0.25">
      <c r="A547" t="s">
        <v>252</v>
      </c>
      <c r="B547">
        <v>0</v>
      </c>
      <c r="C547">
        <f t="shared" si="9"/>
        <v>20</v>
      </c>
    </row>
    <row r="548" spans="1:3" x14ac:dyDescent="0.25">
      <c r="A548" t="s">
        <v>16</v>
      </c>
      <c r="B548">
        <v>0</v>
      </c>
      <c r="C548">
        <f t="shared" si="9"/>
        <v>280</v>
      </c>
    </row>
    <row r="549" spans="1:3" x14ac:dyDescent="0.25">
      <c r="A549" t="s">
        <v>16</v>
      </c>
      <c r="B549">
        <v>19</v>
      </c>
      <c r="C549">
        <f t="shared" si="9"/>
        <v>280</v>
      </c>
    </row>
    <row r="550" spans="1:3" x14ac:dyDescent="0.25">
      <c r="A550" t="s">
        <v>12</v>
      </c>
      <c r="B550">
        <v>0</v>
      </c>
      <c r="C550">
        <f t="shared" si="9"/>
        <v>52</v>
      </c>
    </row>
    <row r="551" spans="1:3" x14ac:dyDescent="0.25">
      <c r="A551" t="s">
        <v>16</v>
      </c>
      <c r="B551">
        <v>0</v>
      </c>
      <c r="C551">
        <f t="shared" si="9"/>
        <v>280</v>
      </c>
    </row>
    <row r="552" spans="1:3" x14ac:dyDescent="0.25">
      <c r="A552" t="s">
        <v>12</v>
      </c>
      <c r="B552">
        <v>1</v>
      </c>
      <c r="C552">
        <f t="shared" si="9"/>
        <v>52</v>
      </c>
    </row>
    <row r="553" spans="1:3" x14ac:dyDescent="0.25">
      <c r="A553" t="s">
        <v>525</v>
      </c>
      <c r="B553">
        <v>0</v>
      </c>
      <c r="C553">
        <f t="shared" si="9"/>
        <v>3</v>
      </c>
    </row>
    <row r="554" spans="1:3" x14ac:dyDescent="0.25">
      <c r="A554" t="s">
        <v>525</v>
      </c>
      <c r="B554">
        <v>1</v>
      </c>
      <c r="C554">
        <f t="shared" si="9"/>
        <v>3</v>
      </c>
    </row>
    <row r="555" spans="1:3" x14ac:dyDescent="0.25">
      <c r="A555" t="s">
        <v>525</v>
      </c>
      <c r="B555">
        <v>0</v>
      </c>
      <c r="C555">
        <f t="shared" si="9"/>
        <v>3</v>
      </c>
    </row>
    <row r="556" spans="1:3" x14ac:dyDescent="0.25">
      <c r="A556" t="s">
        <v>26</v>
      </c>
      <c r="B556">
        <v>0</v>
      </c>
      <c r="C556">
        <f t="shared" si="9"/>
        <v>36</v>
      </c>
    </row>
    <row r="557" spans="1:3" x14ac:dyDescent="0.25">
      <c r="A557" t="s">
        <v>12</v>
      </c>
      <c r="B557">
        <v>2</v>
      </c>
      <c r="C557">
        <f t="shared" si="9"/>
        <v>52</v>
      </c>
    </row>
    <row r="558" spans="1:3" x14ac:dyDescent="0.25">
      <c r="A558" t="s">
        <v>12</v>
      </c>
      <c r="B558">
        <v>0</v>
      </c>
      <c r="C558">
        <f t="shared" si="9"/>
        <v>52</v>
      </c>
    </row>
    <row r="559" spans="1:3" x14ac:dyDescent="0.25">
      <c r="A559" t="s">
        <v>130</v>
      </c>
      <c r="B559">
        <v>0</v>
      </c>
      <c r="C559">
        <f t="shared" si="9"/>
        <v>88</v>
      </c>
    </row>
    <row r="560" spans="1:3" x14ac:dyDescent="0.25">
      <c r="A560" t="s">
        <v>12</v>
      </c>
      <c r="B560">
        <v>0</v>
      </c>
      <c r="C560">
        <f t="shared" si="9"/>
        <v>52</v>
      </c>
    </row>
    <row r="561" spans="1:3" x14ac:dyDescent="0.25">
      <c r="A561" t="s">
        <v>16</v>
      </c>
      <c r="B561">
        <v>0</v>
      </c>
      <c r="C561">
        <f t="shared" si="9"/>
        <v>280</v>
      </c>
    </row>
    <row r="562" spans="1:3" x14ac:dyDescent="0.25">
      <c r="A562" t="s">
        <v>26</v>
      </c>
      <c r="B562">
        <v>0</v>
      </c>
      <c r="C562">
        <f t="shared" si="9"/>
        <v>36</v>
      </c>
    </row>
    <row r="563" spans="1:3" x14ac:dyDescent="0.25">
      <c r="A563" t="s">
        <v>16</v>
      </c>
      <c r="B563">
        <v>0</v>
      </c>
      <c r="C563">
        <f t="shared" si="9"/>
        <v>280</v>
      </c>
    </row>
    <row r="564" spans="1:3" x14ac:dyDescent="0.25">
      <c r="A564" t="s">
        <v>161</v>
      </c>
      <c r="B564">
        <v>0</v>
      </c>
      <c r="C564">
        <f t="shared" si="9"/>
        <v>3</v>
      </c>
    </row>
    <row r="565" spans="1:3" x14ac:dyDescent="0.25">
      <c r="A565" t="s">
        <v>23</v>
      </c>
      <c r="B565">
        <v>0</v>
      </c>
      <c r="C565">
        <f t="shared" si="9"/>
        <v>15</v>
      </c>
    </row>
    <row r="566" spans="1:3" x14ac:dyDescent="0.25">
      <c r="A566" t="s">
        <v>65</v>
      </c>
      <c r="B566">
        <v>0</v>
      </c>
      <c r="C566">
        <f t="shared" si="9"/>
        <v>15</v>
      </c>
    </row>
    <row r="567" spans="1:3" x14ac:dyDescent="0.25">
      <c r="A567" t="s">
        <v>26</v>
      </c>
      <c r="B567">
        <v>0</v>
      </c>
      <c r="C567">
        <f t="shared" si="9"/>
        <v>36</v>
      </c>
    </row>
    <row r="568" spans="1:3" x14ac:dyDescent="0.25">
      <c r="A568" t="s">
        <v>29</v>
      </c>
      <c r="B568">
        <v>0</v>
      </c>
      <c r="C568">
        <f t="shared" si="9"/>
        <v>4</v>
      </c>
    </row>
    <row r="569" spans="1:3" x14ac:dyDescent="0.25">
      <c r="A569" t="s">
        <v>203</v>
      </c>
      <c r="B569">
        <v>0</v>
      </c>
      <c r="C569">
        <f t="shared" si="9"/>
        <v>5</v>
      </c>
    </row>
    <row r="570" spans="1:3" x14ac:dyDescent="0.25">
      <c r="A570" t="s">
        <v>70</v>
      </c>
      <c r="B570">
        <v>1</v>
      </c>
      <c r="C570">
        <f t="shared" si="9"/>
        <v>10</v>
      </c>
    </row>
    <row r="571" spans="1:3" x14ac:dyDescent="0.25">
      <c r="A571" t="s">
        <v>525</v>
      </c>
      <c r="B571">
        <v>0</v>
      </c>
      <c r="C571">
        <f t="shared" si="9"/>
        <v>3</v>
      </c>
    </row>
    <row r="572" spans="1:3" x14ac:dyDescent="0.25">
      <c r="A572" t="s">
        <v>16</v>
      </c>
      <c r="B572">
        <v>17</v>
      </c>
      <c r="C572">
        <f t="shared" si="9"/>
        <v>280</v>
      </c>
    </row>
    <row r="573" spans="1:3" x14ac:dyDescent="0.25">
      <c r="A573" t="s">
        <v>16</v>
      </c>
      <c r="B573">
        <v>0</v>
      </c>
      <c r="C573">
        <f t="shared" si="9"/>
        <v>280</v>
      </c>
    </row>
    <row r="574" spans="1:3" x14ac:dyDescent="0.25">
      <c r="A574" t="s">
        <v>26</v>
      </c>
      <c r="B574">
        <v>0</v>
      </c>
      <c r="C574">
        <f t="shared" si="9"/>
        <v>36</v>
      </c>
    </row>
    <row r="575" spans="1:3" x14ac:dyDescent="0.25">
      <c r="A575" t="s">
        <v>47</v>
      </c>
      <c r="B575">
        <v>1</v>
      </c>
      <c r="C575">
        <f t="shared" si="9"/>
        <v>92</v>
      </c>
    </row>
    <row r="576" spans="1:3" x14ac:dyDescent="0.25">
      <c r="A576" t="s">
        <v>26</v>
      </c>
      <c r="B576">
        <v>0</v>
      </c>
      <c r="C576">
        <f t="shared" si="9"/>
        <v>36</v>
      </c>
    </row>
    <row r="577" spans="1:3" x14ac:dyDescent="0.25">
      <c r="A577" t="s">
        <v>85</v>
      </c>
      <c r="B577">
        <v>0</v>
      </c>
      <c r="C577">
        <f t="shared" si="9"/>
        <v>0</v>
      </c>
    </row>
    <row r="578" spans="1:3" x14ac:dyDescent="0.25">
      <c r="A578" t="s">
        <v>16</v>
      </c>
      <c r="B578">
        <v>1</v>
      </c>
      <c r="C578">
        <f t="shared" si="9"/>
        <v>280</v>
      </c>
    </row>
    <row r="579" spans="1:3" x14ac:dyDescent="0.25">
      <c r="A579" t="s">
        <v>26</v>
      </c>
      <c r="B579">
        <v>0</v>
      </c>
      <c r="C579">
        <f t="shared" ref="C579:C642" si="10">SUMIF($A:$A, A579, $B:$B)</f>
        <v>36</v>
      </c>
    </row>
    <row r="580" spans="1:3" x14ac:dyDescent="0.25">
      <c r="A580" t="s">
        <v>1002</v>
      </c>
      <c r="B580">
        <v>0</v>
      </c>
      <c r="C580">
        <f t="shared" si="10"/>
        <v>0</v>
      </c>
    </row>
    <row r="581" spans="1:3" x14ac:dyDescent="0.25">
      <c r="A581" t="s">
        <v>173</v>
      </c>
      <c r="B581">
        <v>0</v>
      </c>
      <c r="C581">
        <f t="shared" si="10"/>
        <v>49</v>
      </c>
    </row>
    <row r="582" spans="1:3" x14ac:dyDescent="0.25">
      <c r="A582" t="s">
        <v>130</v>
      </c>
      <c r="B582">
        <v>0</v>
      </c>
      <c r="C582">
        <f t="shared" si="10"/>
        <v>88</v>
      </c>
    </row>
    <row r="583" spans="1:3" x14ac:dyDescent="0.25">
      <c r="A583" t="s">
        <v>16</v>
      </c>
      <c r="B583">
        <v>0</v>
      </c>
      <c r="C583">
        <f t="shared" si="10"/>
        <v>280</v>
      </c>
    </row>
    <row r="584" spans="1:3" x14ac:dyDescent="0.25">
      <c r="A584" t="s">
        <v>130</v>
      </c>
      <c r="B584">
        <v>5</v>
      </c>
      <c r="C584">
        <f t="shared" si="10"/>
        <v>88</v>
      </c>
    </row>
    <row r="585" spans="1:3" x14ac:dyDescent="0.25">
      <c r="A585" t="s">
        <v>12</v>
      </c>
      <c r="B585">
        <v>0</v>
      </c>
      <c r="C585">
        <f t="shared" si="10"/>
        <v>52</v>
      </c>
    </row>
    <row r="586" spans="1:3" x14ac:dyDescent="0.25">
      <c r="A586" t="s">
        <v>12</v>
      </c>
      <c r="B586">
        <v>0</v>
      </c>
      <c r="C586">
        <f t="shared" si="10"/>
        <v>52</v>
      </c>
    </row>
    <row r="587" spans="1:3" x14ac:dyDescent="0.25">
      <c r="A587" t="s">
        <v>70</v>
      </c>
      <c r="B587">
        <v>0</v>
      </c>
      <c r="C587">
        <f t="shared" si="10"/>
        <v>10</v>
      </c>
    </row>
    <row r="588" spans="1:3" x14ac:dyDescent="0.25">
      <c r="A588" t="s">
        <v>16</v>
      </c>
      <c r="B588">
        <v>0</v>
      </c>
      <c r="C588">
        <f t="shared" si="10"/>
        <v>280</v>
      </c>
    </row>
    <row r="589" spans="1:3" x14ac:dyDescent="0.25">
      <c r="A589" t="s">
        <v>16</v>
      </c>
      <c r="B589">
        <v>1</v>
      </c>
      <c r="C589">
        <f t="shared" si="10"/>
        <v>280</v>
      </c>
    </row>
    <row r="590" spans="1:3" x14ac:dyDescent="0.25">
      <c r="A590" t="s">
        <v>47</v>
      </c>
      <c r="B590">
        <v>0</v>
      </c>
      <c r="C590">
        <f t="shared" si="10"/>
        <v>92</v>
      </c>
    </row>
    <row r="591" spans="1:3" x14ac:dyDescent="0.25">
      <c r="A591" t="s">
        <v>12</v>
      </c>
      <c r="B591">
        <v>0</v>
      </c>
      <c r="C591">
        <f t="shared" si="10"/>
        <v>52</v>
      </c>
    </row>
    <row r="592" spans="1:3" x14ac:dyDescent="0.25">
      <c r="A592" t="s">
        <v>12</v>
      </c>
      <c r="B592">
        <v>0</v>
      </c>
      <c r="C592">
        <f t="shared" si="10"/>
        <v>52</v>
      </c>
    </row>
    <row r="593" spans="1:3" x14ac:dyDescent="0.25">
      <c r="A593" t="s">
        <v>16</v>
      </c>
      <c r="B593">
        <v>0</v>
      </c>
      <c r="C593">
        <f t="shared" si="10"/>
        <v>280</v>
      </c>
    </row>
    <row r="594" spans="1:3" x14ac:dyDescent="0.25">
      <c r="A594" t="s">
        <v>16</v>
      </c>
      <c r="B594">
        <v>0</v>
      </c>
      <c r="C594">
        <f t="shared" si="10"/>
        <v>280</v>
      </c>
    </row>
    <row r="595" spans="1:3" x14ac:dyDescent="0.25">
      <c r="A595" t="s">
        <v>16</v>
      </c>
      <c r="B595">
        <v>0</v>
      </c>
      <c r="C595">
        <f t="shared" si="10"/>
        <v>280</v>
      </c>
    </row>
    <row r="596" spans="1:3" x14ac:dyDescent="0.25">
      <c r="A596" t="s">
        <v>26</v>
      </c>
      <c r="B596">
        <v>1</v>
      </c>
      <c r="C596">
        <f t="shared" si="10"/>
        <v>36</v>
      </c>
    </row>
    <row r="597" spans="1:3" x14ac:dyDescent="0.25">
      <c r="A597" t="s">
        <v>12</v>
      </c>
      <c r="B597">
        <v>13</v>
      </c>
      <c r="C597">
        <f t="shared" si="10"/>
        <v>52</v>
      </c>
    </row>
    <row r="598" spans="1:3" x14ac:dyDescent="0.25">
      <c r="A598" t="s">
        <v>168</v>
      </c>
      <c r="B598">
        <v>0</v>
      </c>
      <c r="C598">
        <f t="shared" si="10"/>
        <v>17</v>
      </c>
    </row>
    <row r="599" spans="1:3" x14ac:dyDescent="0.25">
      <c r="A599" t="s">
        <v>26</v>
      </c>
      <c r="B599">
        <v>0</v>
      </c>
      <c r="C599">
        <f t="shared" si="10"/>
        <v>36</v>
      </c>
    </row>
    <row r="600" spans="1:3" x14ac:dyDescent="0.25">
      <c r="A600" t="s">
        <v>12</v>
      </c>
      <c r="B600">
        <v>0</v>
      </c>
      <c r="C600">
        <f t="shared" si="10"/>
        <v>52</v>
      </c>
    </row>
    <row r="601" spans="1:3" x14ac:dyDescent="0.25">
      <c r="A601" t="s">
        <v>621</v>
      </c>
      <c r="B601">
        <v>12</v>
      </c>
      <c r="C601">
        <f t="shared" si="10"/>
        <v>14</v>
      </c>
    </row>
    <row r="602" spans="1:3" x14ac:dyDescent="0.25">
      <c r="A602" t="s">
        <v>50</v>
      </c>
      <c r="B602">
        <v>0</v>
      </c>
      <c r="C602">
        <f t="shared" si="10"/>
        <v>31</v>
      </c>
    </row>
    <row r="603" spans="1:3" x14ac:dyDescent="0.25">
      <c r="A603" t="s">
        <v>238</v>
      </c>
      <c r="B603">
        <v>0</v>
      </c>
      <c r="C603">
        <f t="shared" si="10"/>
        <v>66</v>
      </c>
    </row>
    <row r="604" spans="1:3" x14ac:dyDescent="0.25">
      <c r="A604" t="s">
        <v>47</v>
      </c>
      <c r="B604">
        <v>1</v>
      </c>
      <c r="C604">
        <f t="shared" si="10"/>
        <v>92</v>
      </c>
    </row>
    <row r="605" spans="1:3" x14ac:dyDescent="0.25">
      <c r="A605" t="s">
        <v>12</v>
      </c>
      <c r="B605">
        <v>0</v>
      </c>
      <c r="C605">
        <f t="shared" si="10"/>
        <v>52</v>
      </c>
    </row>
    <row r="606" spans="1:3" x14ac:dyDescent="0.25">
      <c r="A606" t="s">
        <v>29</v>
      </c>
      <c r="B606">
        <v>0</v>
      </c>
      <c r="C606">
        <f t="shared" si="10"/>
        <v>4</v>
      </c>
    </row>
    <row r="607" spans="1:3" x14ac:dyDescent="0.25">
      <c r="A607" t="s">
        <v>70</v>
      </c>
      <c r="B607">
        <v>9</v>
      </c>
      <c r="C607">
        <f t="shared" si="10"/>
        <v>10</v>
      </c>
    </row>
    <row r="608" spans="1:3" x14ac:dyDescent="0.25">
      <c r="A608" t="s">
        <v>777</v>
      </c>
      <c r="B608">
        <v>1</v>
      </c>
      <c r="C608">
        <f t="shared" si="10"/>
        <v>2</v>
      </c>
    </row>
    <row r="609" spans="1:3" x14ac:dyDescent="0.25">
      <c r="A609" t="s">
        <v>196</v>
      </c>
      <c r="B609">
        <v>0</v>
      </c>
      <c r="C609">
        <f t="shared" si="10"/>
        <v>37</v>
      </c>
    </row>
    <row r="610" spans="1:3" x14ac:dyDescent="0.25">
      <c r="A610" t="s">
        <v>238</v>
      </c>
      <c r="B610">
        <v>5</v>
      </c>
      <c r="C610">
        <f t="shared" si="10"/>
        <v>66</v>
      </c>
    </row>
    <row r="611" spans="1:3" x14ac:dyDescent="0.25">
      <c r="A611" t="s">
        <v>47</v>
      </c>
      <c r="B611">
        <v>0</v>
      </c>
      <c r="C611">
        <f t="shared" si="10"/>
        <v>92</v>
      </c>
    </row>
    <row r="612" spans="1:3" x14ac:dyDescent="0.25">
      <c r="A612" t="s">
        <v>47</v>
      </c>
      <c r="B612">
        <v>0</v>
      </c>
      <c r="C612">
        <f t="shared" si="10"/>
        <v>92</v>
      </c>
    </row>
    <row r="613" spans="1:3" x14ac:dyDescent="0.25">
      <c r="A613" t="s">
        <v>203</v>
      </c>
      <c r="B613">
        <v>0</v>
      </c>
      <c r="C613">
        <f t="shared" si="10"/>
        <v>5</v>
      </c>
    </row>
    <row r="614" spans="1:3" x14ac:dyDescent="0.25">
      <c r="A614" t="s">
        <v>29</v>
      </c>
      <c r="B614">
        <v>0</v>
      </c>
      <c r="C614">
        <f t="shared" si="10"/>
        <v>4</v>
      </c>
    </row>
    <row r="615" spans="1:3" x14ac:dyDescent="0.25">
      <c r="A615" t="s">
        <v>23</v>
      </c>
      <c r="B615">
        <v>0</v>
      </c>
      <c r="C615">
        <f t="shared" si="10"/>
        <v>15</v>
      </c>
    </row>
    <row r="616" spans="1:3" x14ac:dyDescent="0.25">
      <c r="A616" t="s">
        <v>23</v>
      </c>
      <c r="B616">
        <v>0</v>
      </c>
      <c r="C616">
        <f t="shared" si="10"/>
        <v>15</v>
      </c>
    </row>
    <row r="617" spans="1:3" x14ac:dyDescent="0.25">
      <c r="A617" t="s">
        <v>12</v>
      </c>
      <c r="B617">
        <v>0</v>
      </c>
      <c r="C617">
        <f t="shared" si="10"/>
        <v>52</v>
      </c>
    </row>
    <row r="618" spans="1:3" x14ac:dyDescent="0.25">
      <c r="A618" t="s">
        <v>16</v>
      </c>
      <c r="B618">
        <v>0</v>
      </c>
      <c r="C618">
        <f t="shared" si="10"/>
        <v>280</v>
      </c>
    </row>
    <row r="619" spans="1:3" x14ac:dyDescent="0.25">
      <c r="A619" t="s">
        <v>130</v>
      </c>
      <c r="B619">
        <v>23</v>
      </c>
      <c r="C619">
        <f t="shared" si="10"/>
        <v>88</v>
      </c>
    </row>
    <row r="620" spans="1:3" x14ac:dyDescent="0.25">
      <c r="A620" t="s">
        <v>130</v>
      </c>
      <c r="B620">
        <v>0</v>
      </c>
      <c r="C620">
        <f t="shared" si="10"/>
        <v>88</v>
      </c>
    </row>
    <row r="621" spans="1:3" x14ac:dyDescent="0.25">
      <c r="A621" t="s">
        <v>12</v>
      </c>
      <c r="B621">
        <v>0</v>
      </c>
      <c r="C621">
        <f t="shared" si="10"/>
        <v>52</v>
      </c>
    </row>
    <row r="622" spans="1:3" x14ac:dyDescent="0.25">
      <c r="A622" t="s">
        <v>47</v>
      </c>
      <c r="B622">
        <v>5</v>
      </c>
      <c r="C622">
        <f t="shared" si="10"/>
        <v>92</v>
      </c>
    </row>
    <row r="623" spans="1:3" x14ac:dyDescent="0.25">
      <c r="A623" t="s">
        <v>12</v>
      </c>
      <c r="B623">
        <v>0</v>
      </c>
      <c r="C623">
        <f t="shared" si="10"/>
        <v>52</v>
      </c>
    </row>
    <row r="624" spans="1:3" x14ac:dyDescent="0.25">
      <c r="A624" t="s">
        <v>130</v>
      </c>
      <c r="B624">
        <v>0</v>
      </c>
      <c r="C624">
        <f t="shared" si="10"/>
        <v>88</v>
      </c>
    </row>
    <row r="625" spans="1:3" x14ac:dyDescent="0.25">
      <c r="A625" t="s">
        <v>23</v>
      </c>
      <c r="B625">
        <v>0</v>
      </c>
      <c r="C625">
        <f t="shared" si="10"/>
        <v>15</v>
      </c>
    </row>
    <row r="626" spans="1:3" x14ac:dyDescent="0.25">
      <c r="A626" t="s">
        <v>47</v>
      </c>
      <c r="B626">
        <v>0</v>
      </c>
      <c r="C626">
        <f t="shared" si="10"/>
        <v>92</v>
      </c>
    </row>
    <row r="627" spans="1:3" x14ac:dyDescent="0.25">
      <c r="A627" t="s">
        <v>38</v>
      </c>
      <c r="B627">
        <v>0</v>
      </c>
      <c r="C627">
        <f t="shared" si="10"/>
        <v>34</v>
      </c>
    </row>
    <row r="628" spans="1:3" x14ac:dyDescent="0.25">
      <c r="A628" t="s">
        <v>16</v>
      </c>
      <c r="B628">
        <v>0</v>
      </c>
      <c r="C628">
        <f t="shared" si="10"/>
        <v>280</v>
      </c>
    </row>
    <row r="629" spans="1:3" x14ac:dyDescent="0.25">
      <c r="A629" t="s">
        <v>50</v>
      </c>
      <c r="B629">
        <v>0</v>
      </c>
      <c r="C629">
        <f t="shared" si="10"/>
        <v>31</v>
      </c>
    </row>
    <row r="630" spans="1:3" x14ac:dyDescent="0.25">
      <c r="A630" t="s">
        <v>26</v>
      </c>
      <c r="B630">
        <v>0</v>
      </c>
      <c r="C630">
        <f t="shared" si="10"/>
        <v>36</v>
      </c>
    </row>
    <row r="631" spans="1:3" x14ac:dyDescent="0.25">
      <c r="A631" t="s">
        <v>47</v>
      </c>
      <c r="B631">
        <v>0</v>
      </c>
      <c r="C631">
        <f t="shared" si="10"/>
        <v>92</v>
      </c>
    </row>
    <row r="632" spans="1:3" x14ac:dyDescent="0.25">
      <c r="A632" t="s">
        <v>203</v>
      </c>
      <c r="B632">
        <v>0</v>
      </c>
      <c r="C632">
        <f t="shared" si="10"/>
        <v>5</v>
      </c>
    </row>
    <row r="633" spans="1:3" x14ac:dyDescent="0.25">
      <c r="A633" t="s">
        <v>12</v>
      </c>
      <c r="B633">
        <v>0</v>
      </c>
      <c r="C633">
        <f t="shared" si="10"/>
        <v>52</v>
      </c>
    </row>
    <row r="634" spans="1:3" x14ac:dyDescent="0.25">
      <c r="A634" t="s">
        <v>16</v>
      </c>
      <c r="B634">
        <v>0</v>
      </c>
      <c r="C634">
        <f t="shared" si="10"/>
        <v>280</v>
      </c>
    </row>
    <row r="635" spans="1:3" x14ac:dyDescent="0.25">
      <c r="A635" t="s">
        <v>47</v>
      </c>
      <c r="B635">
        <v>41</v>
      </c>
      <c r="C635">
        <f t="shared" si="10"/>
        <v>92</v>
      </c>
    </row>
    <row r="636" spans="1:3" x14ac:dyDescent="0.25">
      <c r="A636" t="s">
        <v>16</v>
      </c>
      <c r="B636">
        <v>0</v>
      </c>
      <c r="C636">
        <f t="shared" si="10"/>
        <v>280</v>
      </c>
    </row>
    <row r="637" spans="1:3" x14ac:dyDescent="0.25">
      <c r="A637" t="s">
        <v>16</v>
      </c>
      <c r="B637">
        <v>0</v>
      </c>
      <c r="C637">
        <f t="shared" si="10"/>
        <v>280</v>
      </c>
    </row>
    <row r="638" spans="1:3" x14ac:dyDescent="0.25">
      <c r="A638" t="s">
        <v>846</v>
      </c>
      <c r="B638">
        <v>0</v>
      </c>
      <c r="C638">
        <f t="shared" si="10"/>
        <v>0</v>
      </c>
    </row>
    <row r="639" spans="1:3" x14ac:dyDescent="0.25">
      <c r="A639" t="s">
        <v>173</v>
      </c>
      <c r="B639">
        <v>0</v>
      </c>
      <c r="C639">
        <f t="shared" si="10"/>
        <v>49</v>
      </c>
    </row>
    <row r="640" spans="1:3" x14ac:dyDescent="0.25">
      <c r="A640" t="s">
        <v>16</v>
      </c>
      <c r="B640">
        <v>0</v>
      </c>
      <c r="C640">
        <f t="shared" si="10"/>
        <v>280</v>
      </c>
    </row>
    <row r="641" spans="1:3" x14ac:dyDescent="0.25">
      <c r="A641" t="s">
        <v>26</v>
      </c>
      <c r="B641">
        <v>0</v>
      </c>
      <c r="C641">
        <f t="shared" si="10"/>
        <v>36</v>
      </c>
    </row>
    <row r="642" spans="1:3" x14ac:dyDescent="0.25">
      <c r="A642" t="s">
        <v>227</v>
      </c>
      <c r="B642">
        <v>46</v>
      </c>
      <c r="C642">
        <f t="shared" si="10"/>
        <v>95</v>
      </c>
    </row>
    <row r="643" spans="1:3" x14ac:dyDescent="0.25">
      <c r="A643" t="s">
        <v>130</v>
      </c>
      <c r="B643">
        <v>0</v>
      </c>
      <c r="C643">
        <f t="shared" ref="C643:C706" si="11">SUMIF($A:$A, A643, $B:$B)</f>
        <v>88</v>
      </c>
    </row>
    <row r="644" spans="1:3" x14ac:dyDescent="0.25">
      <c r="A644" t="s">
        <v>47</v>
      </c>
      <c r="B644">
        <v>0</v>
      </c>
      <c r="C644">
        <f t="shared" si="11"/>
        <v>92</v>
      </c>
    </row>
    <row r="645" spans="1:3" x14ac:dyDescent="0.25">
      <c r="A645" t="s">
        <v>26</v>
      </c>
      <c r="B645">
        <v>0</v>
      </c>
      <c r="C645">
        <f t="shared" si="11"/>
        <v>36</v>
      </c>
    </row>
    <row r="646" spans="1:3" x14ac:dyDescent="0.25">
      <c r="A646" t="s">
        <v>26</v>
      </c>
      <c r="B646">
        <v>2</v>
      </c>
      <c r="C646">
        <f t="shared" si="11"/>
        <v>36</v>
      </c>
    </row>
    <row r="647" spans="1:3" x14ac:dyDescent="0.25">
      <c r="A647" t="s">
        <v>173</v>
      </c>
      <c r="B647">
        <v>0</v>
      </c>
      <c r="C647">
        <f t="shared" si="11"/>
        <v>49</v>
      </c>
    </row>
    <row r="648" spans="1:3" x14ac:dyDescent="0.25">
      <c r="A648" t="s">
        <v>621</v>
      </c>
      <c r="B648">
        <v>0</v>
      </c>
      <c r="C648">
        <f t="shared" si="11"/>
        <v>14</v>
      </c>
    </row>
    <row r="649" spans="1:3" x14ac:dyDescent="0.25">
      <c r="A649" t="s">
        <v>16</v>
      </c>
      <c r="B649">
        <v>0</v>
      </c>
      <c r="C649">
        <f t="shared" si="11"/>
        <v>280</v>
      </c>
    </row>
    <row r="650" spans="1:3" x14ac:dyDescent="0.25">
      <c r="A650" t="s">
        <v>26</v>
      </c>
      <c r="B650">
        <v>0</v>
      </c>
      <c r="C650">
        <f t="shared" si="11"/>
        <v>36</v>
      </c>
    </row>
    <row r="651" spans="1:3" x14ac:dyDescent="0.25">
      <c r="A651" t="s">
        <v>846</v>
      </c>
      <c r="B651">
        <v>0</v>
      </c>
      <c r="C651">
        <f t="shared" si="11"/>
        <v>0</v>
      </c>
    </row>
    <row r="652" spans="1:3" x14ac:dyDescent="0.25">
      <c r="A652" t="s">
        <v>16</v>
      </c>
      <c r="B652">
        <v>0</v>
      </c>
      <c r="C652">
        <f t="shared" si="11"/>
        <v>280</v>
      </c>
    </row>
    <row r="653" spans="1:3" x14ac:dyDescent="0.25">
      <c r="A653" t="s">
        <v>252</v>
      </c>
      <c r="B653">
        <v>15</v>
      </c>
      <c r="C653">
        <f t="shared" si="11"/>
        <v>20</v>
      </c>
    </row>
    <row r="654" spans="1:3" x14ac:dyDescent="0.25">
      <c r="A654" t="s">
        <v>16</v>
      </c>
      <c r="B654">
        <v>0</v>
      </c>
      <c r="C654">
        <f t="shared" si="11"/>
        <v>280</v>
      </c>
    </row>
    <row r="655" spans="1:3" x14ac:dyDescent="0.25">
      <c r="A655" t="s">
        <v>196</v>
      </c>
      <c r="B655">
        <v>6</v>
      </c>
      <c r="C655">
        <f t="shared" si="11"/>
        <v>37</v>
      </c>
    </row>
    <row r="656" spans="1:3" x14ac:dyDescent="0.25">
      <c r="A656" t="s">
        <v>26</v>
      </c>
      <c r="B656">
        <v>0</v>
      </c>
      <c r="C656">
        <f t="shared" si="11"/>
        <v>36</v>
      </c>
    </row>
    <row r="657" spans="1:3" x14ac:dyDescent="0.25">
      <c r="A657" t="s">
        <v>26</v>
      </c>
      <c r="B657">
        <v>0</v>
      </c>
      <c r="C657">
        <f t="shared" si="11"/>
        <v>36</v>
      </c>
    </row>
    <row r="658" spans="1:3" x14ac:dyDescent="0.25">
      <c r="A658" t="s">
        <v>16</v>
      </c>
      <c r="B658">
        <v>0</v>
      </c>
      <c r="C658">
        <f t="shared" si="11"/>
        <v>280</v>
      </c>
    </row>
    <row r="659" spans="1:3" x14ac:dyDescent="0.25">
      <c r="A659" t="s">
        <v>130</v>
      </c>
      <c r="B659">
        <v>0</v>
      </c>
      <c r="C659">
        <f t="shared" si="11"/>
        <v>88</v>
      </c>
    </row>
    <row r="660" spans="1:3" x14ac:dyDescent="0.25">
      <c r="A660" t="s">
        <v>238</v>
      </c>
      <c r="B660">
        <v>17</v>
      </c>
      <c r="C660">
        <f t="shared" si="11"/>
        <v>66</v>
      </c>
    </row>
    <row r="661" spans="1:3" x14ac:dyDescent="0.25">
      <c r="A661" t="s">
        <v>16</v>
      </c>
      <c r="B661">
        <v>0</v>
      </c>
      <c r="C661">
        <f t="shared" si="11"/>
        <v>280</v>
      </c>
    </row>
    <row r="662" spans="1:3" x14ac:dyDescent="0.25">
      <c r="A662" t="s">
        <v>29</v>
      </c>
      <c r="B662">
        <v>0</v>
      </c>
      <c r="C662">
        <f t="shared" si="11"/>
        <v>4</v>
      </c>
    </row>
    <row r="663" spans="1:3" x14ac:dyDescent="0.25">
      <c r="A663" t="s">
        <v>26</v>
      </c>
      <c r="B663">
        <v>0</v>
      </c>
      <c r="C663">
        <f t="shared" si="11"/>
        <v>36</v>
      </c>
    </row>
    <row r="664" spans="1:3" x14ac:dyDescent="0.25">
      <c r="A664" t="s">
        <v>173</v>
      </c>
      <c r="B664">
        <v>3</v>
      </c>
      <c r="C664">
        <f t="shared" si="11"/>
        <v>49</v>
      </c>
    </row>
    <row r="665" spans="1:3" x14ac:dyDescent="0.25">
      <c r="A665" t="s">
        <v>16</v>
      </c>
      <c r="B665">
        <v>0</v>
      </c>
      <c r="C665">
        <f t="shared" si="11"/>
        <v>280</v>
      </c>
    </row>
    <row r="666" spans="1:3" x14ac:dyDescent="0.25">
      <c r="A666" t="s">
        <v>12</v>
      </c>
      <c r="B666">
        <v>0</v>
      </c>
      <c r="C666">
        <f t="shared" si="11"/>
        <v>52</v>
      </c>
    </row>
    <row r="667" spans="1:3" x14ac:dyDescent="0.25">
      <c r="A667" t="s">
        <v>16</v>
      </c>
      <c r="B667">
        <v>0</v>
      </c>
      <c r="C667">
        <f t="shared" si="11"/>
        <v>280</v>
      </c>
    </row>
    <row r="668" spans="1:3" x14ac:dyDescent="0.25">
      <c r="A668" t="s">
        <v>621</v>
      </c>
      <c r="B668">
        <v>1</v>
      </c>
      <c r="C668">
        <f t="shared" si="11"/>
        <v>14</v>
      </c>
    </row>
    <row r="669" spans="1:3" x14ac:dyDescent="0.25">
      <c r="A669" t="s">
        <v>621</v>
      </c>
      <c r="B669">
        <v>0</v>
      </c>
      <c r="C669">
        <f t="shared" si="11"/>
        <v>14</v>
      </c>
    </row>
    <row r="670" spans="1:3" x14ac:dyDescent="0.25">
      <c r="A670" t="s">
        <v>196</v>
      </c>
      <c r="B670">
        <v>0</v>
      </c>
      <c r="C670">
        <f t="shared" si="11"/>
        <v>37</v>
      </c>
    </row>
    <row r="671" spans="1:3" x14ac:dyDescent="0.25">
      <c r="A671" t="s">
        <v>12</v>
      </c>
      <c r="B671">
        <v>0</v>
      </c>
      <c r="C671">
        <f t="shared" si="11"/>
        <v>52</v>
      </c>
    </row>
    <row r="672" spans="1:3" x14ac:dyDescent="0.25">
      <c r="A672" t="s">
        <v>16</v>
      </c>
      <c r="B672">
        <v>0</v>
      </c>
      <c r="C672">
        <f t="shared" si="11"/>
        <v>280</v>
      </c>
    </row>
    <row r="673" spans="1:3" x14ac:dyDescent="0.25">
      <c r="A673" t="s">
        <v>16</v>
      </c>
      <c r="B673">
        <v>0</v>
      </c>
      <c r="C673">
        <f t="shared" si="11"/>
        <v>280</v>
      </c>
    </row>
    <row r="674" spans="1:3" x14ac:dyDescent="0.25">
      <c r="A674" t="s">
        <v>70</v>
      </c>
      <c r="B674">
        <v>0</v>
      </c>
      <c r="C674">
        <f t="shared" si="11"/>
        <v>10</v>
      </c>
    </row>
    <row r="675" spans="1:3" x14ac:dyDescent="0.25">
      <c r="A675" t="s">
        <v>50</v>
      </c>
      <c r="B675">
        <v>1</v>
      </c>
      <c r="C675">
        <f t="shared" si="11"/>
        <v>31</v>
      </c>
    </row>
    <row r="676" spans="1:3" x14ac:dyDescent="0.25">
      <c r="A676" t="s">
        <v>227</v>
      </c>
      <c r="B676">
        <v>3</v>
      </c>
      <c r="C676">
        <f t="shared" si="11"/>
        <v>95</v>
      </c>
    </row>
    <row r="677" spans="1:3" x14ac:dyDescent="0.25">
      <c r="A677" t="s">
        <v>133</v>
      </c>
      <c r="B677">
        <v>20</v>
      </c>
      <c r="C677">
        <f t="shared" si="11"/>
        <v>155</v>
      </c>
    </row>
    <row r="678" spans="1:3" x14ac:dyDescent="0.25">
      <c r="A678" t="s">
        <v>26</v>
      </c>
      <c r="B678">
        <v>0</v>
      </c>
      <c r="C678">
        <f t="shared" si="11"/>
        <v>36</v>
      </c>
    </row>
    <row r="679" spans="1:3" x14ac:dyDescent="0.25">
      <c r="A679" t="s">
        <v>47</v>
      </c>
      <c r="B679">
        <v>0</v>
      </c>
      <c r="C679">
        <f t="shared" si="11"/>
        <v>92</v>
      </c>
    </row>
    <row r="680" spans="1:3" x14ac:dyDescent="0.25">
      <c r="A680" t="s">
        <v>130</v>
      </c>
      <c r="B680">
        <v>0</v>
      </c>
      <c r="C680">
        <f t="shared" si="11"/>
        <v>88</v>
      </c>
    </row>
    <row r="681" spans="1:3" x14ac:dyDescent="0.25">
      <c r="A681" t="s">
        <v>26</v>
      </c>
      <c r="B681">
        <v>0</v>
      </c>
      <c r="C681">
        <f t="shared" si="11"/>
        <v>36</v>
      </c>
    </row>
    <row r="682" spans="1:3" x14ac:dyDescent="0.25">
      <c r="A682" t="s">
        <v>38</v>
      </c>
      <c r="B682">
        <v>0</v>
      </c>
      <c r="C682">
        <f t="shared" si="11"/>
        <v>34</v>
      </c>
    </row>
    <row r="683" spans="1:3" x14ac:dyDescent="0.25">
      <c r="A683" t="s">
        <v>203</v>
      </c>
      <c r="B683">
        <v>0</v>
      </c>
      <c r="C683">
        <f t="shared" si="11"/>
        <v>5</v>
      </c>
    </row>
    <row r="684" spans="1:3" x14ac:dyDescent="0.25">
      <c r="A684" t="s">
        <v>26</v>
      </c>
      <c r="B684">
        <v>0</v>
      </c>
      <c r="C684">
        <f t="shared" si="11"/>
        <v>36</v>
      </c>
    </row>
    <row r="685" spans="1:3" x14ac:dyDescent="0.25">
      <c r="A685" t="s">
        <v>252</v>
      </c>
      <c r="B685">
        <v>0</v>
      </c>
      <c r="C685">
        <f t="shared" si="11"/>
        <v>20</v>
      </c>
    </row>
    <row r="686" spans="1:3" x14ac:dyDescent="0.25">
      <c r="A686" t="s">
        <v>16</v>
      </c>
      <c r="B686">
        <v>8</v>
      </c>
      <c r="C686">
        <f t="shared" si="11"/>
        <v>280</v>
      </c>
    </row>
    <row r="687" spans="1:3" x14ac:dyDescent="0.25">
      <c r="A687" t="s">
        <v>26</v>
      </c>
      <c r="B687">
        <v>0</v>
      </c>
      <c r="C687">
        <f t="shared" si="11"/>
        <v>36</v>
      </c>
    </row>
    <row r="688" spans="1:3" x14ac:dyDescent="0.25">
      <c r="A688" t="s">
        <v>26</v>
      </c>
      <c r="B688">
        <v>1</v>
      </c>
      <c r="C688">
        <f t="shared" si="11"/>
        <v>36</v>
      </c>
    </row>
    <row r="689" spans="1:3" x14ac:dyDescent="0.25">
      <c r="A689" t="s">
        <v>26</v>
      </c>
      <c r="B689">
        <v>0</v>
      </c>
      <c r="C689">
        <f t="shared" si="11"/>
        <v>36</v>
      </c>
    </row>
    <row r="690" spans="1:3" x14ac:dyDescent="0.25">
      <c r="A690" t="s">
        <v>168</v>
      </c>
      <c r="B690">
        <v>0</v>
      </c>
      <c r="C690">
        <f t="shared" si="11"/>
        <v>17</v>
      </c>
    </row>
    <row r="691" spans="1:3" x14ac:dyDescent="0.25">
      <c r="A691" t="s">
        <v>26</v>
      </c>
      <c r="B691">
        <v>0</v>
      </c>
      <c r="C691">
        <f t="shared" si="11"/>
        <v>36</v>
      </c>
    </row>
    <row r="692" spans="1:3" x14ac:dyDescent="0.25">
      <c r="A692" t="s">
        <v>26</v>
      </c>
      <c r="B692">
        <v>0</v>
      </c>
      <c r="C692">
        <f t="shared" si="11"/>
        <v>36</v>
      </c>
    </row>
    <row r="693" spans="1:3" x14ac:dyDescent="0.25">
      <c r="A693" t="s">
        <v>50</v>
      </c>
      <c r="B693">
        <v>4</v>
      </c>
      <c r="C693">
        <f t="shared" si="11"/>
        <v>31</v>
      </c>
    </row>
    <row r="694" spans="1:3" x14ac:dyDescent="0.25">
      <c r="A694" t="s">
        <v>1175</v>
      </c>
      <c r="B694">
        <v>0</v>
      </c>
      <c r="C694">
        <f t="shared" si="11"/>
        <v>0</v>
      </c>
    </row>
    <row r="695" spans="1:3" x14ac:dyDescent="0.25">
      <c r="A695" t="s">
        <v>227</v>
      </c>
      <c r="B695">
        <v>0</v>
      </c>
      <c r="C695">
        <f t="shared" si="11"/>
        <v>95</v>
      </c>
    </row>
    <row r="696" spans="1:3" x14ac:dyDescent="0.25">
      <c r="A696" t="s">
        <v>16</v>
      </c>
      <c r="B696">
        <v>0</v>
      </c>
      <c r="C696">
        <f t="shared" si="11"/>
        <v>280</v>
      </c>
    </row>
    <row r="697" spans="1:3" x14ac:dyDescent="0.25">
      <c r="A697" t="s">
        <v>12</v>
      </c>
      <c r="B697">
        <v>0</v>
      </c>
      <c r="C697">
        <f t="shared" si="11"/>
        <v>52</v>
      </c>
    </row>
    <row r="698" spans="1:3" x14ac:dyDescent="0.25">
      <c r="A698" t="s">
        <v>47</v>
      </c>
      <c r="B698">
        <v>0</v>
      </c>
      <c r="C698">
        <f t="shared" si="11"/>
        <v>92</v>
      </c>
    </row>
    <row r="699" spans="1:3" x14ac:dyDescent="0.25">
      <c r="A699" t="s">
        <v>26</v>
      </c>
      <c r="B699">
        <v>0</v>
      </c>
      <c r="C699">
        <f t="shared" si="11"/>
        <v>36</v>
      </c>
    </row>
    <row r="700" spans="1:3" x14ac:dyDescent="0.25">
      <c r="A700" t="s">
        <v>525</v>
      </c>
      <c r="B700">
        <v>0</v>
      </c>
      <c r="C700">
        <f t="shared" si="11"/>
        <v>3</v>
      </c>
    </row>
    <row r="701" spans="1:3" x14ac:dyDescent="0.25">
      <c r="A701" t="s">
        <v>26</v>
      </c>
      <c r="B701">
        <v>0</v>
      </c>
      <c r="C701">
        <f t="shared" si="11"/>
        <v>36</v>
      </c>
    </row>
    <row r="702" spans="1:3" x14ac:dyDescent="0.25">
      <c r="A702" t="s">
        <v>12</v>
      </c>
      <c r="B702">
        <v>1</v>
      </c>
      <c r="C702">
        <f t="shared" si="11"/>
        <v>52</v>
      </c>
    </row>
    <row r="703" spans="1:3" x14ac:dyDescent="0.25">
      <c r="A703" t="s">
        <v>12</v>
      </c>
      <c r="B703">
        <v>0</v>
      </c>
      <c r="C703">
        <f t="shared" si="11"/>
        <v>52</v>
      </c>
    </row>
    <row r="704" spans="1:3" x14ac:dyDescent="0.25">
      <c r="A704" t="s">
        <v>203</v>
      </c>
      <c r="B704">
        <v>0</v>
      </c>
      <c r="C704">
        <f t="shared" si="11"/>
        <v>5</v>
      </c>
    </row>
    <row r="705" spans="1:3" x14ac:dyDescent="0.25">
      <c r="A705" t="s">
        <v>203</v>
      </c>
      <c r="B705">
        <v>5</v>
      </c>
      <c r="C705">
        <f t="shared" si="11"/>
        <v>5</v>
      </c>
    </row>
    <row r="706" spans="1:3" x14ac:dyDescent="0.25">
      <c r="A706" t="s">
        <v>26</v>
      </c>
      <c r="B706">
        <v>0</v>
      </c>
      <c r="C706">
        <f t="shared" si="11"/>
        <v>36</v>
      </c>
    </row>
    <row r="707" spans="1:3" x14ac:dyDescent="0.25">
      <c r="A707" t="s">
        <v>238</v>
      </c>
      <c r="B707">
        <v>0</v>
      </c>
      <c r="C707">
        <f t="shared" ref="C707:C770" si="12">SUMIF($A:$A, A707, $B:$B)</f>
        <v>66</v>
      </c>
    </row>
    <row r="708" spans="1:3" x14ac:dyDescent="0.25">
      <c r="A708" t="s">
        <v>252</v>
      </c>
      <c r="B708">
        <v>0</v>
      </c>
      <c r="C708">
        <f t="shared" si="12"/>
        <v>20</v>
      </c>
    </row>
    <row r="709" spans="1:3" x14ac:dyDescent="0.25">
      <c r="A709" t="s">
        <v>12</v>
      </c>
      <c r="B709">
        <v>0</v>
      </c>
      <c r="C709">
        <f t="shared" si="12"/>
        <v>52</v>
      </c>
    </row>
    <row r="710" spans="1:3" x14ac:dyDescent="0.25">
      <c r="A710" t="s">
        <v>252</v>
      </c>
      <c r="B710">
        <v>0</v>
      </c>
      <c r="C710">
        <f t="shared" si="12"/>
        <v>20</v>
      </c>
    </row>
    <row r="711" spans="1:3" x14ac:dyDescent="0.25">
      <c r="A711" t="s">
        <v>26</v>
      </c>
      <c r="B711">
        <v>0</v>
      </c>
      <c r="C711">
        <f t="shared" si="12"/>
        <v>36</v>
      </c>
    </row>
    <row r="712" spans="1:3" x14ac:dyDescent="0.25">
      <c r="A712" t="s">
        <v>47</v>
      </c>
      <c r="B712">
        <v>0</v>
      </c>
      <c r="C712">
        <f t="shared" si="12"/>
        <v>92</v>
      </c>
    </row>
    <row r="713" spans="1:3" x14ac:dyDescent="0.25">
      <c r="A713" t="s">
        <v>47</v>
      </c>
      <c r="B713">
        <v>0</v>
      </c>
      <c r="C713">
        <f t="shared" si="12"/>
        <v>92</v>
      </c>
    </row>
    <row r="714" spans="1:3" x14ac:dyDescent="0.25">
      <c r="A714" t="s">
        <v>29</v>
      </c>
      <c r="B714">
        <v>0</v>
      </c>
      <c r="C714">
        <f t="shared" si="12"/>
        <v>4</v>
      </c>
    </row>
    <row r="715" spans="1:3" x14ac:dyDescent="0.25">
      <c r="A715" t="s">
        <v>252</v>
      </c>
      <c r="B715">
        <v>0</v>
      </c>
      <c r="C715">
        <f t="shared" si="12"/>
        <v>20</v>
      </c>
    </row>
    <row r="716" spans="1:3" x14ac:dyDescent="0.25">
      <c r="A716" t="s">
        <v>26</v>
      </c>
      <c r="B716">
        <v>0</v>
      </c>
      <c r="C716">
        <f t="shared" si="12"/>
        <v>36</v>
      </c>
    </row>
    <row r="717" spans="1:3" x14ac:dyDescent="0.25">
      <c r="A717" t="s">
        <v>133</v>
      </c>
      <c r="B717">
        <v>77</v>
      </c>
      <c r="C717">
        <f t="shared" si="12"/>
        <v>155</v>
      </c>
    </row>
    <row r="718" spans="1:3" x14ac:dyDescent="0.25">
      <c r="A718" t="s">
        <v>133</v>
      </c>
      <c r="B718">
        <v>0</v>
      </c>
      <c r="C718">
        <f t="shared" si="12"/>
        <v>155</v>
      </c>
    </row>
    <row r="719" spans="1:3" x14ac:dyDescent="0.25">
      <c r="A719" t="s">
        <v>133</v>
      </c>
      <c r="B719">
        <v>8</v>
      </c>
      <c r="C719">
        <f t="shared" si="12"/>
        <v>155</v>
      </c>
    </row>
    <row r="720" spans="1:3" x14ac:dyDescent="0.25">
      <c r="A720" t="s">
        <v>238</v>
      </c>
      <c r="B720">
        <v>0</v>
      </c>
      <c r="C720">
        <f t="shared" si="12"/>
        <v>66</v>
      </c>
    </row>
    <row r="721" spans="1:3" x14ac:dyDescent="0.25">
      <c r="A721" t="s">
        <v>196</v>
      </c>
      <c r="B721">
        <v>0</v>
      </c>
      <c r="C721">
        <f t="shared" si="12"/>
        <v>37</v>
      </c>
    </row>
    <row r="722" spans="1:3" x14ac:dyDescent="0.25">
      <c r="A722" t="s">
        <v>26</v>
      </c>
      <c r="B722">
        <v>0</v>
      </c>
      <c r="C722">
        <f t="shared" si="12"/>
        <v>36</v>
      </c>
    </row>
    <row r="723" spans="1:3" x14ac:dyDescent="0.25">
      <c r="A723" t="s">
        <v>16</v>
      </c>
      <c r="B723">
        <v>0</v>
      </c>
      <c r="C723">
        <f t="shared" si="12"/>
        <v>280</v>
      </c>
    </row>
    <row r="724" spans="1:3" x14ac:dyDescent="0.25">
      <c r="A724" t="s">
        <v>12</v>
      </c>
      <c r="B724">
        <v>0</v>
      </c>
      <c r="C724">
        <f t="shared" si="12"/>
        <v>52</v>
      </c>
    </row>
    <row r="725" spans="1:3" x14ac:dyDescent="0.25">
      <c r="A725" t="s">
        <v>29</v>
      </c>
      <c r="B725">
        <v>0</v>
      </c>
      <c r="C725">
        <f t="shared" si="12"/>
        <v>4</v>
      </c>
    </row>
    <row r="726" spans="1:3" x14ac:dyDescent="0.25">
      <c r="A726" t="s">
        <v>29</v>
      </c>
      <c r="B726">
        <v>0</v>
      </c>
      <c r="C726">
        <f t="shared" si="12"/>
        <v>4</v>
      </c>
    </row>
    <row r="727" spans="1:3" x14ac:dyDescent="0.25">
      <c r="A727" t="s">
        <v>130</v>
      </c>
      <c r="B727">
        <v>19</v>
      </c>
      <c r="C727">
        <f t="shared" si="12"/>
        <v>88</v>
      </c>
    </row>
    <row r="728" spans="1:3" x14ac:dyDescent="0.25">
      <c r="A728" t="s">
        <v>130</v>
      </c>
      <c r="B728">
        <v>1</v>
      </c>
      <c r="C728">
        <f t="shared" si="12"/>
        <v>88</v>
      </c>
    </row>
    <row r="729" spans="1:3" x14ac:dyDescent="0.25">
      <c r="A729" t="s">
        <v>12</v>
      </c>
      <c r="B729">
        <v>0</v>
      </c>
      <c r="C729">
        <f t="shared" si="12"/>
        <v>52</v>
      </c>
    </row>
    <row r="730" spans="1:3" x14ac:dyDescent="0.25">
      <c r="A730" t="s">
        <v>130</v>
      </c>
      <c r="B730">
        <v>0</v>
      </c>
      <c r="C730">
        <f t="shared" si="12"/>
        <v>88</v>
      </c>
    </row>
    <row r="731" spans="1:3" x14ac:dyDescent="0.25">
      <c r="A731" t="s">
        <v>203</v>
      </c>
      <c r="B731">
        <v>0</v>
      </c>
      <c r="C731">
        <f t="shared" si="12"/>
        <v>5</v>
      </c>
    </row>
    <row r="732" spans="1:3" x14ac:dyDescent="0.25">
      <c r="A732" t="s">
        <v>47</v>
      </c>
      <c r="B732">
        <v>0</v>
      </c>
      <c r="C732">
        <f t="shared" si="12"/>
        <v>92</v>
      </c>
    </row>
    <row r="733" spans="1:3" x14ac:dyDescent="0.25">
      <c r="A733" t="s">
        <v>26</v>
      </c>
      <c r="B733">
        <v>0</v>
      </c>
      <c r="C733">
        <f t="shared" si="12"/>
        <v>36</v>
      </c>
    </row>
    <row r="734" spans="1:3" x14ac:dyDescent="0.25">
      <c r="A734" t="s">
        <v>26</v>
      </c>
      <c r="B734">
        <v>0</v>
      </c>
      <c r="C734">
        <f t="shared" si="12"/>
        <v>36</v>
      </c>
    </row>
    <row r="735" spans="1:3" x14ac:dyDescent="0.25">
      <c r="A735" t="s">
        <v>16</v>
      </c>
      <c r="B735">
        <v>0</v>
      </c>
      <c r="C735">
        <f t="shared" si="12"/>
        <v>280</v>
      </c>
    </row>
    <row r="736" spans="1:3" x14ac:dyDescent="0.25">
      <c r="A736" t="s">
        <v>26</v>
      </c>
      <c r="B736">
        <v>0</v>
      </c>
      <c r="C736">
        <f t="shared" si="12"/>
        <v>36</v>
      </c>
    </row>
    <row r="737" spans="1:3" x14ac:dyDescent="0.25">
      <c r="A737" t="s">
        <v>65</v>
      </c>
      <c r="B737">
        <v>0</v>
      </c>
      <c r="C737">
        <f t="shared" si="12"/>
        <v>15</v>
      </c>
    </row>
    <row r="738" spans="1:3" x14ac:dyDescent="0.25">
      <c r="A738" t="s">
        <v>252</v>
      </c>
      <c r="B738">
        <v>4</v>
      </c>
      <c r="C738">
        <f t="shared" si="12"/>
        <v>20</v>
      </c>
    </row>
    <row r="739" spans="1:3" x14ac:dyDescent="0.25">
      <c r="A739" t="s">
        <v>47</v>
      </c>
      <c r="B739">
        <v>0</v>
      </c>
      <c r="C739">
        <f t="shared" si="12"/>
        <v>92</v>
      </c>
    </row>
    <row r="740" spans="1:3" x14ac:dyDescent="0.25">
      <c r="A740" t="s">
        <v>777</v>
      </c>
      <c r="B740">
        <v>0</v>
      </c>
      <c r="C740">
        <f t="shared" si="12"/>
        <v>2</v>
      </c>
    </row>
    <row r="741" spans="1:3" x14ac:dyDescent="0.25">
      <c r="A741" t="s">
        <v>38</v>
      </c>
      <c r="B741">
        <v>0</v>
      </c>
      <c r="C741">
        <f t="shared" si="12"/>
        <v>34</v>
      </c>
    </row>
    <row r="742" spans="1:3" x14ac:dyDescent="0.25">
      <c r="A742" t="s">
        <v>621</v>
      </c>
      <c r="B742">
        <v>0</v>
      </c>
      <c r="C742">
        <f t="shared" si="12"/>
        <v>14</v>
      </c>
    </row>
    <row r="743" spans="1:3" x14ac:dyDescent="0.25">
      <c r="A743" t="s">
        <v>50</v>
      </c>
      <c r="B743">
        <v>0</v>
      </c>
      <c r="C743">
        <f t="shared" si="12"/>
        <v>31</v>
      </c>
    </row>
    <row r="744" spans="1:3" x14ac:dyDescent="0.25">
      <c r="A744" t="s">
        <v>47</v>
      </c>
      <c r="B744">
        <v>0</v>
      </c>
      <c r="C744">
        <f t="shared" si="12"/>
        <v>92</v>
      </c>
    </row>
    <row r="745" spans="1:3" x14ac:dyDescent="0.25">
      <c r="A745" t="s">
        <v>12</v>
      </c>
      <c r="B745">
        <v>0</v>
      </c>
      <c r="C745">
        <f t="shared" si="12"/>
        <v>52</v>
      </c>
    </row>
    <row r="746" spans="1:3" x14ac:dyDescent="0.25">
      <c r="A746" t="s">
        <v>16</v>
      </c>
      <c r="B746">
        <v>0</v>
      </c>
      <c r="C746">
        <f t="shared" si="12"/>
        <v>280</v>
      </c>
    </row>
    <row r="747" spans="1:3" x14ac:dyDescent="0.25">
      <c r="A747" t="s">
        <v>47</v>
      </c>
      <c r="B747">
        <v>0</v>
      </c>
      <c r="C747">
        <f t="shared" si="12"/>
        <v>92</v>
      </c>
    </row>
    <row r="748" spans="1:3" x14ac:dyDescent="0.25">
      <c r="A748" t="s">
        <v>26</v>
      </c>
      <c r="B748">
        <v>0</v>
      </c>
      <c r="C748">
        <f t="shared" si="12"/>
        <v>36</v>
      </c>
    </row>
    <row r="749" spans="1:3" x14ac:dyDescent="0.25">
      <c r="A749" t="s">
        <v>16</v>
      </c>
      <c r="B749">
        <v>0</v>
      </c>
      <c r="C749">
        <f t="shared" si="12"/>
        <v>280</v>
      </c>
    </row>
    <row r="750" spans="1:3" x14ac:dyDescent="0.25">
      <c r="A750" t="s">
        <v>16</v>
      </c>
      <c r="B750">
        <v>0</v>
      </c>
      <c r="C750">
        <f t="shared" si="12"/>
        <v>280</v>
      </c>
    </row>
    <row r="751" spans="1:3" x14ac:dyDescent="0.25">
      <c r="A751" t="s">
        <v>12</v>
      </c>
      <c r="B751">
        <v>0</v>
      </c>
      <c r="C751">
        <f t="shared" si="12"/>
        <v>52</v>
      </c>
    </row>
    <row r="752" spans="1:3" x14ac:dyDescent="0.25">
      <c r="A752" t="s">
        <v>16</v>
      </c>
      <c r="B752">
        <v>0</v>
      </c>
      <c r="C752">
        <f t="shared" si="12"/>
        <v>280</v>
      </c>
    </row>
    <row r="753" spans="1:3" x14ac:dyDescent="0.25">
      <c r="A753" t="s">
        <v>26</v>
      </c>
      <c r="B753">
        <v>0</v>
      </c>
      <c r="C753">
        <f t="shared" si="12"/>
        <v>36</v>
      </c>
    </row>
    <row r="754" spans="1:3" x14ac:dyDescent="0.25">
      <c r="A754" t="s">
        <v>16</v>
      </c>
      <c r="B754">
        <v>0</v>
      </c>
      <c r="C754">
        <f t="shared" si="12"/>
        <v>280</v>
      </c>
    </row>
    <row r="755" spans="1:3" x14ac:dyDescent="0.25">
      <c r="A755" t="s">
        <v>16</v>
      </c>
      <c r="B755">
        <v>15</v>
      </c>
      <c r="C755">
        <f t="shared" si="12"/>
        <v>280</v>
      </c>
    </row>
    <row r="756" spans="1:3" x14ac:dyDescent="0.25">
      <c r="A756" t="s">
        <v>16</v>
      </c>
      <c r="B756">
        <v>0</v>
      </c>
      <c r="C756">
        <f t="shared" si="12"/>
        <v>280</v>
      </c>
    </row>
    <row r="757" spans="1:3" x14ac:dyDescent="0.25">
      <c r="A757" t="s">
        <v>12</v>
      </c>
      <c r="B757">
        <v>0</v>
      </c>
      <c r="C757">
        <f t="shared" si="12"/>
        <v>52</v>
      </c>
    </row>
    <row r="758" spans="1:3" x14ac:dyDescent="0.25">
      <c r="A758" t="s">
        <v>29</v>
      </c>
      <c r="B758">
        <v>0</v>
      </c>
      <c r="C758">
        <f t="shared" si="12"/>
        <v>4</v>
      </c>
    </row>
    <row r="759" spans="1:3" x14ac:dyDescent="0.25">
      <c r="A759" t="s">
        <v>47</v>
      </c>
      <c r="B759">
        <v>0</v>
      </c>
      <c r="C759">
        <f t="shared" si="12"/>
        <v>92</v>
      </c>
    </row>
    <row r="760" spans="1:3" x14ac:dyDescent="0.25">
      <c r="A760" t="s">
        <v>168</v>
      </c>
      <c r="B760">
        <v>0</v>
      </c>
      <c r="C760">
        <f t="shared" si="12"/>
        <v>17</v>
      </c>
    </row>
    <row r="761" spans="1:3" x14ac:dyDescent="0.25">
      <c r="A761" t="s">
        <v>29</v>
      </c>
      <c r="B761">
        <v>0</v>
      </c>
      <c r="C761">
        <f t="shared" si="12"/>
        <v>4</v>
      </c>
    </row>
    <row r="762" spans="1:3" x14ac:dyDescent="0.25">
      <c r="A762" t="s">
        <v>29</v>
      </c>
      <c r="B762">
        <v>0</v>
      </c>
      <c r="C762">
        <f t="shared" si="12"/>
        <v>4</v>
      </c>
    </row>
    <row r="763" spans="1:3" x14ac:dyDescent="0.25">
      <c r="A763" t="s">
        <v>173</v>
      </c>
      <c r="B763">
        <v>0</v>
      </c>
      <c r="C763">
        <f t="shared" si="12"/>
        <v>49</v>
      </c>
    </row>
    <row r="764" spans="1:3" x14ac:dyDescent="0.25">
      <c r="A764" t="s">
        <v>26</v>
      </c>
      <c r="B764">
        <v>0</v>
      </c>
      <c r="C764">
        <f t="shared" si="12"/>
        <v>36</v>
      </c>
    </row>
    <row r="765" spans="1:3" x14ac:dyDescent="0.25">
      <c r="A765" t="s">
        <v>252</v>
      </c>
      <c r="B765">
        <v>1</v>
      </c>
      <c r="C765">
        <f t="shared" si="12"/>
        <v>20</v>
      </c>
    </row>
    <row r="766" spans="1:3" x14ac:dyDescent="0.25">
      <c r="A766" t="s">
        <v>16</v>
      </c>
      <c r="B766">
        <v>10</v>
      </c>
      <c r="C766">
        <f t="shared" si="12"/>
        <v>280</v>
      </c>
    </row>
    <row r="767" spans="1:3" x14ac:dyDescent="0.25">
      <c r="A767" t="s">
        <v>16</v>
      </c>
      <c r="B767">
        <v>0</v>
      </c>
      <c r="C767">
        <f t="shared" si="12"/>
        <v>280</v>
      </c>
    </row>
    <row r="768" spans="1:3" x14ac:dyDescent="0.25">
      <c r="A768" t="s">
        <v>133</v>
      </c>
      <c r="B768">
        <v>1</v>
      </c>
      <c r="C768">
        <f t="shared" si="12"/>
        <v>155</v>
      </c>
    </row>
    <row r="769" spans="1:3" x14ac:dyDescent="0.25">
      <c r="A769" t="s">
        <v>26</v>
      </c>
      <c r="B769">
        <v>0</v>
      </c>
      <c r="C769">
        <f t="shared" si="12"/>
        <v>36</v>
      </c>
    </row>
    <row r="770" spans="1:3" x14ac:dyDescent="0.25">
      <c r="A770" t="s">
        <v>525</v>
      </c>
      <c r="B770">
        <v>0</v>
      </c>
      <c r="C770">
        <f t="shared" si="12"/>
        <v>3</v>
      </c>
    </row>
    <row r="771" spans="1:3" x14ac:dyDescent="0.25">
      <c r="A771" t="s">
        <v>525</v>
      </c>
      <c r="B771">
        <v>0</v>
      </c>
      <c r="C771">
        <f t="shared" ref="C771:C834" si="13">SUMIF($A:$A, A771, $B:$B)</f>
        <v>3</v>
      </c>
    </row>
    <row r="772" spans="1:3" x14ac:dyDescent="0.25">
      <c r="A772" t="s">
        <v>23</v>
      </c>
      <c r="B772">
        <v>0</v>
      </c>
      <c r="C772">
        <f t="shared" si="13"/>
        <v>15</v>
      </c>
    </row>
    <row r="773" spans="1:3" x14ac:dyDescent="0.25">
      <c r="A773" t="s">
        <v>26</v>
      </c>
      <c r="B773">
        <v>0</v>
      </c>
      <c r="C773">
        <f t="shared" si="13"/>
        <v>36</v>
      </c>
    </row>
    <row r="774" spans="1:3" x14ac:dyDescent="0.25">
      <c r="A774" t="s">
        <v>525</v>
      </c>
      <c r="B774">
        <v>0</v>
      </c>
      <c r="C774">
        <f t="shared" si="13"/>
        <v>3</v>
      </c>
    </row>
    <row r="775" spans="1:3" x14ac:dyDescent="0.25">
      <c r="A775" t="s">
        <v>525</v>
      </c>
      <c r="B775">
        <v>0</v>
      </c>
      <c r="C775">
        <f t="shared" si="13"/>
        <v>3</v>
      </c>
    </row>
    <row r="776" spans="1:3" x14ac:dyDescent="0.25">
      <c r="A776" t="s">
        <v>525</v>
      </c>
      <c r="B776">
        <v>0</v>
      </c>
      <c r="C776">
        <f t="shared" si="13"/>
        <v>3</v>
      </c>
    </row>
    <row r="777" spans="1:3" x14ac:dyDescent="0.25">
      <c r="A777" t="s">
        <v>47</v>
      </c>
      <c r="B777">
        <v>2</v>
      </c>
      <c r="C777">
        <f t="shared" si="13"/>
        <v>92</v>
      </c>
    </row>
    <row r="778" spans="1:3" x14ac:dyDescent="0.25">
      <c r="A778" t="s">
        <v>12</v>
      </c>
      <c r="B778">
        <v>0</v>
      </c>
      <c r="C778">
        <f t="shared" si="13"/>
        <v>52</v>
      </c>
    </row>
    <row r="779" spans="1:3" x14ac:dyDescent="0.25">
      <c r="A779" t="s">
        <v>12</v>
      </c>
      <c r="B779">
        <v>0</v>
      </c>
      <c r="C779">
        <f t="shared" si="13"/>
        <v>52</v>
      </c>
    </row>
    <row r="780" spans="1:3" x14ac:dyDescent="0.25">
      <c r="A780" t="s">
        <v>12</v>
      </c>
      <c r="B780">
        <v>1</v>
      </c>
      <c r="C780">
        <f t="shared" si="13"/>
        <v>52</v>
      </c>
    </row>
    <row r="781" spans="1:3" x14ac:dyDescent="0.25">
      <c r="A781" t="s">
        <v>16</v>
      </c>
      <c r="B781">
        <v>0</v>
      </c>
      <c r="C781">
        <f t="shared" si="13"/>
        <v>280</v>
      </c>
    </row>
    <row r="782" spans="1:3" x14ac:dyDescent="0.25">
      <c r="A782" t="s">
        <v>16</v>
      </c>
      <c r="B782">
        <v>0</v>
      </c>
      <c r="C782">
        <f t="shared" si="13"/>
        <v>280</v>
      </c>
    </row>
    <row r="783" spans="1:3" x14ac:dyDescent="0.25">
      <c r="A783" t="s">
        <v>16</v>
      </c>
      <c r="B783">
        <v>0</v>
      </c>
      <c r="C783">
        <f t="shared" si="13"/>
        <v>280</v>
      </c>
    </row>
    <row r="784" spans="1:3" x14ac:dyDescent="0.25">
      <c r="A784" t="s">
        <v>16</v>
      </c>
      <c r="B784">
        <v>0</v>
      </c>
      <c r="C784">
        <f t="shared" si="13"/>
        <v>280</v>
      </c>
    </row>
    <row r="785" spans="1:3" x14ac:dyDescent="0.25">
      <c r="A785" t="s">
        <v>16</v>
      </c>
      <c r="B785">
        <v>0</v>
      </c>
      <c r="C785">
        <f t="shared" si="13"/>
        <v>280</v>
      </c>
    </row>
    <row r="786" spans="1:3" x14ac:dyDescent="0.25">
      <c r="A786" t="s">
        <v>26</v>
      </c>
      <c r="B786">
        <v>0</v>
      </c>
      <c r="C786">
        <f t="shared" si="13"/>
        <v>36</v>
      </c>
    </row>
    <row r="787" spans="1:3" x14ac:dyDescent="0.25">
      <c r="A787" t="s">
        <v>26</v>
      </c>
      <c r="B787">
        <v>0</v>
      </c>
      <c r="C787">
        <f t="shared" si="13"/>
        <v>36</v>
      </c>
    </row>
    <row r="788" spans="1:3" x14ac:dyDescent="0.25">
      <c r="A788" t="s">
        <v>252</v>
      </c>
      <c r="B788">
        <v>0</v>
      </c>
      <c r="C788">
        <f t="shared" si="13"/>
        <v>20</v>
      </c>
    </row>
    <row r="789" spans="1:3" x14ac:dyDescent="0.25">
      <c r="A789" t="s">
        <v>166</v>
      </c>
      <c r="B789">
        <v>0</v>
      </c>
      <c r="C789">
        <f t="shared" si="13"/>
        <v>10</v>
      </c>
    </row>
    <row r="790" spans="1:3" x14ac:dyDescent="0.25">
      <c r="A790" t="s">
        <v>65</v>
      </c>
      <c r="B790">
        <v>0</v>
      </c>
      <c r="C790">
        <f t="shared" si="13"/>
        <v>15</v>
      </c>
    </row>
    <row r="791" spans="1:3" x14ac:dyDescent="0.25">
      <c r="A791" t="s">
        <v>26</v>
      </c>
      <c r="B791">
        <v>0</v>
      </c>
      <c r="C791">
        <f t="shared" si="13"/>
        <v>36</v>
      </c>
    </row>
    <row r="792" spans="1:3" x14ac:dyDescent="0.25">
      <c r="A792" t="s">
        <v>16</v>
      </c>
      <c r="B792">
        <v>0</v>
      </c>
      <c r="C792">
        <f t="shared" si="13"/>
        <v>280</v>
      </c>
    </row>
    <row r="793" spans="1:3" x14ac:dyDescent="0.25">
      <c r="A793" t="s">
        <v>26</v>
      </c>
      <c r="B793">
        <v>1</v>
      </c>
      <c r="C793">
        <f t="shared" si="13"/>
        <v>36</v>
      </c>
    </row>
    <row r="794" spans="1:3" x14ac:dyDescent="0.25">
      <c r="A794" t="s">
        <v>16</v>
      </c>
      <c r="B794">
        <v>0</v>
      </c>
      <c r="C794">
        <f t="shared" si="13"/>
        <v>280</v>
      </c>
    </row>
    <row r="795" spans="1:3" x14ac:dyDescent="0.25">
      <c r="A795" t="s">
        <v>26</v>
      </c>
      <c r="B795">
        <v>0</v>
      </c>
      <c r="C795">
        <f t="shared" si="13"/>
        <v>36</v>
      </c>
    </row>
    <row r="796" spans="1:3" x14ac:dyDescent="0.25">
      <c r="A796" t="s">
        <v>846</v>
      </c>
      <c r="B796">
        <v>0</v>
      </c>
      <c r="C796">
        <f t="shared" si="13"/>
        <v>0</v>
      </c>
    </row>
    <row r="797" spans="1:3" x14ac:dyDescent="0.25">
      <c r="A797" t="s">
        <v>16</v>
      </c>
      <c r="B797">
        <v>0</v>
      </c>
      <c r="C797">
        <f t="shared" si="13"/>
        <v>280</v>
      </c>
    </row>
    <row r="798" spans="1:3" x14ac:dyDescent="0.25">
      <c r="A798" t="s">
        <v>26</v>
      </c>
      <c r="B798">
        <v>0</v>
      </c>
      <c r="C798">
        <f t="shared" si="13"/>
        <v>36</v>
      </c>
    </row>
    <row r="799" spans="1:3" x14ac:dyDescent="0.25">
      <c r="A799" t="s">
        <v>196</v>
      </c>
      <c r="B799">
        <v>0</v>
      </c>
      <c r="C799">
        <f t="shared" si="13"/>
        <v>37</v>
      </c>
    </row>
    <row r="800" spans="1:3" x14ac:dyDescent="0.25">
      <c r="A800" t="s">
        <v>23</v>
      </c>
      <c r="B800">
        <v>0</v>
      </c>
      <c r="C800">
        <f t="shared" si="13"/>
        <v>15</v>
      </c>
    </row>
    <row r="801" spans="1:3" x14ac:dyDescent="0.25">
      <c r="A801" t="s">
        <v>16</v>
      </c>
      <c r="B801">
        <v>0</v>
      </c>
      <c r="C801">
        <f t="shared" si="13"/>
        <v>280</v>
      </c>
    </row>
    <row r="802" spans="1:3" x14ac:dyDescent="0.25">
      <c r="A802" t="s">
        <v>47</v>
      </c>
      <c r="B802">
        <v>1</v>
      </c>
      <c r="C802">
        <f t="shared" si="13"/>
        <v>92</v>
      </c>
    </row>
    <row r="803" spans="1:3" x14ac:dyDescent="0.25">
      <c r="A803" t="s">
        <v>29</v>
      </c>
      <c r="B803">
        <v>0</v>
      </c>
      <c r="C803">
        <f t="shared" si="13"/>
        <v>4</v>
      </c>
    </row>
    <row r="804" spans="1:3" x14ac:dyDescent="0.25">
      <c r="A804" t="s">
        <v>12</v>
      </c>
      <c r="B804">
        <v>1</v>
      </c>
      <c r="C804">
        <f t="shared" si="13"/>
        <v>52</v>
      </c>
    </row>
    <row r="805" spans="1:3" x14ac:dyDescent="0.25">
      <c r="A805" t="s">
        <v>525</v>
      </c>
      <c r="B805">
        <v>1</v>
      </c>
      <c r="C805">
        <f t="shared" si="13"/>
        <v>3</v>
      </c>
    </row>
    <row r="806" spans="1:3" x14ac:dyDescent="0.25">
      <c r="A806" t="s">
        <v>196</v>
      </c>
      <c r="B806">
        <v>0</v>
      </c>
      <c r="C806">
        <f t="shared" si="13"/>
        <v>37</v>
      </c>
    </row>
    <row r="807" spans="1:3" x14ac:dyDescent="0.25">
      <c r="A807" t="s">
        <v>203</v>
      </c>
      <c r="B807">
        <v>0</v>
      </c>
      <c r="C807">
        <f t="shared" si="13"/>
        <v>5</v>
      </c>
    </row>
    <row r="808" spans="1:3" x14ac:dyDescent="0.25">
      <c r="A808" t="s">
        <v>26</v>
      </c>
      <c r="B808">
        <v>0</v>
      </c>
      <c r="C808">
        <f t="shared" si="13"/>
        <v>36</v>
      </c>
    </row>
    <row r="809" spans="1:3" x14ac:dyDescent="0.25">
      <c r="A809" t="s">
        <v>29</v>
      </c>
      <c r="B809">
        <v>0</v>
      </c>
      <c r="C809">
        <f t="shared" si="13"/>
        <v>4</v>
      </c>
    </row>
    <row r="810" spans="1:3" x14ac:dyDescent="0.25">
      <c r="A810" t="s">
        <v>26</v>
      </c>
      <c r="B810">
        <v>0</v>
      </c>
      <c r="C810">
        <f t="shared" si="13"/>
        <v>36</v>
      </c>
    </row>
    <row r="811" spans="1:3" x14ac:dyDescent="0.25">
      <c r="A811" t="s">
        <v>26</v>
      </c>
      <c r="B811">
        <v>0</v>
      </c>
      <c r="C811">
        <f t="shared" si="13"/>
        <v>36</v>
      </c>
    </row>
    <row r="812" spans="1:3" x14ac:dyDescent="0.25">
      <c r="A812" t="s">
        <v>310</v>
      </c>
      <c r="B812">
        <v>0</v>
      </c>
      <c r="C812">
        <f t="shared" si="13"/>
        <v>0</v>
      </c>
    </row>
    <row r="813" spans="1:3" x14ac:dyDescent="0.25">
      <c r="A813" t="s">
        <v>12</v>
      </c>
      <c r="B813">
        <v>0</v>
      </c>
      <c r="C813">
        <f t="shared" si="13"/>
        <v>52</v>
      </c>
    </row>
    <row r="814" spans="1:3" x14ac:dyDescent="0.25">
      <c r="A814" t="s">
        <v>23</v>
      </c>
      <c r="B814">
        <v>0</v>
      </c>
      <c r="C814">
        <f t="shared" si="13"/>
        <v>15</v>
      </c>
    </row>
    <row r="815" spans="1:3" x14ac:dyDescent="0.25">
      <c r="A815" t="s">
        <v>26</v>
      </c>
      <c r="B815">
        <v>0</v>
      </c>
      <c r="C815">
        <f t="shared" si="13"/>
        <v>36</v>
      </c>
    </row>
    <row r="816" spans="1:3" x14ac:dyDescent="0.25">
      <c r="A816" t="s">
        <v>47</v>
      </c>
      <c r="B816">
        <v>0</v>
      </c>
      <c r="C816">
        <f t="shared" si="13"/>
        <v>92</v>
      </c>
    </row>
    <row r="817" spans="1:3" x14ac:dyDescent="0.25">
      <c r="A817" t="s">
        <v>38</v>
      </c>
      <c r="B817">
        <v>0</v>
      </c>
      <c r="C817">
        <f t="shared" si="13"/>
        <v>34</v>
      </c>
    </row>
    <row r="818" spans="1:3" x14ac:dyDescent="0.25">
      <c r="A818" t="s">
        <v>38</v>
      </c>
      <c r="B818">
        <v>34</v>
      </c>
      <c r="C818">
        <f t="shared" si="13"/>
        <v>34</v>
      </c>
    </row>
    <row r="819" spans="1:3" x14ac:dyDescent="0.25">
      <c r="A819" t="s">
        <v>133</v>
      </c>
      <c r="B819">
        <v>38</v>
      </c>
      <c r="C819">
        <f t="shared" si="13"/>
        <v>155</v>
      </c>
    </row>
    <row r="820" spans="1:3" x14ac:dyDescent="0.25">
      <c r="A820" t="s">
        <v>168</v>
      </c>
      <c r="B820">
        <v>8</v>
      </c>
      <c r="C820">
        <f t="shared" si="13"/>
        <v>17</v>
      </c>
    </row>
    <row r="821" spans="1:3" x14ac:dyDescent="0.25">
      <c r="A821" t="s">
        <v>168</v>
      </c>
      <c r="B821">
        <v>9</v>
      </c>
      <c r="C821">
        <f t="shared" si="13"/>
        <v>17</v>
      </c>
    </row>
    <row r="822" spans="1:3" x14ac:dyDescent="0.25">
      <c r="A822" t="s">
        <v>168</v>
      </c>
      <c r="B822">
        <v>0</v>
      </c>
      <c r="C822">
        <f t="shared" si="13"/>
        <v>17</v>
      </c>
    </row>
    <row r="823" spans="1:3" x14ac:dyDescent="0.25">
      <c r="A823" t="s">
        <v>12</v>
      </c>
      <c r="B823">
        <v>1</v>
      </c>
      <c r="C823">
        <f t="shared" si="13"/>
        <v>52</v>
      </c>
    </row>
    <row r="824" spans="1:3" x14ac:dyDescent="0.25">
      <c r="A824" t="s">
        <v>50</v>
      </c>
      <c r="B824">
        <v>0</v>
      </c>
      <c r="C824">
        <f t="shared" si="13"/>
        <v>31</v>
      </c>
    </row>
    <row r="825" spans="1:3" x14ac:dyDescent="0.25">
      <c r="A825" t="s">
        <v>252</v>
      </c>
      <c r="B825">
        <v>0</v>
      </c>
      <c r="C825">
        <f t="shared" si="13"/>
        <v>20</v>
      </c>
    </row>
    <row r="826" spans="1:3" x14ac:dyDescent="0.25">
      <c r="A826" t="s">
        <v>252</v>
      </c>
      <c r="B826">
        <v>0</v>
      </c>
      <c r="C826">
        <f t="shared" si="13"/>
        <v>20</v>
      </c>
    </row>
    <row r="827" spans="1:3" x14ac:dyDescent="0.25">
      <c r="A827" t="s">
        <v>168</v>
      </c>
      <c r="B827">
        <v>0</v>
      </c>
      <c r="C827">
        <f t="shared" si="13"/>
        <v>17</v>
      </c>
    </row>
    <row r="828" spans="1:3" x14ac:dyDescent="0.25">
      <c r="A828" t="s">
        <v>38</v>
      </c>
      <c r="B828">
        <v>0</v>
      </c>
      <c r="C828">
        <f t="shared" si="13"/>
        <v>34</v>
      </c>
    </row>
    <row r="829" spans="1:3" x14ac:dyDescent="0.25">
      <c r="A829" t="s">
        <v>26</v>
      </c>
      <c r="B829">
        <v>3</v>
      </c>
      <c r="C829">
        <f t="shared" si="13"/>
        <v>36</v>
      </c>
    </row>
    <row r="830" spans="1:3" x14ac:dyDescent="0.25">
      <c r="A830" t="s">
        <v>203</v>
      </c>
      <c r="B830">
        <v>0</v>
      </c>
      <c r="C830">
        <f t="shared" si="13"/>
        <v>5</v>
      </c>
    </row>
    <row r="831" spans="1:3" x14ac:dyDescent="0.25">
      <c r="A831" t="s">
        <v>26</v>
      </c>
      <c r="B831">
        <v>0</v>
      </c>
      <c r="C831">
        <f t="shared" si="13"/>
        <v>36</v>
      </c>
    </row>
    <row r="832" spans="1:3" x14ac:dyDescent="0.25">
      <c r="A832" t="s">
        <v>238</v>
      </c>
      <c r="B832">
        <v>0</v>
      </c>
      <c r="C832">
        <f t="shared" si="13"/>
        <v>66</v>
      </c>
    </row>
    <row r="833" spans="1:3" x14ac:dyDescent="0.25">
      <c r="A833" t="s">
        <v>16</v>
      </c>
      <c r="B833">
        <v>0</v>
      </c>
      <c r="C833">
        <f t="shared" si="13"/>
        <v>280</v>
      </c>
    </row>
    <row r="834" spans="1:3" x14ac:dyDescent="0.25">
      <c r="A834" t="s">
        <v>26</v>
      </c>
      <c r="B834">
        <v>1</v>
      </c>
      <c r="C834">
        <f t="shared" si="13"/>
        <v>36</v>
      </c>
    </row>
    <row r="835" spans="1:3" x14ac:dyDescent="0.25">
      <c r="A835" t="s">
        <v>252</v>
      </c>
      <c r="B835">
        <v>0</v>
      </c>
      <c r="C835">
        <f t="shared" ref="C835:C874" si="14">SUMIF($A:$A, A835, $B:$B)</f>
        <v>20</v>
      </c>
    </row>
    <row r="836" spans="1:3" x14ac:dyDescent="0.25">
      <c r="A836" t="s">
        <v>26</v>
      </c>
      <c r="B836">
        <v>0</v>
      </c>
      <c r="C836">
        <f t="shared" si="14"/>
        <v>36</v>
      </c>
    </row>
    <row r="837" spans="1:3" x14ac:dyDescent="0.25">
      <c r="A837" t="s">
        <v>16</v>
      </c>
      <c r="B837">
        <v>2</v>
      </c>
      <c r="C837">
        <f t="shared" si="14"/>
        <v>280</v>
      </c>
    </row>
    <row r="838" spans="1:3" x14ac:dyDescent="0.25">
      <c r="A838" t="s">
        <v>16</v>
      </c>
      <c r="B838">
        <v>5</v>
      </c>
      <c r="C838">
        <f t="shared" si="14"/>
        <v>280</v>
      </c>
    </row>
    <row r="839" spans="1:3" x14ac:dyDescent="0.25">
      <c r="A839" t="s">
        <v>26</v>
      </c>
      <c r="B839">
        <v>0</v>
      </c>
      <c r="C839">
        <f t="shared" si="14"/>
        <v>36</v>
      </c>
    </row>
    <row r="840" spans="1:3" x14ac:dyDescent="0.25">
      <c r="A840" t="s">
        <v>238</v>
      </c>
      <c r="B840">
        <v>19</v>
      </c>
      <c r="C840">
        <f t="shared" si="14"/>
        <v>66</v>
      </c>
    </row>
    <row r="841" spans="1:3" x14ac:dyDescent="0.25">
      <c r="A841" t="s">
        <v>133</v>
      </c>
      <c r="B841">
        <v>0</v>
      </c>
      <c r="C841">
        <f t="shared" si="14"/>
        <v>155</v>
      </c>
    </row>
    <row r="842" spans="1:3" x14ac:dyDescent="0.25">
      <c r="A842" t="s">
        <v>29</v>
      </c>
      <c r="B842">
        <v>0</v>
      </c>
      <c r="C842">
        <f t="shared" si="14"/>
        <v>4</v>
      </c>
    </row>
    <row r="843" spans="1:3" x14ac:dyDescent="0.25">
      <c r="A843" t="s">
        <v>26</v>
      </c>
      <c r="B843">
        <v>0</v>
      </c>
      <c r="C843">
        <f t="shared" si="14"/>
        <v>36</v>
      </c>
    </row>
    <row r="844" spans="1:3" x14ac:dyDescent="0.25">
      <c r="A844" t="s">
        <v>173</v>
      </c>
      <c r="B844">
        <v>0</v>
      </c>
      <c r="C844">
        <f t="shared" si="14"/>
        <v>49</v>
      </c>
    </row>
    <row r="845" spans="1:3" x14ac:dyDescent="0.25">
      <c r="A845" t="s">
        <v>16</v>
      </c>
      <c r="B845">
        <v>0</v>
      </c>
      <c r="C845">
        <f t="shared" si="14"/>
        <v>280</v>
      </c>
    </row>
    <row r="846" spans="1:3" x14ac:dyDescent="0.25">
      <c r="A846" t="s">
        <v>26</v>
      </c>
      <c r="B846">
        <v>0</v>
      </c>
      <c r="C846">
        <f t="shared" si="14"/>
        <v>36</v>
      </c>
    </row>
    <row r="847" spans="1:3" x14ac:dyDescent="0.25">
      <c r="A847" t="s">
        <v>16</v>
      </c>
      <c r="B847">
        <v>0</v>
      </c>
      <c r="C847">
        <f t="shared" si="14"/>
        <v>280</v>
      </c>
    </row>
    <row r="848" spans="1:3" x14ac:dyDescent="0.25">
      <c r="A848" t="s">
        <v>16</v>
      </c>
      <c r="B848">
        <v>0</v>
      </c>
      <c r="C848">
        <f t="shared" si="14"/>
        <v>280</v>
      </c>
    </row>
    <row r="849" spans="1:3" x14ac:dyDescent="0.25">
      <c r="A849" t="s">
        <v>16</v>
      </c>
      <c r="B849">
        <v>0</v>
      </c>
      <c r="C849">
        <f t="shared" si="14"/>
        <v>280</v>
      </c>
    </row>
    <row r="850" spans="1:3" x14ac:dyDescent="0.25">
      <c r="A850" t="s">
        <v>16</v>
      </c>
      <c r="B850">
        <v>0</v>
      </c>
      <c r="C850">
        <f t="shared" si="14"/>
        <v>280</v>
      </c>
    </row>
    <row r="851" spans="1:3" x14ac:dyDescent="0.25">
      <c r="A851" t="s">
        <v>16</v>
      </c>
      <c r="B851">
        <v>0</v>
      </c>
      <c r="C851">
        <f t="shared" si="14"/>
        <v>280</v>
      </c>
    </row>
    <row r="852" spans="1:3" x14ac:dyDescent="0.25">
      <c r="A852" t="s">
        <v>16</v>
      </c>
      <c r="B852">
        <v>0</v>
      </c>
      <c r="C852">
        <f t="shared" si="14"/>
        <v>280</v>
      </c>
    </row>
    <row r="853" spans="1:3" x14ac:dyDescent="0.25">
      <c r="A853" t="s">
        <v>168</v>
      </c>
      <c r="B853">
        <v>0</v>
      </c>
      <c r="C853">
        <f t="shared" si="14"/>
        <v>17</v>
      </c>
    </row>
    <row r="854" spans="1:3" x14ac:dyDescent="0.25">
      <c r="A854" t="s">
        <v>16</v>
      </c>
      <c r="B854">
        <v>0</v>
      </c>
      <c r="C854">
        <f t="shared" si="14"/>
        <v>280</v>
      </c>
    </row>
    <row r="855" spans="1:3" x14ac:dyDescent="0.25">
      <c r="A855" t="s">
        <v>16</v>
      </c>
      <c r="B855">
        <v>0</v>
      </c>
      <c r="C855">
        <f t="shared" si="14"/>
        <v>280</v>
      </c>
    </row>
    <row r="856" spans="1:3" x14ac:dyDescent="0.25">
      <c r="A856" t="s">
        <v>16</v>
      </c>
      <c r="B856">
        <v>0</v>
      </c>
      <c r="C856">
        <f t="shared" si="14"/>
        <v>280</v>
      </c>
    </row>
    <row r="857" spans="1:3" x14ac:dyDescent="0.25">
      <c r="A857" t="s">
        <v>26</v>
      </c>
      <c r="B857">
        <v>0</v>
      </c>
      <c r="C857">
        <f t="shared" si="14"/>
        <v>36</v>
      </c>
    </row>
    <row r="858" spans="1:3" x14ac:dyDescent="0.25">
      <c r="A858" t="s">
        <v>203</v>
      </c>
      <c r="B858">
        <v>0</v>
      </c>
      <c r="C858">
        <f t="shared" si="14"/>
        <v>5</v>
      </c>
    </row>
    <row r="859" spans="1:3" x14ac:dyDescent="0.25">
      <c r="A859" t="s">
        <v>16</v>
      </c>
      <c r="B859">
        <v>0</v>
      </c>
      <c r="C859">
        <f t="shared" si="14"/>
        <v>280</v>
      </c>
    </row>
    <row r="860" spans="1:3" x14ac:dyDescent="0.25">
      <c r="A860" t="s">
        <v>16</v>
      </c>
      <c r="B860">
        <v>0</v>
      </c>
      <c r="C860">
        <f t="shared" si="14"/>
        <v>280</v>
      </c>
    </row>
    <row r="861" spans="1:3" x14ac:dyDescent="0.25">
      <c r="A861" t="s">
        <v>29</v>
      </c>
      <c r="B861">
        <v>0</v>
      </c>
      <c r="C861">
        <f t="shared" si="14"/>
        <v>4</v>
      </c>
    </row>
    <row r="862" spans="1:3" x14ac:dyDescent="0.25">
      <c r="A862" t="s">
        <v>29</v>
      </c>
      <c r="B862">
        <v>0</v>
      </c>
      <c r="C862">
        <f t="shared" si="14"/>
        <v>4</v>
      </c>
    </row>
    <row r="863" spans="1:3" x14ac:dyDescent="0.25">
      <c r="A863" t="s">
        <v>133</v>
      </c>
      <c r="B863">
        <v>0</v>
      </c>
      <c r="C863">
        <f t="shared" si="14"/>
        <v>155</v>
      </c>
    </row>
    <row r="864" spans="1:3" x14ac:dyDescent="0.25">
      <c r="A864" t="s">
        <v>70</v>
      </c>
      <c r="B864">
        <v>0</v>
      </c>
      <c r="C864">
        <f t="shared" si="14"/>
        <v>10</v>
      </c>
    </row>
    <row r="865" spans="1:3" x14ac:dyDescent="0.25">
      <c r="A865" t="s">
        <v>38</v>
      </c>
      <c r="B865">
        <v>0</v>
      </c>
      <c r="C865">
        <f t="shared" si="14"/>
        <v>34</v>
      </c>
    </row>
    <row r="866" spans="1:3" x14ac:dyDescent="0.25">
      <c r="A866" t="s">
        <v>173</v>
      </c>
      <c r="B866">
        <v>1</v>
      </c>
      <c r="C866">
        <f t="shared" si="14"/>
        <v>49</v>
      </c>
    </row>
    <row r="867" spans="1:3" x14ac:dyDescent="0.25">
      <c r="A867" t="s">
        <v>525</v>
      </c>
      <c r="B867">
        <v>0</v>
      </c>
      <c r="C867">
        <f t="shared" si="14"/>
        <v>3</v>
      </c>
    </row>
    <row r="868" spans="1:3" x14ac:dyDescent="0.25">
      <c r="A868" t="s">
        <v>1436</v>
      </c>
      <c r="B868">
        <v>0</v>
      </c>
      <c r="C868">
        <f t="shared" si="14"/>
        <v>0</v>
      </c>
    </row>
    <row r="869" spans="1:3" x14ac:dyDescent="0.25">
      <c r="A869" t="s">
        <v>12</v>
      </c>
      <c r="B869">
        <v>0</v>
      </c>
      <c r="C869">
        <f t="shared" si="14"/>
        <v>52</v>
      </c>
    </row>
    <row r="870" spans="1:3" x14ac:dyDescent="0.25">
      <c r="A870" t="s">
        <v>50</v>
      </c>
      <c r="B870">
        <v>0</v>
      </c>
      <c r="C870">
        <f t="shared" si="14"/>
        <v>31</v>
      </c>
    </row>
    <row r="871" spans="1:3" x14ac:dyDescent="0.25">
      <c r="A871" t="s">
        <v>1441</v>
      </c>
      <c r="B871">
        <v>2</v>
      </c>
      <c r="C871">
        <f t="shared" si="14"/>
        <v>2</v>
      </c>
    </row>
    <row r="872" spans="1:3" x14ac:dyDescent="0.25">
      <c r="A872" t="s">
        <v>130</v>
      </c>
      <c r="B872">
        <v>0</v>
      </c>
      <c r="C872">
        <f t="shared" si="14"/>
        <v>88</v>
      </c>
    </row>
    <row r="873" spans="1:3" x14ac:dyDescent="0.25">
      <c r="A873" t="s">
        <v>12</v>
      </c>
      <c r="B873">
        <v>0</v>
      </c>
      <c r="C873">
        <f t="shared" si="14"/>
        <v>52</v>
      </c>
    </row>
    <row r="874" spans="1:3" x14ac:dyDescent="0.25">
      <c r="A874" t="s">
        <v>196</v>
      </c>
      <c r="B874">
        <v>0</v>
      </c>
      <c r="C874">
        <f t="shared" si="14"/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05D6-C2F6-46DC-B7CC-B9DB4FB027BC}">
  <dimension ref="A1:K874"/>
  <sheetViews>
    <sheetView workbookViewId="0">
      <selection activeCell="M20" sqref="M20"/>
    </sheetView>
  </sheetViews>
  <sheetFormatPr defaultRowHeight="15" x14ac:dyDescent="0.25"/>
  <cols>
    <col min="1" max="1" width="27.5703125" bestFit="1" customWidth="1"/>
    <col min="5" max="5" width="27.5703125" bestFit="1" customWidth="1"/>
    <col min="8" max="8" width="27.5703125" bestFit="1" customWidth="1"/>
  </cols>
  <sheetData>
    <row r="1" spans="1:11" x14ac:dyDescent="0.25">
      <c r="A1" t="s">
        <v>1452</v>
      </c>
      <c r="B1" t="s">
        <v>1463</v>
      </c>
      <c r="H1" t="s">
        <v>1464</v>
      </c>
    </row>
    <row r="2" spans="1:11" x14ac:dyDescent="0.25">
      <c r="A2" t="s">
        <v>12</v>
      </c>
      <c r="B2">
        <v>0</v>
      </c>
      <c r="C2">
        <f>SUMIF($A:$A, A2, $B:$B)</f>
        <v>2051.83</v>
      </c>
      <c r="E2" t="s">
        <v>12</v>
      </c>
      <c r="F2">
        <f>SUMIF(A:A, E2, B:B)-0.83+52</f>
        <v>2103</v>
      </c>
      <c r="H2" t="str" cm="1">
        <f t="array" ref="H2:I48">_xlfn._xlws.SORT(E2:F48)</f>
        <v>Argentina</v>
      </c>
      <c r="I2">
        <v>702</v>
      </c>
      <c r="K2">
        <f>_xlfn.XLOOKUP(nation,H2:H48,I2:I48)</f>
        <v>990</v>
      </c>
    </row>
    <row r="3" spans="1:11" x14ac:dyDescent="0.25">
      <c r="A3" t="s">
        <v>16</v>
      </c>
      <c r="B3">
        <v>0</v>
      </c>
      <c r="C3">
        <f t="shared" ref="C3:C66" si="0">SUMIF($A:$A, A3, $B:$B)</f>
        <v>12397</v>
      </c>
      <c r="E3" t="s">
        <v>16</v>
      </c>
      <c r="F3">
        <f>SUMIF(A:A, E3, B:B)+142</f>
        <v>12539</v>
      </c>
      <c r="H3" t="str">
        <v>Australia</v>
      </c>
      <c r="I3">
        <v>3473.5</v>
      </c>
    </row>
    <row r="4" spans="1:11" x14ac:dyDescent="0.25">
      <c r="A4" t="s">
        <v>16</v>
      </c>
      <c r="B4">
        <v>0</v>
      </c>
      <c r="C4">
        <f t="shared" si="0"/>
        <v>12397</v>
      </c>
      <c r="E4" t="s">
        <v>23</v>
      </c>
      <c r="F4">
        <f t="shared" ref="F4:F48" si="1">SUMIF(A:A, E4, B:B)</f>
        <v>383</v>
      </c>
      <c r="H4" t="str">
        <v>Austria</v>
      </c>
      <c r="I4">
        <v>988.5</v>
      </c>
    </row>
    <row r="5" spans="1:11" x14ac:dyDescent="0.25">
      <c r="A5" t="s">
        <v>12</v>
      </c>
      <c r="B5">
        <v>6</v>
      </c>
      <c r="C5">
        <f t="shared" si="0"/>
        <v>2051.83</v>
      </c>
      <c r="E5" t="s">
        <v>26</v>
      </c>
      <c r="F5">
        <f t="shared" si="1"/>
        <v>990</v>
      </c>
      <c r="H5" t="str">
        <v>Belgium</v>
      </c>
      <c r="I5">
        <v>383</v>
      </c>
    </row>
    <row r="6" spans="1:11" x14ac:dyDescent="0.25">
      <c r="A6" t="s">
        <v>23</v>
      </c>
      <c r="B6">
        <v>0</v>
      </c>
      <c r="C6">
        <f t="shared" si="0"/>
        <v>383</v>
      </c>
      <c r="E6" t="s">
        <v>29</v>
      </c>
      <c r="F6">
        <f t="shared" si="1"/>
        <v>212</v>
      </c>
      <c r="H6" t="str">
        <v>Belgium_x000D_
France</v>
      </c>
      <c r="I6">
        <v>5</v>
      </c>
    </row>
    <row r="7" spans="1:11" x14ac:dyDescent="0.25">
      <c r="A7" t="s">
        <v>26</v>
      </c>
      <c r="B7">
        <v>0</v>
      </c>
      <c r="C7">
        <f t="shared" si="0"/>
        <v>990</v>
      </c>
      <c r="E7" t="s">
        <v>38</v>
      </c>
      <c r="F7">
        <f>SUMIF(A:A, E7, B:B)+10.5</f>
        <v>3217.5</v>
      </c>
      <c r="H7" t="str">
        <v>Brazil</v>
      </c>
      <c r="I7">
        <v>3427</v>
      </c>
    </row>
    <row r="8" spans="1:11" x14ac:dyDescent="0.25">
      <c r="A8" t="s">
        <v>29</v>
      </c>
      <c r="B8">
        <v>0</v>
      </c>
      <c r="C8">
        <f t="shared" si="0"/>
        <v>212</v>
      </c>
      <c r="E8" t="s">
        <v>41</v>
      </c>
      <c r="F8">
        <f>SUMIF(A:A, E8, B:B)+4</f>
        <v>294</v>
      </c>
      <c r="H8" t="str">
        <v>Canada</v>
      </c>
      <c r="I8">
        <v>663</v>
      </c>
    </row>
    <row r="9" spans="1:11" x14ac:dyDescent="0.25">
      <c r="A9" t="s">
        <v>26</v>
      </c>
      <c r="B9">
        <v>1.5</v>
      </c>
      <c r="C9">
        <f t="shared" si="0"/>
        <v>990</v>
      </c>
      <c r="E9" t="s">
        <v>47</v>
      </c>
      <c r="F9">
        <f>SUMIF(A:A, E9, B:B)+37-0.14+9</f>
        <v>3719</v>
      </c>
      <c r="H9" t="str">
        <v>Chile</v>
      </c>
      <c r="I9">
        <v>3</v>
      </c>
    </row>
    <row r="10" spans="1:11" x14ac:dyDescent="0.25">
      <c r="A10" t="s">
        <v>29</v>
      </c>
      <c r="B10">
        <v>0</v>
      </c>
      <c r="C10">
        <f t="shared" si="0"/>
        <v>212</v>
      </c>
      <c r="E10" t="s">
        <v>50</v>
      </c>
      <c r="F10">
        <f>SUMIF(A:A, E10, B:B)+8</f>
        <v>3720.5</v>
      </c>
      <c r="H10" t="str">
        <v>China</v>
      </c>
      <c r="I10">
        <v>16</v>
      </c>
    </row>
    <row r="11" spans="1:11" x14ac:dyDescent="0.25">
      <c r="A11" t="s">
        <v>16</v>
      </c>
      <c r="B11">
        <v>0</v>
      </c>
      <c r="C11">
        <f t="shared" si="0"/>
        <v>12397</v>
      </c>
      <c r="E11" t="s">
        <v>65</v>
      </c>
      <c r="F11">
        <f>SUMIF(A:A, E11, B:B)+16</f>
        <v>559.5</v>
      </c>
      <c r="H11" t="str">
        <v>Colombia</v>
      </c>
      <c r="I11">
        <v>307</v>
      </c>
    </row>
    <row r="12" spans="1:11" x14ac:dyDescent="0.25">
      <c r="A12" t="s">
        <v>38</v>
      </c>
      <c r="B12">
        <v>4</v>
      </c>
      <c r="C12">
        <f t="shared" si="0"/>
        <v>3207</v>
      </c>
      <c r="E12" t="s">
        <v>70</v>
      </c>
      <c r="F12">
        <f t="shared" si="1"/>
        <v>396</v>
      </c>
      <c r="H12" t="str">
        <v>Czech Republic</v>
      </c>
      <c r="I12">
        <v>0</v>
      </c>
    </row>
    <row r="13" spans="1:11" x14ac:dyDescent="0.25">
      <c r="A13" t="s">
        <v>41</v>
      </c>
      <c r="B13">
        <v>282</v>
      </c>
      <c r="C13">
        <f t="shared" si="0"/>
        <v>290</v>
      </c>
      <c r="E13" t="s">
        <v>85</v>
      </c>
      <c r="F13">
        <f t="shared" si="1"/>
        <v>8</v>
      </c>
      <c r="H13" t="str">
        <v>Denmark</v>
      </c>
      <c r="I13">
        <v>203</v>
      </c>
    </row>
    <row r="14" spans="1:11" x14ac:dyDescent="0.25">
      <c r="A14" t="s">
        <v>12</v>
      </c>
      <c r="B14">
        <v>186.5</v>
      </c>
      <c r="C14">
        <f t="shared" si="0"/>
        <v>2051.83</v>
      </c>
      <c r="E14" t="s">
        <v>130</v>
      </c>
      <c r="F14">
        <f>SUMIF(A:A, E14, B:B)+12</f>
        <v>3427</v>
      </c>
      <c r="H14" t="str">
        <v>East Germany</v>
      </c>
      <c r="I14">
        <v>0</v>
      </c>
    </row>
    <row r="15" spans="1:11" x14ac:dyDescent="0.25">
      <c r="A15" t="s">
        <v>47</v>
      </c>
      <c r="B15">
        <v>241</v>
      </c>
      <c r="C15">
        <f t="shared" si="0"/>
        <v>3673.14</v>
      </c>
      <c r="E15" t="s">
        <v>133</v>
      </c>
      <c r="F15">
        <f>SUMIF(A:A, E15, B:B)+229</f>
        <v>8033.5</v>
      </c>
      <c r="H15" t="str">
        <v>East Germany, West Germany</v>
      </c>
      <c r="I15">
        <v>0</v>
      </c>
    </row>
    <row r="16" spans="1:11" x14ac:dyDescent="0.25">
      <c r="A16" t="s">
        <v>50</v>
      </c>
      <c r="B16">
        <v>31</v>
      </c>
      <c r="C16">
        <f t="shared" si="0"/>
        <v>3712.5</v>
      </c>
      <c r="E16" t="s">
        <v>136</v>
      </c>
      <c r="F16">
        <f t="shared" si="1"/>
        <v>0</v>
      </c>
      <c r="H16" t="str">
        <v>Finland</v>
      </c>
      <c r="I16">
        <v>4397.5</v>
      </c>
    </row>
    <row r="17" spans="1:9" x14ac:dyDescent="0.25">
      <c r="A17" t="s">
        <v>47</v>
      </c>
      <c r="B17">
        <v>7</v>
      </c>
      <c r="C17">
        <f t="shared" si="0"/>
        <v>3673.14</v>
      </c>
      <c r="E17" t="s">
        <v>142</v>
      </c>
      <c r="F17">
        <f t="shared" si="1"/>
        <v>1</v>
      </c>
      <c r="H17" t="str">
        <v>France</v>
      </c>
      <c r="I17">
        <v>3719</v>
      </c>
    </row>
    <row r="18" spans="1:9" x14ac:dyDescent="0.25">
      <c r="A18" t="s">
        <v>16</v>
      </c>
      <c r="B18">
        <v>11</v>
      </c>
      <c r="C18">
        <f t="shared" si="0"/>
        <v>12397</v>
      </c>
      <c r="E18" t="s">
        <v>161</v>
      </c>
      <c r="F18">
        <f t="shared" si="1"/>
        <v>203</v>
      </c>
      <c r="H18" t="str">
        <v>Germany</v>
      </c>
      <c r="I18">
        <v>8033.5</v>
      </c>
    </row>
    <row r="19" spans="1:9" x14ac:dyDescent="0.25">
      <c r="A19" t="s">
        <v>50</v>
      </c>
      <c r="B19">
        <v>2345</v>
      </c>
      <c r="C19">
        <f t="shared" si="0"/>
        <v>3712.5</v>
      </c>
      <c r="E19" t="s">
        <v>166</v>
      </c>
      <c r="F19">
        <f>SUMIF(A:A, E19, B:B)+15</f>
        <v>1553</v>
      </c>
      <c r="H19" t="str">
        <v>Hungary</v>
      </c>
      <c r="I19">
        <v>1</v>
      </c>
    </row>
    <row r="20" spans="1:9" x14ac:dyDescent="0.25">
      <c r="A20" t="s">
        <v>12</v>
      </c>
      <c r="B20">
        <v>0</v>
      </c>
      <c r="C20">
        <f t="shared" si="0"/>
        <v>2051.83</v>
      </c>
      <c r="E20" t="s">
        <v>168</v>
      </c>
      <c r="F20">
        <f>SUMIF(A:A, E20, B:B)+12</f>
        <v>663</v>
      </c>
      <c r="H20" t="str">
        <v>India</v>
      </c>
      <c r="I20">
        <v>5</v>
      </c>
    </row>
    <row r="21" spans="1:9" x14ac:dyDescent="0.25">
      <c r="A21" t="s">
        <v>26</v>
      </c>
      <c r="B21">
        <v>6</v>
      </c>
      <c r="C21">
        <f t="shared" si="0"/>
        <v>990</v>
      </c>
      <c r="E21" t="s">
        <v>173</v>
      </c>
      <c r="F21">
        <f t="shared" si="1"/>
        <v>988.5</v>
      </c>
      <c r="H21" t="str">
        <v>Indonesia</v>
      </c>
      <c r="I21">
        <v>0</v>
      </c>
    </row>
    <row r="22" spans="1:9" x14ac:dyDescent="0.25">
      <c r="A22" t="s">
        <v>26</v>
      </c>
      <c r="B22">
        <v>0</v>
      </c>
      <c r="C22">
        <f t="shared" si="0"/>
        <v>990</v>
      </c>
      <c r="E22" t="s">
        <v>196</v>
      </c>
      <c r="F22">
        <f>SUMIF(A:A, E22, B:B)+50</f>
        <v>702</v>
      </c>
      <c r="H22" t="str">
        <v>Ireland</v>
      </c>
      <c r="I22">
        <v>16</v>
      </c>
    </row>
    <row r="23" spans="1:9" x14ac:dyDescent="0.25">
      <c r="A23" t="s">
        <v>65</v>
      </c>
      <c r="B23">
        <v>83</v>
      </c>
      <c r="C23">
        <f t="shared" si="0"/>
        <v>543.5</v>
      </c>
      <c r="E23" t="s">
        <v>203</v>
      </c>
      <c r="F23">
        <f t="shared" si="1"/>
        <v>273</v>
      </c>
      <c r="H23" t="str">
        <v>Italy</v>
      </c>
      <c r="I23">
        <v>2103</v>
      </c>
    </row>
    <row r="24" spans="1:9" x14ac:dyDescent="0.25">
      <c r="A24" t="s">
        <v>16</v>
      </c>
      <c r="B24">
        <v>8</v>
      </c>
      <c r="C24">
        <f t="shared" si="0"/>
        <v>12397</v>
      </c>
      <c r="E24" t="s">
        <v>227</v>
      </c>
      <c r="F24">
        <f t="shared" si="1"/>
        <v>4397.5</v>
      </c>
      <c r="H24" t="str">
        <v>Japan</v>
      </c>
      <c r="I24">
        <v>226</v>
      </c>
    </row>
    <row r="25" spans="1:9" x14ac:dyDescent="0.25">
      <c r="A25" t="s">
        <v>70</v>
      </c>
      <c r="B25">
        <v>0</v>
      </c>
      <c r="C25">
        <f t="shared" si="0"/>
        <v>396</v>
      </c>
      <c r="E25" t="s">
        <v>238</v>
      </c>
      <c r="F25">
        <f>SUMIF(A:A, E25, B:B)+51</f>
        <v>3473.5</v>
      </c>
      <c r="H25" t="str">
        <v>Liechtenstein</v>
      </c>
      <c r="I25">
        <v>0</v>
      </c>
    </row>
    <row r="26" spans="1:9" x14ac:dyDescent="0.25">
      <c r="A26" t="s">
        <v>26</v>
      </c>
      <c r="B26">
        <v>0</v>
      </c>
      <c r="C26">
        <f t="shared" si="0"/>
        <v>990</v>
      </c>
      <c r="E26" t="s">
        <v>252</v>
      </c>
      <c r="F26">
        <f t="shared" si="1"/>
        <v>345</v>
      </c>
      <c r="H26" t="str">
        <v>Malaysia</v>
      </c>
      <c r="I26">
        <v>0</v>
      </c>
    </row>
    <row r="27" spans="1:9" x14ac:dyDescent="0.25">
      <c r="A27" t="s">
        <v>26</v>
      </c>
      <c r="B27">
        <v>180</v>
      </c>
      <c r="C27">
        <f t="shared" si="0"/>
        <v>990</v>
      </c>
      <c r="E27" t="s">
        <v>297</v>
      </c>
      <c r="F27">
        <f t="shared" si="1"/>
        <v>16</v>
      </c>
      <c r="H27" t="str">
        <v>Mexico</v>
      </c>
      <c r="I27">
        <v>1732</v>
      </c>
    </row>
    <row r="28" spans="1:9" x14ac:dyDescent="0.25">
      <c r="A28" t="s">
        <v>26</v>
      </c>
      <c r="B28">
        <v>7</v>
      </c>
      <c r="C28">
        <f t="shared" si="0"/>
        <v>990</v>
      </c>
      <c r="E28" t="s">
        <v>310</v>
      </c>
      <c r="F28">
        <f t="shared" si="1"/>
        <v>0</v>
      </c>
      <c r="H28" t="str">
        <v>Monaco</v>
      </c>
      <c r="I28">
        <v>1553</v>
      </c>
    </row>
    <row r="29" spans="1:9" x14ac:dyDescent="0.25">
      <c r="A29" t="s">
        <v>26</v>
      </c>
      <c r="B29">
        <v>0</v>
      </c>
      <c r="C29">
        <f t="shared" si="0"/>
        <v>990</v>
      </c>
      <c r="E29" t="s">
        <v>320</v>
      </c>
      <c r="F29">
        <f t="shared" si="1"/>
        <v>77</v>
      </c>
      <c r="H29" t="str">
        <v>Monaco_x000D_
Netherlands</v>
      </c>
      <c r="I29">
        <v>0</v>
      </c>
    </row>
    <row r="30" spans="1:9" x14ac:dyDescent="0.25">
      <c r="A30" t="s">
        <v>12</v>
      </c>
      <c r="B30">
        <v>122</v>
      </c>
      <c r="C30">
        <f t="shared" si="0"/>
        <v>2051.83</v>
      </c>
      <c r="E30" t="s">
        <v>330</v>
      </c>
      <c r="F30">
        <f t="shared" si="1"/>
        <v>5</v>
      </c>
      <c r="H30" t="str">
        <v>Morocco</v>
      </c>
      <c r="I30">
        <v>0</v>
      </c>
    </row>
    <row r="31" spans="1:9" x14ac:dyDescent="0.25">
      <c r="A31" t="s">
        <v>12</v>
      </c>
      <c r="B31">
        <v>63</v>
      </c>
      <c r="C31">
        <f t="shared" si="0"/>
        <v>2051.83</v>
      </c>
      <c r="E31" t="s">
        <v>421</v>
      </c>
      <c r="F31">
        <f t="shared" si="1"/>
        <v>0</v>
      </c>
      <c r="H31" t="str">
        <v>Netherlands</v>
      </c>
      <c r="I31">
        <v>3217.5</v>
      </c>
    </row>
    <row r="32" spans="1:9" x14ac:dyDescent="0.25">
      <c r="A32" t="s">
        <v>12</v>
      </c>
      <c r="B32">
        <v>0</v>
      </c>
      <c r="C32">
        <f t="shared" si="0"/>
        <v>2051.83</v>
      </c>
      <c r="E32" t="s">
        <v>446</v>
      </c>
      <c r="F32">
        <f t="shared" si="1"/>
        <v>0</v>
      </c>
      <c r="H32" t="str">
        <v>New Zealand</v>
      </c>
      <c r="I32">
        <v>559.5</v>
      </c>
    </row>
    <row r="33" spans="1:9" x14ac:dyDescent="0.25">
      <c r="A33" t="s">
        <v>85</v>
      </c>
      <c r="B33">
        <v>0</v>
      </c>
      <c r="C33">
        <f t="shared" si="0"/>
        <v>8</v>
      </c>
      <c r="E33" t="s">
        <v>494</v>
      </c>
      <c r="F33">
        <f t="shared" si="1"/>
        <v>0</v>
      </c>
      <c r="H33" t="str">
        <v>Poland</v>
      </c>
      <c r="I33">
        <v>274</v>
      </c>
    </row>
    <row r="34" spans="1:9" x14ac:dyDescent="0.25">
      <c r="A34" t="s">
        <v>26</v>
      </c>
      <c r="B34">
        <v>0</v>
      </c>
      <c r="C34">
        <f t="shared" si="0"/>
        <v>990</v>
      </c>
      <c r="E34" t="s">
        <v>525</v>
      </c>
      <c r="F34">
        <f>SUMIF(A:A, E34, B:B)-84</f>
        <v>226</v>
      </c>
      <c r="H34" t="str">
        <v>Portugal</v>
      </c>
      <c r="I34">
        <v>8</v>
      </c>
    </row>
    <row r="35" spans="1:9" x14ac:dyDescent="0.25">
      <c r="A35" t="s">
        <v>26</v>
      </c>
      <c r="B35">
        <v>0</v>
      </c>
      <c r="C35">
        <f t="shared" si="0"/>
        <v>990</v>
      </c>
      <c r="E35" t="s">
        <v>529</v>
      </c>
      <c r="F35">
        <f t="shared" si="1"/>
        <v>5</v>
      </c>
      <c r="H35" t="str">
        <v>RAF</v>
      </c>
      <c r="I35">
        <v>0</v>
      </c>
    </row>
    <row r="36" spans="1:9" x14ac:dyDescent="0.25">
      <c r="A36" t="s">
        <v>47</v>
      </c>
      <c r="B36">
        <v>181</v>
      </c>
      <c r="C36">
        <f t="shared" si="0"/>
        <v>3673.14</v>
      </c>
      <c r="E36" t="s">
        <v>615</v>
      </c>
      <c r="F36">
        <f t="shared" si="1"/>
        <v>307</v>
      </c>
      <c r="H36" t="str">
        <v>Rhodesia</v>
      </c>
      <c r="I36">
        <v>6</v>
      </c>
    </row>
    <row r="37" spans="1:9" x14ac:dyDescent="0.25">
      <c r="A37" t="s">
        <v>16</v>
      </c>
      <c r="B37">
        <v>12</v>
      </c>
      <c r="C37">
        <f t="shared" si="0"/>
        <v>12397</v>
      </c>
      <c r="E37" t="s">
        <v>621</v>
      </c>
      <c r="F37">
        <f t="shared" si="1"/>
        <v>1732</v>
      </c>
      <c r="H37" t="str">
        <v>Rhodesia and Nyasaland</v>
      </c>
      <c r="I37">
        <v>0</v>
      </c>
    </row>
    <row r="38" spans="1:9" x14ac:dyDescent="0.25">
      <c r="A38" t="s">
        <v>12</v>
      </c>
      <c r="B38">
        <v>107</v>
      </c>
      <c r="C38">
        <f t="shared" si="0"/>
        <v>2051.83</v>
      </c>
      <c r="E38" t="s">
        <v>650</v>
      </c>
      <c r="F38">
        <f t="shared" si="1"/>
        <v>0</v>
      </c>
      <c r="H38" t="str">
        <v>Russia</v>
      </c>
      <c r="I38">
        <v>267</v>
      </c>
    </row>
    <row r="39" spans="1:9" x14ac:dyDescent="0.25">
      <c r="A39" t="s">
        <v>16</v>
      </c>
      <c r="B39">
        <v>0</v>
      </c>
      <c r="C39">
        <f t="shared" si="0"/>
        <v>12397</v>
      </c>
      <c r="E39" t="s">
        <v>686</v>
      </c>
      <c r="F39">
        <f t="shared" si="1"/>
        <v>0</v>
      </c>
      <c r="H39" t="str">
        <v>South Africa</v>
      </c>
      <c r="I39">
        <v>273</v>
      </c>
    </row>
    <row r="40" spans="1:9" x14ac:dyDescent="0.25">
      <c r="A40" t="s">
        <v>16</v>
      </c>
      <c r="B40">
        <v>0</v>
      </c>
      <c r="C40">
        <f t="shared" si="0"/>
        <v>12397</v>
      </c>
      <c r="E40" t="s">
        <v>772</v>
      </c>
      <c r="F40">
        <f t="shared" si="1"/>
        <v>274</v>
      </c>
      <c r="H40" t="str">
        <v>Spain</v>
      </c>
      <c r="I40">
        <v>3720.5</v>
      </c>
    </row>
    <row r="41" spans="1:9" x14ac:dyDescent="0.25">
      <c r="A41" t="s">
        <v>16</v>
      </c>
      <c r="B41">
        <v>0</v>
      </c>
      <c r="C41">
        <f t="shared" si="0"/>
        <v>12397</v>
      </c>
      <c r="E41" t="s">
        <v>777</v>
      </c>
      <c r="F41">
        <f t="shared" si="1"/>
        <v>267</v>
      </c>
      <c r="H41" t="str">
        <v>Sweden</v>
      </c>
      <c r="I41">
        <v>396</v>
      </c>
    </row>
    <row r="42" spans="1:9" x14ac:dyDescent="0.25">
      <c r="A42" t="s">
        <v>16</v>
      </c>
      <c r="B42">
        <v>0</v>
      </c>
      <c r="C42">
        <f t="shared" si="0"/>
        <v>12397</v>
      </c>
      <c r="E42" t="s">
        <v>780</v>
      </c>
      <c r="F42">
        <f t="shared" si="1"/>
        <v>0</v>
      </c>
      <c r="H42" t="str">
        <v>Switzerland</v>
      </c>
      <c r="I42">
        <v>345</v>
      </c>
    </row>
    <row r="43" spans="1:9" x14ac:dyDescent="0.25">
      <c r="A43" t="s">
        <v>16</v>
      </c>
      <c r="B43">
        <v>11</v>
      </c>
      <c r="C43">
        <f t="shared" si="0"/>
        <v>12397</v>
      </c>
      <c r="E43" t="s">
        <v>846</v>
      </c>
      <c r="F43">
        <f t="shared" si="1"/>
        <v>6</v>
      </c>
      <c r="H43" t="str">
        <v>Thailand</v>
      </c>
      <c r="I43">
        <v>294</v>
      </c>
    </row>
    <row r="44" spans="1:9" x14ac:dyDescent="0.25">
      <c r="A44" t="s">
        <v>26</v>
      </c>
      <c r="B44">
        <v>2</v>
      </c>
      <c r="C44">
        <f t="shared" si="0"/>
        <v>990</v>
      </c>
      <c r="E44" t="s">
        <v>903</v>
      </c>
      <c r="F44">
        <f t="shared" si="1"/>
        <v>0</v>
      </c>
      <c r="H44" t="str">
        <v>United Kingdom</v>
      </c>
      <c r="I44">
        <v>12539</v>
      </c>
    </row>
    <row r="45" spans="1:9" x14ac:dyDescent="0.25">
      <c r="A45" t="s">
        <v>12</v>
      </c>
      <c r="B45">
        <v>0</v>
      </c>
      <c r="C45">
        <f t="shared" si="0"/>
        <v>2051.83</v>
      </c>
      <c r="E45" t="s">
        <v>1002</v>
      </c>
      <c r="F45">
        <f t="shared" si="1"/>
        <v>0</v>
      </c>
      <c r="H45" t="str">
        <v>United States</v>
      </c>
      <c r="I45">
        <v>990</v>
      </c>
    </row>
    <row r="46" spans="1:9" x14ac:dyDescent="0.25">
      <c r="A46" t="s">
        <v>12</v>
      </c>
      <c r="B46">
        <v>14</v>
      </c>
      <c r="C46">
        <f t="shared" si="0"/>
        <v>2051.83</v>
      </c>
      <c r="E46" t="s">
        <v>1175</v>
      </c>
      <c r="F46">
        <f t="shared" si="1"/>
        <v>3</v>
      </c>
      <c r="H46" t="str">
        <v>Uruguay</v>
      </c>
      <c r="I46">
        <v>0</v>
      </c>
    </row>
    <row r="47" spans="1:9" x14ac:dyDescent="0.25">
      <c r="A47" t="s">
        <v>16</v>
      </c>
      <c r="B47">
        <v>1</v>
      </c>
      <c r="C47">
        <f t="shared" si="0"/>
        <v>12397</v>
      </c>
      <c r="E47" t="s">
        <v>1436</v>
      </c>
      <c r="F47">
        <f t="shared" si="1"/>
        <v>0</v>
      </c>
      <c r="H47" t="str">
        <v>Venezuela</v>
      </c>
      <c r="I47">
        <v>77</v>
      </c>
    </row>
    <row r="48" spans="1:9" x14ac:dyDescent="0.25">
      <c r="A48" t="s">
        <v>12</v>
      </c>
      <c r="B48">
        <v>5</v>
      </c>
      <c r="C48">
        <f t="shared" si="0"/>
        <v>2051.83</v>
      </c>
      <c r="E48" t="s">
        <v>1441</v>
      </c>
      <c r="F48">
        <f t="shared" si="1"/>
        <v>16</v>
      </c>
      <c r="H48" t="str">
        <v>West Germany</v>
      </c>
      <c r="I48">
        <v>212</v>
      </c>
    </row>
    <row r="49" spans="1:3" x14ac:dyDescent="0.25">
      <c r="A49" t="s">
        <v>26</v>
      </c>
      <c r="B49">
        <v>2</v>
      </c>
      <c r="C49">
        <f t="shared" si="0"/>
        <v>990</v>
      </c>
    </row>
    <row r="50" spans="1:3" x14ac:dyDescent="0.25">
      <c r="A50" t="s">
        <v>47</v>
      </c>
      <c r="B50">
        <v>0</v>
      </c>
      <c r="C50">
        <f t="shared" si="0"/>
        <v>3673.14</v>
      </c>
    </row>
    <row r="51" spans="1:3" x14ac:dyDescent="0.25">
      <c r="A51" t="s">
        <v>12</v>
      </c>
      <c r="B51">
        <v>58</v>
      </c>
      <c r="C51">
        <f t="shared" si="0"/>
        <v>2051.83</v>
      </c>
    </row>
    <row r="52" spans="1:3" x14ac:dyDescent="0.25">
      <c r="A52" t="s">
        <v>26</v>
      </c>
      <c r="B52">
        <v>0</v>
      </c>
      <c r="C52">
        <f t="shared" si="0"/>
        <v>990</v>
      </c>
    </row>
    <row r="53" spans="1:3" x14ac:dyDescent="0.25">
      <c r="A53" t="s">
        <v>12</v>
      </c>
      <c r="B53">
        <v>2</v>
      </c>
      <c r="C53">
        <f t="shared" si="0"/>
        <v>2051.83</v>
      </c>
    </row>
    <row r="54" spans="1:3" x14ac:dyDescent="0.25">
      <c r="A54" t="s">
        <v>16</v>
      </c>
      <c r="B54">
        <v>0</v>
      </c>
      <c r="C54">
        <f t="shared" si="0"/>
        <v>12397</v>
      </c>
    </row>
    <row r="55" spans="1:3" x14ac:dyDescent="0.25">
      <c r="A55" t="s">
        <v>26</v>
      </c>
      <c r="B55">
        <v>0</v>
      </c>
      <c r="C55">
        <f t="shared" si="0"/>
        <v>990</v>
      </c>
    </row>
    <row r="56" spans="1:3" x14ac:dyDescent="0.25">
      <c r="A56" t="s">
        <v>12</v>
      </c>
      <c r="B56">
        <v>0</v>
      </c>
      <c r="C56">
        <f t="shared" si="0"/>
        <v>2051.83</v>
      </c>
    </row>
    <row r="57" spans="1:3" x14ac:dyDescent="0.25">
      <c r="A57" t="s">
        <v>130</v>
      </c>
      <c r="B57">
        <v>658</v>
      </c>
      <c r="C57">
        <f t="shared" si="0"/>
        <v>3415</v>
      </c>
    </row>
    <row r="58" spans="1:3" x14ac:dyDescent="0.25">
      <c r="A58" t="s">
        <v>133</v>
      </c>
      <c r="B58">
        <v>0</v>
      </c>
      <c r="C58">
        <f t="shared" si="0"/>
        <v>7804.5</v>
      </c>
    </row>
    <row r="59" spans="1:3" x14ac:dyDescent="0.25">
      <c r="A59" t="s">
        <v>136</v>
      </c>
      <c r="B59">
        <v>0</v>
      </c>
      <c r="C59">
        <f t="shared" si="0"/>
        <v>0</v>
      </c>
    </row>
    <row r="60" spans="1:3" x14ac:dyDescent="0.25">
      <c r="A60" t="s">
        <v>12</v>
      </c>
      <c r="B60">
        <v>0</v>
      </c>
      <c r="C60">
        <f t="shared" si="0"/>
        <v>2051.83</v>
      </c>
    </row>
    <row r="61" spans="1:3" x14ac:dyDescent="0.25">
      <c r="A61" t="s">
        <v>29</v>
      </c>
      <c r="B61">
        <v>0</v>
      </c>
      <c r="C61">
        <f t="shared" si="0"/>
        <v>212</v>
      </c>
    </row>
    <row r="62" spans="1:3" x14ac:dyDescent="0.25">
      <c r="A62" t="s">
        <v>142</v>
      </c>
      <c r="B62">
        <v>1</v>
      </c>
      <c r="C62">
        <f t="shared" si="0"/>
        <v>1</v>
      </c>
    </row>
    <row r="63" spans="1:3" x14ac:dyDescent="0.25">
      <c r="A63" t="s">
        <v>47</v>
      </c>
      <c r="B63">
        <v>2</v>
      </c>
      <c r="C63">
        <f t="shared" si="0"/>
        <v>3673.14</v>
      </c>
    </row>
    <row r="64" spans="1:3" x14ac:dyDescent="0.25">
      <c r="A64" t="s">
        <v>16</v>
      </c>
      <c r="B64">
        <v>13</v>
      </c>
      <c r="C64">
        <f t="shared" si="0"/>
        <v>12397</v>
      </c>
    </row>
    <row r="65" spans="1:3" x14ac:dyDescent="0.25">
      <c r="A65" t="s">
        <v>16</v>
      </c>
      <c r="B65">
        <v>0</v>
      </c>
      <c r="C65">
        <f t="shared" si="0"/>
        <v>12397</v>
      </c>
    </row>
    <row r="66" spans="1:3" x14ac:dyDescent="0.25">
      <c r="A66" t="s">
        <v>29</v>
      </c>
      <c r="B66">
        <v>0</v>
      </c>
      <c r="C66">
        <f t="shared" si="0"/>
        <v>212</v>
      </c>
    </row>
    <row r="67" spans="1:3" x14ac:dyDescent="0.25">
      <c r="A67" t="s">
        <v>47</v>
      </c>
      <c r="B67">
        <v>51.14</v>
      </c>
      <c r="C67">
        <f t="shared" ref="C67:C130" si="2">SUMIF($A:$A, A67, $B:$B)</f>
        <v>3673.14</v>
      </c>
    </row>
    <row r="68" spans="1:3" x14ac:dyDescent="0.25">
      <c r="A68" t="s">
        <v>16</v>
      </c>
      <c r="B68">
        <v>1</v>
      </c>
      <c r="C68">
        <f t="shared" si="2"/>
        <v>12397</v>
      </c>
    </row>
    <row r="69" spans="1:3" x14ac:dyDescent="0.25">
      <c r="A69" t="s">
        <v>29</v>
      </c>
      <c r="B69">
        <v>4</v>
      </c>
      <c r="C69">
        <f t="shared" si="2"/>
        <v>212</v>
      </c>
    </row>
    <row r="70" spans="1:3" x14ac:dyDescent="0.25">
      <c r="A70" t="s">
        <v>47</v>
      </c>
      <c r="B70">
        <v>0</v>
      </c>
      <c r="C70">
        <f t="shared" si="2"/>
        <v>3673.14</v>
      </c>
    </row>
    <row r="71" spans="1:3" x14ac:dyDescent="0.25">
      <c r="A71" t="s">
        <v>161</v>
      </c>
      <c r="B71">
        <v>0</v>
      </c>
      <c r="C71">
        <f t="shared" si="2"/>
        <v>203</v>
      </c>
    </row>
    <row r="72" spans="1:3" x14ac:dyDescent="0.25">
      <c r="A72" t="s">
        <v>47</v>
      </c>
      <c r="B72">
        <v>77</v>
      </c>
      <c r="C72">
        <f t="shared" si="2"/>
        <v>3673.14</v>
      </c>
    </row>
    <row r="73" spans="1:3" x14ac:dyDescent="0.25">
      <c r="A73" t="s">
        <v>166</v>
      </c>
      <c r="B73">
        <v>0</v>
      </c>
      <c r="C73">
        <f t="shared" si="2"/>
        <v>1538</v>
      </c>
    </row>
    <row r="74" spans="1:3" x14ac:dyDescent="0.25">
      <c r="A74" t="s">
        <v>168</v>
      </c>
      <c r="B74">
        <v>0</v>
      </c>
      <c r="C74">
        <f t="shared" si="2"/>
        <v>651</v>
      </c>
    </row>
    <row r="75" spans="1:3" x14ac:dyDescent="0.25">
      <c r="A75" t="s">
        <v>23</v>
      </c>
      <c r="B75">
        <v>0</v>
      </c>
      <c r="C75">
        <f t="shared" si="2"/>
        <v>383</v>
      </c>
    </row>
    <row r="76" spans="1:3" x14ac:dyDescent="0.25">
      <c r="A76" t="s">
        <v>173</v>
      </c>
      <c r="B76">
        <v>385</v>
      </c>
      <c r="C76">
        <f t="shared" si="2"/>
        <v>988.5</v>
      </c>
    </row>
    <row r="77" spans="1:3" x14ac:dyDescent="0.25">
      <c r="A77" t="s">
        <v>47</v>
      </c>
      <c r="B77">
        <v>10</v>
      </c>
      <c r="C77">
        <f t="shared" si="2"/>
        <v>3673.14</v>
      </c>
    </row>
    <row r="78" spans="1:3" x14ac:dyDescent="0.25">
      <c r="A78" t="s">
        <v>130</v>
      </c>
      <c r="B78">
        <v>0</v>
      </c>
      <c r="C78">
        <f t="shared" si="2"/>
        <v>3415</v>
      </c>
    </row>
    <row r="79" spans="1:3" x14ac:dyDescent="0.25">
      <c r="A79" t="s">
        <v>12</v>
      </c>
      <c r="B79">
        <v>0</v>
      </c>
      <c r="C79">
        <f t="shared" si="2"/>
        <v>2051.83</v>
      </c>
    </row>
    <row r="80" spans="1:3" x14ac:dyDescent="0.25">
      <c r="A80" t="s">
        <v>26</v>
      </c>
      <c r="B80">
        <v>11</v>
      </c>
      <c r="C80">
        <f t="shared" si="2"/>
        <v>990</v>
      </c>
    </row>
    <row r="81" spans="1:3" x14ac:dyDescent="0.25">
      <c r="A81" t="s">
        <v>16</v>
      </c>
      <c r="B81">
        <v>0</v>
      </c>
      <c r="C81">
        <f t="shared" si="2"/>
        <v>12397</v>
      </c>
    </row>
    <row r="82" spans="1:3" x14ac:dyDescent="0.25">
      <c r="A82" t="s">
        <v>41</v>
      </c>
      <c r="B82">
        <v>8</v>
      </c>
      <c r="C82">
        <f t="shared" si="2"/>
        <v>290</v>
      </c>
    </row>
    <row r="83" spans="1:3" x14ac:dyDescent="0.25">
      <c r="A83" t="s">
        <v>47</v>
      </c>
      <c r="B83">
        <v>2</v>
      </c>
      <c r="C83">
        <f t="shared" si="2"/>
        <v>3673.14</v>
      </c>
    </row>
    <row r="84" spans="1:3" x14ac:dyDescent="0.25">
      <c r="A84" t="s">
        <v>23</v>
      </c>
      <c r="B84">
        <v>6</v>
      </c>
      <c r="C84">
        <f t="shared" si="2"/>
        <v>383</v>
      </c>
    </row>
    <row r="85" spans="1:3" x14ac:dyDescent="0.25">
      <c r="A85" t="s">
        <v>130</v>
      </c>
      <c r="B85">
        <v>0</v>
      </c>
      <c r="C85">
        <f t="shared" si="2"/>
        <v>3415</v>
      </c>
    </row>
    <row r="86" spans="1:3" x14ac:dyDescent="0.25">
      <c r="A86" t="s">
        <v>173</v>
      </c>
      <c r="B86">
        <v>0</v>
      </c>
      <c r="C86">
        <f t="shared" si="2"/>
        <v>988.5</v>
      </c>
    </row>
    <row r="87" spans="1:3" x14ac:dyDescent="0.25">
      <c r="A87" t="s">
        <v>12</v>
      </c>
      <c r="B87">
        <v>0</v>
      </c>
      <c r="C87">
        <f t="shared" si="2"/>
        <v>2051.83</v>
      </c>
    </row>
    <row r="88" spans="1:3" x14ac:dyDescent="0.25">
      <c r="A88" t="s">
        <v>196</v>
      </c>
      <c r="B88">
        <v>0</v>
      </c>
      <c r="C88">
        <f t="shared" si="2"/>
        <v>652</v>
      </c>
    </row>
    <row r="89" spans="1:3" x14ac:dyDescent="0.25">
      <c r="A89" t="s">
        <v>26</v>
      </c>
      <c r="B89">
        <v>0</v>
      </c>
      <c r="C89">
        <f t="shared" si="2"/>
        <v>990</v>
      </c>
    </row>
    <row r="90" spans="1:3" x14ac:dyDescent="0.25">
      <c r="A90" t="s">
        <v>26</v>
      </c>
      <c r="B90">
        <v>0</v>
      </c>
      <c r="C90">
        <f t="shared" si="2"/>
        <v>990</v>
      </c>
    </row>
    <row r="91" spans="1:3" x14ac:dyDescent="0.25">
      <c r="A91" t="s">
        <v>38</v>
      </c>
      <c r="B91">
        <v>0</v>
      </c>
      <c r="C91">
        <f t="shared" si="2"/>
        <v>3207</v>
      </c>
    </row>
    <row r="92" spans="1:3" x14ac:dyDescent="0.25">
      <c r="A92" t="s">
        <v>203</v>
      </c>
      <c r="B92">
        <v>0</v>
      </c>
      <c r="C92">
        <f t="shared" si="2"/>
        <v>273</v>
      </c>
    </row>
    <row r="93" spans="1:3" x14ac:dyDescent="0.25">
      <c r="A93" t="s">
        <v>203</v>
      </c>
      <c r="B93">
        <v>0</v>
      </c>
      <c r="C93">
        <f t="shared" si="2"/>
        <v>273</v>
      </c>
    </row>
    <row r="94" spans="1:3" x14ac:dyDescent="0.25">
      <c r="A94" t="s">
        <v>16</v>
      </c>
      <c r="B94">
        <v>32</v>
      </c>
      <c r="C94">
        <f t="shared" si="2"/>
        <v>12397</v>
      </c>
    </row>
    <row r="95" spans="1:3" x14ac:dyDescent="0.25">
      <c r="A95" t="s">
        <v>130</v>
      </c>
      <c r="B95">
        <v>0</v>
      </c>
      <c r="C95">
        <f t="shared" si="2"/>
        <v>3415</v>
      </c>
    </row>
    <row r="96" spans="1:3" x14ac:dyDescent="0.25">
      <c r="A96" t="s">
        <v>12</v>
      </c>
      <c r="B96">
        <v>0</v>
      </c>
      <c r="C96">
        <f t="shared" si="2"/>
        <v>2051.83</v>
      </c>
    </row>
    <row r="97" spans="1:3" x14ac:dyDescent="0.25">
      <c r="A97" t="s">
        <v>26</v>
      </c>
      <c r="B97">
        <v>3</v>
      </c>
      <c r="C97">
        <f t="shared" si="2"/>
        <v>990</v>
      </c>
    </row>
    <row r="98" spans="1:3" x14ac:dyDescent="0.25">
      <c r="A98" t="s">
        <v>12</v>
      </c>
      <c r="B98">
        <v>17.5</v>
      </c>
      <c r="C98">
        <f t="shared" si="2"/>
        <v>2051.83</v>
      </c>
    </row>
    <row r="99" spans="1:3" x14ac:dyDescent="0.25">
      <c r="A99" t="s">
        <v>70</v>
      </c>
      <c r="B99">
        <v>39</v>
      </c>
      <c r="C99">
        <f t="shared" si="2"/>
        <v>396</v>
      </c>
    </row>
    <row r="100" spans="1:3" x14ac:dyDescent="0.25">
      <c r="A100" t="s">
        <v>196</v>
      </c>
      <c r="B100">
        <v>0</v>
      </c>
      <c r="C100">
        <f t="shared" si="2"/>
        <v>652</v>
      </c>
    </row>
    <row r="101" spans="1:3" x14ac:dyDescent="0.25">
      <c r="A101" t="s">
        <v>196</v>
      </c>
      <c r="B101">
        <v>0</v>
      </c>
      <c r="C101">
        <f t="shared" si="2"/>
        <v>652</v>
      </c>
    </row>
    <row r="102" spans="1:3" x14ac:dyDescent="0.25">
      <c r="A102" t="s">
        <v>70</v>
      </c>
      <c r="B102">
        <v>1</v>
      </c>
      <c r="C102">
        <f t="shared" si="2"/>
        <v>396</v>
      </c>
    </row>
    <row r="103" spans="1:3" x14ac:dyDescent="0.25">
      <c r="A103" t="s">
        <v>130</v>
      </c>
      <c r="B103">
        <v>0</v>
      </c>
      <c r="C103">
        <f t="shared" si="2"/>
        <v>3415</v>
      </c>
    </row>
    <row r="104" spans="1:3" x14ac:dyDescent="0.25">
      <c r="A104" t="s">
        <v>203</v>
      </c>
      <c r="B104">
        <v>0</v>
      </c>
      <c r="C104">
        <f t="shared" si="2"/>
        <v>273</v>
      </c>
    </row>
    <row r="105" spans="1:3" x14ac:dyDescent="0.25">
      <c r="A105" t="s">
        <v>227</v>
      </c>
      <c r="B105">
        <v>1797</v>
      </c>
      <c r="C105">
        <f t="shared" si="2"/>
        <v>4397.5</v>
      </c>
    </row>
    <row r="106" spans="1:3" x14ac:dyDescent="0.25">
      <c r="A106" t="s">
        <v>47</v>
      </c>
      <c r="B106">
        <v>3</v>
      </c>
      <c r="C106">
        <f t="shared" si="2"/>
        <v>3673.14</v>
      </c>
    </row>
    <row r="107" spans="1:3" x14ac:dyDescent="0.25">
      <c r="A107" t="s">
        <v>47</v>
      </c>
      <c r="B107">
        <v>6</v>
      </c>
      <c r="C107">
        <f t="shared" si="2"/>
        <v>3673.14</v>
      </c>
    </row>
    <row r="108" spans="1:3" x14ac:dyDescent="0.25">
      <c r="A108" t="s">
        <v>23</v>
      </c>
      <c r="B108">
        <v>132</v>
      </c>
      <c r="C108">
        <f t="shared" si="2"/>
        <v>383</v>
      </c>
    </row>
    <row r="109" spans="1:3" x14ac:dyDescent="0.25">
      <c r="A109" t="s">
        <v>26</v>
      </c>
      <c r="B109">
        <v>4</v>
      </c>
      <c r="C109">
        <f t="shared" si="2"/>
        <v>990</v>
      </c>
    </row>
    <row r="110" spans="1:3" x14ac:dyDescent="0.25">
      <c r="A110" t="s">
        <v>238</v>
      </c>
      <c r="B110">
        <v>0</v>
      </c>
      <c r="C110">
        <f t="shared" si="2"/>
        <v>3422.5</v>
      </c>
    </row>
    <row r="111" spans="1:3" x14ac:dyDescent="0.25">
      <c r="A111" t="s">
        <v>238</v>
      </c>
      <c r="B111">
        <v>0</v>
      </c>
      <c r="C111">
        <f t="shared" si="2"/>
        <v>3422.5</v>
      </c>
    </row>
    <row r="112" spans="1:3" x14ac:dyDescent="0.25">
      <c r="A112" t="s">
        <v>238</v>
      </c>
      <c r="B112">
        <v>253</v>
      </c>
      <c r="C112">
        <f t="shared" si="2"/>
        <v>3422.5</v>
      </c>
    </row>
    <row r="113" spans="1:3" x14ac:dyDescent="0.25">
      <c r="A113" t="s">
        <v>168</v>
      </c>
      <c r="B113">
        <v>0</v>
      </c>
      <c r="C113">
        <f t="shared" si="2"/>
        <v>651</v>
      </c>
    </row>
    <row r="114" spans="1:3" x14ac:dyDescent="0.25">
      <c r="A114" t="s">
        <v>12</v>
      </c>
      <c r="B114">
        <v>0</v>
      </c>
      <c r="C114">
        <f t="shared" si="2"/>
        <v>2051.83</v>
      </c>
    </row>
    <row r="115" spans="1:3" x14ac:dyDescent="0.25">
      <c r="A115" t="s">
        <v>12</v>
      </c>
      <c r="B115">
        <v>15.5</v>
      </c>
      <c r="C115">
        <f t="shared" si="2"/>
        <v>2051.83</v>
      </c>
    </row>
    <row r="116" spans="1:3" x14ac:dyDescent="0.25">
      <c r="A116" t="s">
        <v>252</v>
      </c>
      <c r="B116">
        <v>0</v>
      </c>
      <c r="C116">
        <f t="shared" si="2"/>
        <v>345</v>
      </c>
    </row>
    <row r="117" spans="1:3" x14ac:dyDescent="0.25">
      <c r="A117" t="s">
        <v>12</v>
      </c>
      <c r="B117">
        <v>0</v>
      </c>
      <c r="C117">
        <f t="shared" si="2"/>
        <v>2051.83</v>
      </c>
    </row>
    <row r="118" spans="1:3" x14ac:dyDescent="0.25">
      <c r="A118" t="s">
        <v>16</v>
      </c>
      <c r="B118">
        <v>0</v>
      </c>
      <c r="C118">
        <f t="shared" si="2"/>
        <v>12397</v>
      </c>
    </row>
    <row r="119" spans="1:3" x14ac:dyDescent="0.25">
      <c r="A119" t="s">
        <v>26</v>
      </c>
      <c r="B119">
        <v>3</v>
      </c>
      <c r="C119">
        <f t="shared" si="2"/>
        <v>990</v>
      </c>
    </row>
    <row r="120" spans="1:3" x14ac:dyDescent="0.25">
      <c r="A120" t="s">
        <v>16</v>
      </c>
      <c r="B120">
        <v>0</v>
      </c>
      <c r="C120">
        <f t="shared" si="2"/>
        <v>12397</v>
      </c>
    </row>
    <row r="121" spans="1:3" x14ac:dyDescent="0.25">
      <c r="A121" t="s">
        <v>16</v>
      </c>
      <c r="B121">
        <v>1</v>
      </c>
      <c r="C121">
        <f t="shared" si="2"/>
        <v>12397</v>
      </c>
    </row>
    <row r="122" spans="1:3" x14ac:dyDescent="0.25">
      <c r="A122" t="s">
        <v>16</v>
      </c>
      <c r="B122">
        <v>0</v>
      </c>
      <c r="C122">
        <f t="shared" si="2"/>
        <v>12397</v>
      </c>
    </row>
    <row r="123" spans="1:3" x14ac:dyDescent="0.25">
      <c r="A123" t="s">
        <v>168</v>
      </c>
      <c r="B123">
        <v>0</v>
      </c>
      <c r="C123">
        <f t="shared" si="2"/>
        <v>651</v>
      </c>
    </row>
    <row r="124" spans="1:3" x14ac:dyDescent="0.25">
      <c r="A124" t="s">
        <v>16</v>
      </c>
      <c r="B124">
        <v>75</v>
      </c>
      <c r="C124">
        <f t="shared" si="2"/>
        <v>12397</v>
      </c>
    </row>
    <row r="125" spans="1:3" x14ac:dyDescent="0.25">
      <c r="A125" t="s">
        <v>16</v>
      </c>
      <c r="B125">
        <v>2</v>
      </c>
      <c r="C125">
        <f t="shared" si="2"/>
        <v>12397</v>
      </c>
    </row>
    <row r="126" spans="1:3" x14ac:dyDescent="0.25">
      <c r="A126" t="s">
        <v>26</v>
      </c>
      <c r="B126">
        <v>0</v>
      </c>
      <c r="C126">
        <f t="shared" si="2"/>
        <v>990</v>
      </c>
    </row>
    <row r="127" spans="1:3" x14ac:dyDescent="0.25">
      <c r="A127" t="s">
        <v>238</v>
      </c>
      <c r="B127">
        <v>0</v>
      </c>
      <c r="C127">
        <f t="shared" si="2"/>
        <v>3422.5</v>
      </c>
    </row>
    <row r="128" spans="1:3" x14ac:dyDescent="0.25">
      <c r="A128" t="s">
        <v>29</v>
      </c>
      <c r="B128">
        <v>0</v>
      </c>
      <c r="C128">
        <f t="shared" si="2"/>
        <v>212</v>
      </c>
    </row>
    <row r="129" spans="1:3" x14ac:dyDescent="0.25">
      <c r="A129" t="s">
        <v>16</v>
      </c>
      <c r="B129">
        <v>98</v>
      </c>
      <c r="C129">
        <f t="shared" si="2"/>
        <v>12397</v>
      </c>
    </row>
    <row r="130" spans="1:3" x14ac:dyDescent="0.25">
      <c r="A130" t="s">
        <v>12</v>
      </c>
      <c r="B130">
        <v>0</v>
      </c>
      <c r="C130">
        <f t="shared" si="2"/>
        <v>2051.83</v>
      </c>
    </row>
    <row r="131" spans="1:3" x14ac:dyDescent="0.25">
      <c r="A131" t="s">
        <v>26</v>
      </c>
      <c r="B131">
        <v>18</v>
      </c>
      <c r="C131">
        <f t="shared" ref="C131:C194" si="3">SUMIF($A:$A, A131, $B:$B)</f>
        <v>990</v>
      </c>
    </row>
    <row r="132" spans="1:3" x14ac:dyDescent="0.25">
      <c r="A132" t="s">
        <v>196</v>
      </c>
      <c r="B132">
        <v>0</v>
      </c>
      <c r="C132">
        <f t="shared" si="3"/>
        <v>652</v>
      </c>
    </row>
    <row r="133" spans="1:3" x14ac:dyDescent="0.25">
      <c r="A133" t="s">
        <v>26</v>
      </c>
      <c r="B133">
        <v>2</v>
      </c>
      <c r="C133">
        <f t="shared" si="3"/>
        <v>990</v>
      </c>
    </row>
    <row r="134" spans="1:3" x14ac:dyDescent="0.25">
      <c r="A134" t="s">
        <v>16</v>
      </c>
      <c r="B134">
        <v>0</v>
      </c>
      <c r="C134">
        <f t="shared" si="3"/>
        <v>12397</v>
      </c>
    </row>
    <row r="135" spans="1:3" x14ac:dyDescent="0.25">
      <c r="A135" t="s">
        <v>252</v>
      </c>
      <c r="B135">
        <v>29</v>
      </c>
      <c r="C135">
        <f t="shared" si="3"/>
        <v>345</v>
      </c>
    </row>
    <row r="136" spans="1:3" x14ac:dyDescent="0.25">
      <c r="A136" t="s">
        <v>130</v>
      </c>
      <c r="B136">
        <v>0</v>
      </c>
      <c r="C136">
        <f t="shared" si="3"/>
        <v>3415</v>
      </c>
    </row>
    <row r="137" spans="1:3" x14ac:dyDescent="0.25">
      <c r="A137" t="s">
        <v>16</v>
      </c>
      <c r="B137">
        <v>0</v>
      </c>
      <c r="C137">
        <f t="shared" si="3"/>
        <v>12397</v>
      </c>
    </row>
    <row r="138" spans="1:3" x14ac:dyDescent="0.25">
      <c r="A138" t="s">
        <v>130</v>
      </c>
      <c r="B138">
        <v>0</v>
      </c>
      <c r="C138">
        <f t="shared" si="3"/>
        <v>3415</v>
      </c>
    </row>
    <row r="139" spans="1:3" x14ac:dyDescent="0.25">
      <c r="A139" t="s">
        <v>12</v>
      </c>
      <c r="B139">
        <v>0</v>
      </c>
      <c r="C139">
        <f t="shared" si="3"/>
        <v>2051.83</v>
      </c>
    </row>
    <row r="140" spans="1:3" x14ac:dyDescent="0.25">
      <c r="A140" t="s">
        <v>16</v>
      </c>
      <c r="B140">
        <v>1235</v>
      </c>
      <c r="C140">
        <f t="shared" si="3"/>
        <v>12397</v>
      </c>
    </row>
    <row r="141" spans="1:3" x14ac:dyDescent="0.25">
      <c r="A141" t="s">
        <v>297</v>
      </c>
      <c r="B141">
        <v>0</v>
      </c>
      <c r="C141">
        <f t="shared" si="3"/>
        <v>16</v>
      </c>
    </row>
    <row r="142" spans="1:3" x14ac:dyDescent="0.25">
      <c r="A142" t="s">
        <v>12</v>
      </c>
      <c r="B142">
        <v>3</v>
      </c>
      <c r="C142">
        <f t="shared" si="3"/>
        <v>2051.83</v>
      </c>
    </row>
    <row r="143" spans="1:3" x14ac:dyDescent="0.25">
      <c r="A143" t="s">
        <v>26</v>
      </c>
      <c r="B143">
        <v>0</v>
      </c>
      <c r="C143">
        <f t="shared" si="3"/>
        <v>990</v>
      </c>
    </row>
    <row r="144" spans="1:3" x14ac:dyDescent="0.25">
      <c r="A144" t="s">
        <v>12</v>
      </c>
      <c r="B144">
        <v>6</v>
      </c>
      <c r="C144">
        <f t="shared" si="3"/>
        <v>2051.83</v>
      </c>
    </row>
    <row r="145" spans="1:3" x14ac:dyDescent="0.25">
      <c r="A145" t="s">
        <v>16</v>
      </c>
      <c r="B145">
        <v>0</v>
      </c>
      <c r="C145">
        <f t="shared" si="3"/>
        <v>12397</v>
      </c>
    </row>
    <row r="146" spans="1:3" x14ac:dyDescent="0.25">
      <c r="A146" t="s">
        <v>50</v>
      </c>
      <c r="B146">
        <v>0</v>
      </c>
      <c r="C146">
        <f t="shared" si="3"/>
        <v>3712.5</v>
      </c>
    </row>
    <row r="147" spans="1:3" x14ac:dyDescent="0.25">
      <c r="A147" t="s">
        <v>168</v>
      </c>
      <c r="B147">
        <v>0</v>
      </c>
      <c r="C147">
        <f t="shared" si="3"/>
        <v>651</v>
      </c>
    </row>
    <row r="148" spans="1:3" x14ac:dyDescent="0.25">
      <c r="A148" t="s">
        <v>310</v>
      </c>
      <c r="B148">
        <v>0</v>
      </c>
      <c r="C148">
        <f t="shared" si="3"/>
        <v>0</v>
      </c>
    </row>
    <row r="149" spans="1:3" x14ac:dyDescent="0.25">
      <c r="A149" t="s">
        <v>26</v>
      </c>
      <c r="B149">
        <v>0</v>
      </c>
      <c r="C149">
        <f t="shared" si="3"/>
        <v>990</v>
      </c>
    </row>
    <row r="150" spans="1:3" x14ac:dyDescent="0.25">
      <c r="A150" t="s">
        <v>12</v>
      </c>
      <c r="B150">
        <v>31</v>
      </c>
      <c r="C150">
        <f t="shared" si="3"/>
        <v>2051.83</v>
      </c>
    </row>
    <row r="151" spans="1:3" x14ac:dyDescent="0.25">
      <c r="A151" t="s">
        <v>12</v>
      </c>
      <c r="B151">
        <v>0</v>
      </c>
      <c r="C151">
        <f t="shared" si="3"/>
        <v>2051.83</v>
      </c>
    </row>
    <row r="152" spans="1:3" x14ac:dyDescent="0.25">
      <c r="A152" t="s">
        <v>26</v>
      </c>
      <c r="B152">
        <v>6.5</v>
      </c>
      <c r="C152">
        <f t="shared" si="3"/>
        <v>990</v>
      </c>
    </row>
    <row r="153" spans="1:3" x14ac:dyDescent="0.25">
      <c r="A153" t="s">
        <v>12</v>
      </c>
      <c r="B153">
        <v>19.5</v>
      </c>
      <c r="C153">
        <f t="shared" si="3"/>
        <v>2051.83</v>
      </c>
    </row>
    <row r="154" spans="1:3" x14ac:dyDescent="0.25">
      <c r="A154" t="s">
        <v>320</v>
      </c>
      <c r="B154">
        <v>1</v>
      </c>
      <c r="C154">
        <f t="shared" si="3"/>
        <v>77</v>
      </c>
    </row>
    <row r="155" spans="1:3" x14ac:dyDescent="0.25">
      <c r="A155" t="s">
        <v>12</v>
      </c>
      <c r="B155">
        <v>59</v>
      </c>
      <c r="C155">
        <f t="shared" si="3"/>
        <v>2051.83</v>
      </c>
    </row>
    <row r="156" spans="1:3" x14ac:dyDescent="0.25">
      <c r="A156" t="s">
        <v>47</v>
      </c>
      <c r="B156">
        <v>89</v>
      </c>
      <c r="C156">
        <f t="shared" si="3"/>
        <v>3673.14</v>
      </c>
    </row>
    <row r="157" spans="1:3" x14ac:dyDescent="0.25">
      <c r="A157" t="s">
        <v>47</v>
      </c>
      <c r="B157">
        <v>1</v>
      </c>
      <c r="C157">
        <f t="shared" si="3"/>
        <v>3673.14</v>
      </c>
    </row>
    <row r="158" spans="1:3" x14ac:dyDescent="0.25">
      <c r="A158" t="s">
        <v>26</v>
      </c>
      <c r="B158">
        <v>0</v>
      </c>
      <c r="C158">
        <f t="shared" si="3"/>
        <v>990</v>
      </c>
    </row>
    <row r="159" spans="1:3" x14ac:dyDescent="0.25">
      <c r="A159" t="s">
        <v>330</v>
      </c>
      <c r="B159">
        <v>0</v>
      </c>
      <c r="C159">
        <f t="shared" si="3"/>
        <v>5</v>
      </c>
    </row>
    <row r="160" spans="1:3" x14ac:dyDescent="0.25">
      <c r="A160" t="s">
        <v>23</v>
      </c>
      <c r="B160">
        <v>0</v>
      </c>
      <c r="C160">
        <f t="shared" si="3"/>
        <v>383</v>
      </c>
    </row>
    <row r="161" spans="1:3" x14ac:dyDescent="0.25">
      <c r="A161" t="s">
        <v>16</v>
      </c>
      <c r="B161">
        <v>0</v>
      </c>
      <c r="C161">
        <f t="shared" si="3"/>
        <v>12397</v>
      </c>
    </row>
    <row r="162" spans="1:3" x14ac:dyDescent="0.25">
      <c r="A162" t="s">
        <v>203</v>
      </c>
      <c r="B162">
        <v>0</v>
      </c>
      <c r="C162">
        <f t="shared" si="3"/>
        <v>273</v>
      </c>
    </row>
    <row r="163" spans="1:3" x14ac:dyDescent="0.25">
      <c r="A163" t="s">
        <v>85</v>
      </c>
      <c r="B163">
        <v>0</v>
      </c>
      <c r="C163">
        <f t="shared" si="3"/>
        <v>8</v>
      </c>
    </row>
    <row r="164" spans="1:3" x14ac:dyDescent="0.25">
      <c r="A164" t="s">
        <v>26</v>
      </c>
      <c r="B164">
        <v>0</v>
      </c>
      <c r="C164">
        <f t="shared" si="3"/>
        <v>990</v>
      </c>
    </row>
    <row r="165" spans="1:3" x14ac:dyDescent="0.25">
      <c r="A165" t="s">
        <v>26</v>
      </c>
      <c r="B165">
        <v>70</v>
      </c>
      <c r="C165">
        <f t="shared" si="3"/>
        <v>990</v>
      </c>
    </row>
    <row r="166" spans="1:3" x14ac:dyDescent="0.25">
      <c r="A166" t="s">
        <v>252</v>
      </c>
      <c r="B166">
        <v>0</v>
      </c>
      <c r="C166">
        <f t="shared" si="3"/>
        <v>345</v>
      </c>
    </row>
    <row r="167" spans="1:3" x14ac:dyDescent="0.25">
      <c r="A167" t="s">
        <v>16</v>
      </c>
      <c r="B167">
        <v>0</v>
      </c>
      <c r="C167">
        <f t="shared" si="3"/>
        <v>12397</v>
      </c>
    </row>
    <row r="168" spans="1:3" x14ac:dyDescent="0.25">
      <c r="A168" t="s">
        <v>320</v>
      </c>
      <c r="B168">
        <v>0</v>
      </c>
      <c r="C168">
        <f t="shared" si="3"/>
        <v>77</v>
      </c>
    </row>
    <row r="169" spans="1:3" x14ac:dyDescent="0.25">
      <c r="A169" t="s">
        <v>166</v>
      </c>
      <c r="B169">
        <v>4</v>
      </c>
      <c r="C169">
        <f t="shared" si="3"/>
        <v>1538</v>
      </c>
    </row>
    <row r="170" spans="1:3" x14ac:dyDescent="0.25">
      <c r="A170" t="s">
        <v>26</v>
      </c>
      <c r="B170">
        <v>1</v>
      </c>
      <c r="C170">
        <f t="shared" si="3"/>
        <v>990</v>
      </c>
    </row>
    <row r="171" spans="1:3" x14ac:dyDescent="0.25">
      <c r="A171" t="s">
        <v>26</v>
      </c>
      <c r="B171">
        <v>0</v>
      </c>
      <c r="C171">
        <f t="shared" si="3"/>
        <v>990</v>
      </c>
    </row>
    <row r="172" spans="1:3" x14ac:dyDescent="0.25">
      <c r="A172" t="s">
        <v>23</v>
      </c>
      <c r="B172">
        <v>0</v>
      </c>
      <c r="C172">
        <f t="shared" si="3"/>
        <v>383</v>
      </c>
    </row>
    <row r="173" spans="1:3" x14ac:dyDescent="0.25">
      <c r="A173" t="s">
        <v>203</v>
      </c>
      <c r="B173">
        <v>0</v>
      </c>
      <c r="C173">
        <f t="shared" si="3"/>
        <v>273</v>
      </c>
    </row>
    <row r="174" spans="1:3" x14ac:dyDescent="0.25">
      <c r="A174" t="s">
        <v>16</v>
      </c>
      <c r="B174">
        <v>255</v>
      </c>
      <c r="C174">
        <f t="shared" si="3"/>
        <v>12397</v>
      </c>
    </row>
    <row r="175" spans="1:3" x14ac:dyDescent="0.25">
      <c r="A175" t="s">
        <v>26</v>
      </c>
      <c r="B175">
        <v>0</v>
      </c>
      <c r="C175">
        <f t="shared" si="3"/>
        <v>990</v>
      </c>
    </row>
    <row r="176" spans="1:3" x14ac:dyDescent="0.25">
      <c r="A176" t="s">
        <v>196</v>
      </c>
      <c r="B176">
        <v>5</v>
      </c>
      <c r="C176">
        <f t="shared" si="3"/>
        <v>652</v>
      </c>
    </row>
    <row r="177" spans="1:3" x14ac:dyDescent="0.25">
      <c r="A177" t="s">
        <v>16</v>
      </c>
      <c r="B177">
        <v>47</v>
      </c>
      <c r="C177">
        <f t="shared" si="3"/>
        <v>12397</v>
      </c>
    </row>
    <row r="178" spans="1:3" x14ac:dyDescent="0.25">
      <c r="A178" t="s">
        <v>47</v>
      </c>
      <c r="B178">
        <v>0</v>
      </c>
      <c r="C178">
        <f t="shared" si="3"/>
        <v>3673.14</v>
      </c>
    </row>
    <row r="179" spans="1:3" x14ac:dyDescent="0.25">
      <c r="A179" t="s">
        <v>12</v>
      </c>
      <c r="B179">
        <v>0</v>
      </c>
      <c r="C179">
        <f t="shared" si="3"/>
        <v>2051.83</v>
      </c>
    </row>
    <row r="180" spans="1:3" x14ac:dyDescent="0.25">
      <c r="A180" t="s">
        <v>47</v>
      </c>
      <c r="B180">
        <v>7</v>
      </c>
      <c r="C180">
        <f t="shared" si="3"/>
        <v>3673.14</v>
      </c>
    </row>
    <row r="181" spans="1:3" x14ac:dyDescent="0.25">
      <c r="A181" t="s">
        <v>12</v>
      </c>
      <c r="B181">
        <v>0</v>
      </c>
      <c r="C181">
        <f t="shared" si="3"/>
        <v>2051.83</v>
      </c>
    </row>
    <row r="182" spans="1:3" x14ac:dyDescent="0.25">
      <c r="A182" t="s">
        <v>26</v>
      </c>
      <c r="B182">
        <v>0</v>
      </c>
      <c r="C182">
        <f t="shared" si="3"/>
        <v>990</v>
      </c>
    </row>
    <row r="183" spans="1:3" x14ac:dyDescent="0.25">
      <c r="A183" t="s">
        <v>26</v>
      </c>
      <c r="B183">
        <v>0</v>
      </c>
      <c r="C183">
        <f t="shared" si="3"/>
        <v>990</v>
      </c>
    </row>
    <row r="184" spans="1:3" x14ac:dyDescent="0.25">
      <c r="A184" t="s">
        <v>168</v>
      </c>
      <c r="B184">
        <v>0</v>
      </c>
      <c r="C184">
        <f t="shared" si="3"/>
        <v>651</v>
      </c>
    </row>
    <row r="185" spans="1:3" x14ac:dyDescent="0.25">
      <c r="A185" t="s">
        <v>16</v>
      </c>
      <c r="B185">
        <v>535</v>
      </c>
      <c r="C185">
        <f t="shared" si="3"/>
        <v>12397</v>
      </c>
    </row>
    <row r="186" spans="1:3" x14ac:dyDescent="0.25">
      <c r="A186" t="s">
        <v>16</v>
      </c>
      <c r="B186">
        <v>20</v>
      </c>
      <c r="C186">
        <f t="shared" si="3"/>
        <v>12397</v>
      </c>
    </row>
    <row r="187" spans="1:3" x14ac:dyDescent="0.25">
      <c r="A187" t="s">
        <v>16</v>
      </c>
      <c r="B187">
        <v>0</v>
      </c>
      <c r="C187">
        <f t="shared" si="3"/>
        <v>12397</v>
      </c>
    </row>
    <row r="188" spans="1:3" x14ac:dyDescent="0.25">
      <c r="A188" t="s">
        <v>16</v>
      </c>
      <c r="B188">
        <v>0</v>
      </c>
      <c r="C188">
        <f t="shared" si="3"/>
        <v>12397</v>
      </c>
    </row>
    <row r="189" spans="1:3" x14ac:dyDescent="0.25">
      <c r="A189" t="s">
        <v>26</v>
      </c>
      <c r="B189">
        <v>0</v>
      </c>
      <c r="C189">
        <f t="shared" si="3"/>
        <v>990</v>
      </c>
    </row>
    <row r="190" spans="1:3" x14ac:dyDescent="0.25">
      <c r="A190" t="s">
        <v>196</v>
      </c>
      <c r="B190">
        <v>0</v>
      </c>
      <c r="C190">
        <f t="shared" si="3"/>
        <v>652</v>
      </c>
    </row>
    <row r="191" spans="1:3" x14ac:dyDescent="0.25">
      <c r="A191" t="s">
        <v>50</v>
      </c>
      <c r="B191">
        <v>0</v>
      </c>
      <c r="C191">
        <f t="shared" si="3"/>
        <v>3712.5</v>
      </c>
    </row>
    <row r="192" spans="1:3" x14ac:dyDescent="0.25">
      <c r="A192" t="s">
        <v>26</v>
      </c>
      <c r="B192">
        <v>0</v>
      </c>
      <c r="C192">
        <f t="shared" si="3"/>
        <v>990</v>
      </c>
    </row>
    <row r="193" spans="1:3" x14ac:dyDescent="0.25">
      <c r="A193" t="s">
        <v>16</v>
      </c>
      <c r="B193">
        <v>0</v>
      </c>
      <c r="C193">
        <f t="shared" si="3"/>
        <v>12397</v>
      </c>
    </row>
    <row r="194" spans="1:3" x14ac:dyDescent="0.25">
      <c r="A194" t="s">
        <v>26</v>
      </c>
      <c r="B194">
        <v>8</v>
      </c>
      <c r="C194">
        <f t="shared" si="3"/>
        <v>990</v>
      </c>
    </row>
    <row r="195" spans="1:3" x14ac:dyDescent="0.25">
      <c r="A195" t="s">
        <v>16</v>
      </c>
      <c r="B195">
        <v>0</v>
      </c>
      <c r="C195">
        <f t="shared" ref="C195:C258" si="4">SUMIF($A:$A, A195, $B:$B)</f>
        <v>12397</v>
      </c>
    </row>
    <row r="196" spans="1:3" x14ac:dyDescent="0.25">
      <c r="A196" t="s">
        <v>23</v>
      </c>
      <c r="B196">
        <v>0</v>
      </c>
      <c r="C196">
        <f t="shared" si="4"/>
        <v>383</v>
      </c>
    </row>
    <row r="197" spans="1:3" x14ac:dyDescent="0.25">
      <c r="A197" t="s">
        <v>26</v>
      </c>
      <c r="B197">
        <v>0</v>
      </c>
      <c r="C197">
        <f t="shared" si="4"/>
        <v>990</v>
      </c>
    </row>
    <row r="198" spans="1:3" x14ac:dyDescent="0.25">
      <c r="A198" t="s">
        <v>47</v>
      </c>
      <c r="B198">
        <v>0</v>
      </c>
      <c r="C198">
        <f t="shared" si="4"/>
        <v>3673.14</v>
      </c>
    </row>
    <row r="199" spans="1:3" x14ac:dyDescent="0.25">
      <c r="A199" t="s">
        <v>297</v>
      </c>
      <c r="B199">
        <v>15</v>
      </c>
      <c r="C199">
        <f t="shared" si="4"/>
        <v>16</v>
      </c>
    </row>
    <row r="200" spans="1:3" x14ac:dyDescent="0.25">
      <c r="A200" t="s">
        <v>29</v>
      </c>
      <c r="B200">
        <v>4</v>
      </c>
      <c r="C200">
        <f t="shared" si="4"/>
        <v>212</v>
      </c>
    </row>
    <row r="201" spans="1:3" x14ac:dyDescent="0.25">
      <c r="A201" t="s">
        <v>196</v>
      </c>
      <c r="B201">
        <v>0</v>
      </c>
      <c r="C201">
        <f t="shared" si="4"/>
        <v>652</v>
      </c>
    </row>
    <row r="202" spans="1:3" x14ac:dyDescent="0.25">
      <c r="A202" t="s">
        <v>16</v>
      </c>
      <c r="B202">
        <v>0</v>
      </c>
      <c r="C202">
        <f t="shared" si="4"/>
        <v>12397</v>
      </c>
    </row>
    <row r="203" spans="1:3" x14ac:dyDescent="0.25">
      <c r="A203" t="s">
        <v>26</v>
      </c>
      <c r="B203">
        <v>4</v>
      </c>
      <c r="C203">
        <f t="shared" si="4"/>
        <v>990</v>
      </c>
    </row>
    <row r="204" spans="1:3" x14ac:dyDescent="0.25">
      <c r="A204" t="s">
        <v>16</v>
      </c>
      <c r="B204">
        <v>0</v>
      </c>
      <c r="C204">
        <f t="shared" si="4"/>
        <v>12397</v>
      </c>
    </row>
    <row r="205" spans="1:3" x14ac:dyDescent="0.25">
      <c r="A205" t="s">
        <v>26</v>
      </c>
      <c r="B205">
        <v>0</v>
      </c>
      <c r="C205">
        <f t="shared" si="4"/>
        <v>990</v>
      </c>
    </row>
    <row r="206" spans="1:3" x14ac:dyDescent="0.25">
      <c r="A206" t="s">
        <v>252</v>
      </c>
      <c r="B206">
        <v>0</v>
      </c>
      <c r="C206">
        <f t="shared" si="4"/>
        <v>345</v>
      </c>
    </row>
    <row r="207" spans="1:3" x14ac:dyDescent="0.25">
      <c r="A207" t="s">
        <v>47</v>
      </c>
      <c r="B207">
        <v>139</v>
      </c>
      <c r="C207">
        <f t="shared" si="4"/>
        <v>3673.14</v>
      </c>
    </row>
    <row r="208" spans="1:3" x14ac:dyDescent="0.25">
      <c r="A208" t="s">
        <v>130</v>
      </c>
      <c r="B208">
        <v>10</v>
      </c>
      <c r="C208">
        <f t="shared" si="4"/>
        <v>3415</v>
      </c>
    </row>
    <row r="209" spans="1:3" x14ac:dyDescent="0.25">
      <c r="A209" t="s">
        <v>26</v>
      </c>
      <c r="B209">
        <v>0</v>
      </c>
      <c r="C209">
        <f t="shared" si="4"/>
        <v>990</v>
      </c>
    </row>
    <row r="210" spans="1:3" x14ac:dyDescent="0.25">
      <c r="A210" t="s">
        <v>26</v>
      </c>
      <c r="B210">
        <v>0</v>
      </c>
      <c r="C210">
        <f t="shared" si="4"/>
        <v>990</v>
      </c>
    </row>
    <row r="211" spans="1:3" x14ac:dyDescent="0.25">
      <c r="A211" t="s">
        <v>47</v>
      </c>
      <c r="B211">
        <v>0</v>
      </c>
      <c r="C211">
        <f t="shared" si="4"/>
        <v>3673.14</v>
      </c>
    </row>
    <row r="212" spans="1:3" x14ac:dyDescent="0.25">
      <c r="A212" t="s">
        <v>16</v>
      </c>
      <c r="B212">
        <v>0</v>
      </c>
      <c r="C212">
        <f t="shared" si="4"/>
        <v>12397</v>
      </c>
    </row>
    <row r="213" spans="1:3" x14ac:dyDescent="0.25">
      <c r="A213" t="s">
        <v>26</v>
      </c>
      <c r="B213">
        <v>8</v>
      </c>
      <c r="C213">
        <f t="shared" si="4"/>
        <v>990</v>
      </c>
    </row>
    <row r="214" spans="1:3" x14ac:dyDescent="0.25">
      <c r="A214" t="s">
        <v>238</v>
      </c>
      <c r="B214">
        <v>0</v>
      </c>
      <c r="C214">
        <f t="shared" si="4"/>
        <v>3422.5</v>
      </c>
    </row>
    <row r="215" spans="1:3" x14ac:dyDescent="0.25">
      <c r="A215" t="s">
        <v>421</v>
      </c>
      <c r="B215">
        <v>0</v>
      </c>
      <c r="C215">
        <f t="shared" si="4"/>
        <v>0</v>
      </c>
    </row>
    <row r="216" spans="1:3" x14ac:dyDescent="0.25">
      <c r="A216" t="s">
        <v>16</v>
      </c>
      <c r="B216">
        <v>0</v>
      </c>
      <c r="C216">
        <f t="shared" si="4"/>
        <v>12397</v>
      </c>
    </row>
    <row r="217" spans="1:3" x14ac:dyDescent="0.25">
      <c r="A217" t="s">
        <v>26</v>
      </c>
      <c r="B217">
        <v>0</v>
      </c>
      <c r="C217">
        <f t="shared" si="4"/>
        <v>990</v>
      </c>
    </row>
    <row r="218" spans="1:3" x14ac:dyDescent="0.25">
      <c r="A218" t="s">
        <v>203</v>
      </c>
      <c r="B218">
        <v>0</v>
      </c>
      <c r="C218">
        <f t="shared" si="4"/>
        <v>273</v>
      </c>
    </row>
    <row r="219" spans="1:3" x14ac:dyDescent="0.25">
      <c r="A219" t="s">
        <v>12</v>
      </c>
      <c r="B219">
        <v>0</v>
      </c>
      <c r="C219">
        <f t="shared" si="4"/>
        <v>2051.83</v>
      </c>
    </row>
    <row r="220" spans="1:3" x14ac:dyDescent="0.25">
      <c r="A220" t="s">
        <v>23</v>
      </c>
      <c r="B220">
        <v>0</v>
      </c>
      <c r="C220">
        <f t="shared" si="4"/>
        <v>383</v>
      </c>
    </row>
    <row r="221" spans="1:3" x14ac:dyDescent="0.25">
      <c r="A221" t="s">
        <v>16</v>
      </c>
      <c r="B221">
        <v>3</v>
      </c>
      <c r="C221">
        <f t="shared" si="4"/>
        <v>12397</v>
      </c>
    </row>
    <row r="222" spans="1:3" x14ac:dyDescent="0.25">
      <c r="A222" t="s">
        <v>26</v>
      </c>
      <c r="B222">
        <v>0</v>
      </c>
      <c r="C222">
        <f t="shared" si="4"/>
        <v>990</v>
      </c>
    </row>
    <row r="223" spans="1:3" x14ac:dyDescent="0.25">
      <c r="A223" t="s">
        <v>12</v>
      </c>
      <c r="B223">
        <v>0</v>
      </c>
      <c r="C223">
        <f t="shared" si="4"/>
        <v>2051.83</v>
      </c>
    </row>
    <row r="224" spans="1:3" x14ac:dyDescent="0.25">
      <c r="A224" t="s">
        <v>168</v>
      </c>
      <c r="B224">
        <v>0</v>
      </c>
      <c r="C224">
        <f t="shared" si="4"/>
        <v>651</v>
      </c>
    </row>
    <row r="225" spans="1:3" x14ac:dyDescent="0.25">
      <c r="A225" t="s">
        <v>16</v>
      </c>
      <c r="B225">
        <v>0</v>
      </c>
      <c r="C225">
        <f t="shared" si="4"/>
        <v>12397</v>
      </c>
    </row>
    <row r="226" spans="1:3" x14ac:dyDescent="0.25">
      <c r="A226" t="s">
        <v>26</v>
      </c>
      <c r="B226">
        <v>0</v>
      </c>
      <c r="C226">
        <f t="shared" si="4"/>
        <v>990</v>
      </c>
    </row>
    <row r="227" spans="1:3" x14ac:dyDescent="0.25">
      <c r="A227" t="s">
        <v>16</v>
      </c>
      <c r="B227">
        <v>0</v>
      </c>
      <c r="C227">
        <f t="shared" si="4"/>
        <v>12397</v>
      </c>
    </row>
    <row r="228" spans="1:3" x14ac:dyDescent="0.25">
      <c r="A228" t="s">
        <v>16</v>
      </c>
      <c r="B228">
        <v>8</v>
      </c>
      <c r="C228">
        <f t="shared" si="4"/>
        <v>12397</v>
      </c>
    </row>
    <row r="229" spans="1:3" x14ac:dyDescent="0.25">
      <c r="A229" t="s">
        <v>26</v>
      </c>
      <c r="B229">
        <v>0</v>
      </c>
      <c r="C229">
        <f t="shared" si="4"/>
        <v>990</v>
      </c>
    </row>
    <row r="230" spans="1:3" x14ac:dyDescent="0.25">
      <c r="A230" t="s">
        <v>16</v>
      </c>
      <c r="B230">
        <v>0</v>
      </c>
      <c r="C230">
        <f t="shared" si="4"/>
        <v>12397</v>
      </c>
    </row>
    <row r="231" spans="1:3" x14ac:dyDescent="0.25">
      <c r="A231" t="s">
        <v>446</v>
      </c>
      <c r="B231">
        <v>0</v>
      </c>
      <c r="C231">
        <f t="shared" si="4"/>
        <v>0</v>
      </c>
    </row>
    <row r="232" spans="1:3" x14ac:dyDescent="0.25">
      <c r="A232" t="s">
        <v>238</v>
      </c>
      <c r="B232">
        <v>0</v>
      </c>
      <c r="C232">
        <f t="shared" si="4"/>
        <v>3422.5</v>
      </c>
    </row>
    <row r="233" spans="1:3" x14ac:dyDescent="0.25">
      <c r="A233" t="s">
        <v>70</v>
      </c>
      <c r="B233">
        <v>18</v>
      </c>
      <c r="C233">
        <f t="shared" si="4"/>
        <v>396</v>
      </c>
    </row>
    <row r="234" spans="1:3" x14ac:dyDescent="0.25">
      <c r="A234" t="s">
        <v>173</v>
      </c>
      <c r="B234">
        <v>0</v>
      </c>
      <c r="C234">
        <f t="shared" si="4"/>
        <v>988.5</v>
      </c>
    </row>
    <row r="235" spans="1:3" x14ac:dyDescent="0.25">
      <c r="A235" t="s">
        <v>196</v>
      </c>
      <c r="B235">
        <v>0</v>
      </c>
      <c r="C235">
        <f t="shared" si="4"/>
        <v>652</v>
      </c>
    </row>
    <row r="236" spans="1:3" x14ac:dyDescent="0.25">
      <c r="A236" t="s">
        <v>47</v>
      </c>
      <c r="B236">
        <v>3</v>
      </c>
      <c r="C236">
        <f t="shared" si="4"/>
        <v>3673.14</v>
      </c>
    </row>
    <row r="237" spans="1:3" x14ac:dyDescent="0.25">
      <c r="A237" t="s">
        <v>16</v>
      </c>
      <c r="B237">
        <v>0</v>
      </c>
      <c r="C237">
        <f t="shared" si="4"/>
        <v>12397</v>
      </c>
    </row>
    <row r="238" spans="1:3" x14ac:dyDescent="0.25">
      <c r="A238" t="s">
        <v>12</v>
      </c>
      <c r="B238">
        <v>0</v>
      </c>
      <c r="C238">
        <f t="shared" si="4"/>
        <v>2051.83</v>
      </c>
    </row>
    <row r="239" spans="1:3" x14ac:dyDescent="0.25">
      <c r="A239" t="s">
        <v>12</v>
      </c>
      <c r="B239">
        <v>23</v>
      </c>
      <c r="C239">
        <f t="shared" si="4"/>
        <v>2051.83</v>
      </c>
    </row>
    <row r="240" spans="1:3" x14ac:dyDescent="0.25">
      <c r="A240" t="s">
        <v>47</v>
      </c>
      <c r="B240">
        <v>0</v>
      </c>
      <c r="C240">
        <f t="shared" si="4"/>
        <v>3673.14</v>
      </c>
    </row>
    <row r="241" spans="1:3" x14ac:dyDescent="0.25">
      <c r="A241" t="s">
        <v>12</v>
      </c>
      <c r="B241">
        <v>0</v>
      </c>
      <c r="C241">
        <f t="shared" si="4"/>
        <v>2051.83</v>
      </c>
    </row>
    <row r="242" spans="1:3" x14ac:dyDescent="0.25">
      <c r="A242" t="s">
        <v>12</v>
      </c>
      <c r="B242">
        <v>28</v>
      </c>
      <c r="C242">
        <f t="shared" si="4"/>
        <v>2051.83</v>
      </c>
    </row>
    <row r="243" spans="1:3" x14ac:dyDescent="0.25">
      <c r="A243" t="s">
        <v>16</v>
      </c>
      <c r="B243">
        <v>5</v>
      </c>
      <c r="C243">
        <f t="shared" si="4"/>
        <v>12397</v>
      </c>
    </row>
    <row r="244" spans="1:3" x14ac:dyDescent="0.25">
      <c r="A244" t="s">
        <v>196</v>
      </c>
      <c r="B244">
        <v>245</v>
      </c>
      <c r="C244">
        <f t="shared" si="4"/>
        <v>652</v>
      </c>
    </row>
    <row r="245" spans="1:3" x14ac:dyDescent="0.25">
      <c r="A245" t="s">
        <v>12</v>
      </c>
      <c r="B245">
        <v>115.33</v>
      </c>
      <c r="C245">
        <f t="shared" si="4"/>
        <v>2051.83</v>
      </c>
    </row>
    <row r="246" spans="1:3" x14ac:dyDescent="0.25">
      <c r="A246" t="s">
        <v>26</v>
      </c>
      <c r="B246">
        <v>1</v>
      </c>
      <c r="C246">
        <f t="shared" si="4"/>
        <v>990</v>
      </c>
    </row>
    <row r="247" spans="1:3" x14ac:dyDescent="0.25">
      <c r="A247" t="s">
        <v>203</v>
      </c>
      <c r="B247">
        <v>0</v>
      </c>
      <c r="C247">
        <f t="shared" si="4"/>
        <v>273</v>
      </c>
    </row>
    <row r="248" spans="1:3" x14ac:dyDescent="0.25">
      <c r="A248" t="s">
        <v>12</v>
      </c>
      <c r="B248">
        <v>0</v>
      </c>
      <c r="C248">
        <f t="shared" si="4"/>
        <v>2051.83</v>
      </c>
    </row>
    <row r="249" spans="1:3" x14ac:dyDescent="0.25">
      <c r="A249" t="s">
        <v>297</v>
      </c>
      <c r="B249">
        <v>1</v>
      </c>
      <c r="C249">
        <f t="shared" si="4"/>
        <v>16</v>
      </c>
    </row>
    <row r="250" spans="1:3" x14ac:dyDescent="0.25">
      <c r="A250" t="s">
        <v>29</v>
      </c>
      <c r="B250">
        <v>0</v>
      </c>
      <c r="C250">
        <f t="shared" si="4"/>
        <v>212</v>
      </c>
    </row>
    <row r="251" spans="1:3" x14ac:dyDescent="0.25">
      <c r="A251" t="s">
        <v>252</v>
      </c>
      <c r="B251">
        <v>10</v>
      </c>
      <c r="C251">
        <f t="shared" si="4"/>
        <v>345</v>
      </c>
    </row>
    <row r="252" spans="1:3" x14ac:dyDescent="0.25">
      <c r="A252" t="s">
        <v>26</v>
      </c>
      <c r="B252">
        <v>0</v>
      </c>
      <c r="C252">
        <f t="shared" si="4"/>
        <v>990</v>
      </c>
    </row>
    <row r="253" spans="1:3" x14ac:dyDescent="0.25">
      <c r="A253" t="s">
        <v>12</v>
      </c>
      <c r="B253">
        <v>275</v>
      </c>
      <c r="C253">
        <f t="shared" si="4"/>
        <v>2051.83</v>
      </c>
    </row>
    <row r="254" spans="1:3" x14ac:dyDescent="0.25">
      <c r="A254" t="s">
        <v>26</v>
      </c>
      <c r="B254">
        <v>0</v>
      </c>
      <c r="C254">
        <f t="shared" si="4"/>
        <v>990</v>
      </c>
    </row>
    <row r="255" spans="1:3" x14ac:dyDescent="0.25">
      <c r="A255" t="s">
        <v>130</v>
      </c>
      <c r="B255">
        <v>12</v>
      </c>
      <c r="C255">
        <f t="shared" si="4"/>
        <v>3415</v>
      </c>
    </row>
    <row r="256" spans="1:3" x14ac:dyDescent="0.25">
      <c r="A256" t="s">
        <v>130</v>
      </c>
      <c r="B256">
        <v>281</v>
      </c>
      <c r="C256">
        <f t="shared" si="4"/>
        <v>3415</v>
      </c>
    </row>
    <row r="257" spans="1:3" x14ac:dyDescent="0.25">
      <c r="A257" t="s">
        <v>130</v>
      </c>
      <c r="B257">
        <v>0</v>
      </c>
      <c r="C257">
        <f t="shared" si="4"/>
        <v>3415</v>
      </c>
    </row>
    <row r="258" spans="1:3" x14ac:dyDescent="0.25">
      <c r="A258" t="s">
        <v>130</v>
      </c>
      <c r="B258">
        <v>3</v>
      </c>
      <c r="C258">
        <f t="shared" si="4"/>
        <v>3415</v>
      </c>
    </row>
    <row r="259" spans="1:3" x14ac:dyDescent="0.25">
      <c r="A259" t="s">
        <v>494</v>
      </c>
      <c r="B259">
        <v>0</v>
      </c>
      <c r="C259">
        <f t="shared" ref="C259:C322" si="5">SUMIF($A:$A, A259, $B:$B)</f>
        <v>0</v>
      </c>
    </row>
    <row r="260" spans="1:3" x14ac:dyDescent="0.25">
      <c r="A260" t="s">
        <v>26</v>
      </c>
      <c r="B260">
        <v>8</v>
      </c>
      <c r="C260">
        <f t="shared" si="5"/>
        <v>990</v>
      </c>
    </row>
    <row r="261" spans="1:3" x14ac:dyDescent="0.25">
      <c r="A261" t="s">
        <v>38</v>
      </c>
      <c r="B261">
        <v>0</v>
      </c>
      <c r="C261">
        <f t="shared" si="5"/>
        <v>3207</v>
      </c>
    </row>
    <row r="262" spans="1:3" x14ac:dyDescent="0.25">
      <c r="A262" t="s">
        <v>16</v>
      </c>
      <c r="B262">
        <v>5</v>
      </c>
      <c r="C262">
        <f t="shared" si="5"/>
        <v>12397</v>
      </c>
    </row>
    <row r="263" spans="1:3" x14ac:dyDescent="0.25">
      <c r="A263" t="s">
        <v>26</v>
      </c>
      <c r="B263">
        <v>0</v>
      </c>
      <c r="C263">
        <f t="shared" si="5"/>
        <v>990</v>
      </c>
    </row>
    <row r="264" spans="1:3" x14ac:dyDescent="0.25">
      <c r="A264" t="s">
        <v>252</v>
      </c>
      <c r="B264">
        <v>0</v>
      </c>
      <c r="C264">
        <f t="shared" si="5"/>
        <v>345</v>
      </c>
    </row>
    <row r="265" spans="1:3" x14ac:dyDescent="0.25">
      <c r="A265" t="s">
        <v>26</v>
      </c>
      <c r="B265">
        <v>5</v>
      </c>
      <c r="C265">
        <f t="shared" si="5"/>
        <v>990</v>
      </c>
    </row>
    <row r="266" spans="1:3" x14ac:dyDescent="0.25">
      <c r="A266" t="s">
        <v>26</v>
      </c>
      <c r="B266">
        <v>0</v>
      </c>
      <c r="C266">
        <f t="shared" si="5"/>
        <v>990</v>
      </c>
    </row>
    <row r="267" spans="1:3" x14ac:dyDescent="0.25">
      <c r="A267" t="s">
        <v>196</v>
      </c>
      <c r="B267">
        <v>0</v>
      </c>
      <c r="C267">
        <f t="shared" si="5"/>
        <v>652</v>
      </c>
    </row>
    <row r="268" spans="1:3" x14ac:dyDescent="0.25">
      <c r="A268" t="s">
        <v>310</v>
      </c>
      <c r="B268">
        <v>0</v>
      </c>
      <c r="C268">
        <f t="shared" si="5"/>
        <v>0</v>
      </c>
    </row>
    <row r="269" spans="1:3" x14ac:dyDescent="0.25">
      <c r="A269" t="s">
        <v>26</v>
      </c>
      <c r="B269">
        <v>0</v>
      </c>
      <c r="C269">
        <f t="shared" si="5"/>
        <v>990</v>
      </c>
    </row>
    <row r="270" spans="1:3" x14ac:dyDescent="0.25">
      <c r="A270" t="s">
        <v>26</v>
      </c>
      <c r="B270">
        <v>0</v>
      </c>
      <c r="C270">
        <f t="shared" si="5"/>
        <v>990</v>
      </c>
    </row>
    <row r="271" spans="1:3" x14ac:dyDescent="0.25">
      <c r="A271" t="s">
        <v>252</v>
      </c>
      <c r="B271">
        <v>0</v>
      </c>
      <c r="C271">
        <f t="shared" si="5"/>
        <v>345</v>
      </c>
    </row>
    <row r="272" spans="1:3" x14ac:dyDescent="0.25">
      <c r="A272" t="s">
        <v>16</v>
      </c>
      <c r="B272">
        <v>0</v>
      </c>
      <c r="C272">
        <f t="shared" si="5"/>
        <v>12397</v>
      </c>
    </row>
    <row r="273" spans="1:3" x14ac:dyDescent="0.25">
      <c r="A273" t="s">
        <v>26</v>
      </c>
      <c r="B273">
        <v>0</v>
      </c>
      <c r="C273">
        <f t="shared" si="5"/>
        <v>990</v>
      </c>
    </row>
    <row r="274" spans="1:3" x14ac:dyDescent="0.25">
      <c r="A274" t="s">
        <v>12</v>
      </c>
      <c r="B274">
        <v>0</v>
      </c>
      <c r="C274">
        <f t="shared" si="5"/>
        <v>2051.83</v>
      </c>
    </row>
    <row r="275" spans="1:3" x14ac:dyDescent="0.25">
      <c r="A275" t="s">
        <v>26</v>
      </c>
      <c r="B275">
        <v>4</v>
      </c>
      <c r="C275">
        <f t="shared" si="5"/>
        <v>990</v>
      </c>
    </row>
    <row r="276" spans="1:3" x14ac:dyDescent="0.25">
      <c r="A276" t="s">
        <v>133</v>
      </c>
      <c r="B276">
        <v>174</v>
      </c>
      <c r="C276">
        <f t="shared" si="5"/>
        <v>7804.5</v>
      </c>
    </row>
    <row r="277" spans="1:3" x14ac:dyDescent="0.25">
      <c r="A277" t="s">
        <v>23</v>
      </c>
      <c r="B277">
        <v>11</v>
      </c>
      <c r="C277">
        <f t="shared" si="5"/>
        <v>383</v>
      </c>
    </row>
    <row r="278" spans="1:3" x14ac:dyDescent="0.25">
      <c r="A278" t="s">
        <v>173</v>
      </c>
      <c r="B278">
        <v>3</v>
      </c>
      <c r="C278">
        <f t="shared" si="5"/>
        <v>988.5</v>
      </c>
    </row>
    <row r="279" spans="1:3" x14ac:dyDescent="0.25">
      <c r="A279" t="s">
        <v>16</v>
      </c>
      <c r="B279">
        <v>0</v>
      </c>
      <c r="C279">
        <f t="shared" si="5"/>
        <v>12397</v>
      </c>
    </row>
    <row r="280" spans="1:3" x14ac:dyDescent="0.25">
      <c r="A280" t="s">
        <v>525</v>
      </c>
      <c r="B280">
        <v>0</v>
      </c>
      <c r="C280">
        <f t="shared" si="5"/>
        <v>310</v>
      </c>
    </row>
    <row r="281" spans="1:3" x14ac:dyDescent="0.25">
      <c r="A281" t="s">
        <v>12</v>
      </c>
      <c r="B281">
        <v>0</v>
      </c>
      <c r="C281">
        <f t="shared" si="5"/>
        <v>2051.83</v>
      </c>
    </row>
    <row r="282" spans="1:3" x14ac:dyDescent="0.25">
      <c r="A282" t="s">
        <v>529</v>
      </c>
      <c r="B282">
        <v>5</v>
      </c>
      <c r="C282">
        <f t="shared" si="5"/>
        <v>5</v>
      </c>
    </row>
    <row r="283" spans="1:3" x14ac:dyDescent="0.25">
      <c r="A283" t="s">
        <v>47</v>
      </c>
      <c r="B283">
        <v>0</v>
      </c>
      <c r="C283">
        <f t="shared" si="5"/>
        <v>3673.14</v>
      </c>
    </row>
    <row r="284" spans="1:3" x14ac:dyDescent="0.25">
      <c r="A284" t="s">
        <v>16</v>
      </c>
      <c r="B284">
        <v>0</v>
      </c>
      <c r="C284">
        <f t="shared" si="5"/>
        <v>12397</v>
      </c>
    </row>
    <row r="285" spans="1:3" x14ac:dyDescent="0.25">
      <c r="A285" t="s">
        <v>12</v>
      </c>
      <c r="B285">
        <v>0</v>
      </c>
      <c r="C285">
        <f t="shared" si="5"/>
        <v>2051.83</v>
      </c>
    </row>
    <row r="286" spans="1:3" x14ac:dyDescent="0.25">
      <c r="A286" t="s">
        <v>196</v>
      </c>
      <c r="B286">
        <v>2</v>
      </c>
      <c r="C286">
        <f t="shared" si="5"/>
        <v>652</v>
      </c>
    </row>
    <row r="287" spans="1:3" x14ac:dyDescent="0.25">
      <c r="A287" t="s">
        <v>26</v>
      </c>
      <c r="B287">
        <v>0</v>
      </c>
      <c r="C287">
        <f t="shared" si="5"/>
        <v>990</v>
      </c>
    </row>
    <row r="288" spans="1:3" x14ac:dyDescent="0.25">
      <c r="A288" t="s">
        <v>65</v>
      </c>
      <c r="B288">
        <v>10</v>
      </c>
      <c r="C288">
        <f t="shared" si="5"/>
        <v>543.5</v>
      </c>
    </row>
    <row r="289" spans="1:3" x14ac:dyDescent="0.25">
      <c r="A289" t="s">
        <v>38</v>
      </c>
      <c r="B289">
        <v>0</v>
      </c>
      <c r="C289">
        <f t="shared" si="5"/>
        <v>3207</v>
      </c>
    </row>
    <row r="290" spans="1:3" x14ac:dyDescent="0.25">
      <c r="A290" t="s">
        <v>238</v>
      </c>
      <c r="B290">
        <v>0</v>
      </c>
      <c r="C290">
        <f t="shared" si="5"/>
        <v>3422.5</v>
      </c>
    </row>
    <row r="291" spans="1:3" x14ac:dyDescent="0.25">
      <c r="A291" t="s">
        <v>26</v>
      </c>
      <c r="B291">
        <v>0</v>
      </c>
      <c r="C291">
        <f t="shared" si="5"/>
        <v>990</v>
      </c>
    </row>
    <row r="292" spans="1:3" x14ac:dyDescent="0.25">
      <c r="A292" t="s">
        <v>173</v>
      </c>
      <c r="B292">
        <v>0</v>
      </c>
      <c r="C292">
        <f t="shared" si="5"/>
        <v>988.5</v>
      </c>
    </row>
    <row r="293" spans="1:3" x14ac:dyDescent="0.25">
      <c r="A293" t="s">
        <v>47</v>
      </c>
      <c r="B293">
        <v>447</v>
      </c>
      <c r="C293">
        <f t="shared" si="5"/>
        <v>3673.14</v>
      </c>
    </row>
    <row r="294" spans="1:3" x14ac:dyDescent="0.25">
      <c r="A294" t="s">
        <v>238</v>
      </c>
      <c r="B294">
        <v>0</v>
      </c>
      <c r="C294">
        <f t="shared" si="5"/>
        <v>3422.5</v>
      </c>
    </row>
    <row r="295" spans="1:3" x14ac:dyDescent="0.25">
      <c r="A295" t="s">
        <v>12</v>
      </c>
      <c r="B295">
        <v>0</v>
      </c>
      <c r="C295">
        <f t="shared" si="5"/>
        <v>2051.83</v>
      </c>
    </row>
    <row r="296" spans="1:3" x14ac:dyDescent="0.25">
      <c r="A296" t="s">
        <v>23</v>
      </c>
      <c r="B296">
        <v>18</v>
      </c>
      <c r="C296">
        <f t="shared" si="5"/>
        <v>383</v>
      </c>
    </row>
    <row r="297" spans="1:3" x14ac:dyDescent="0.25">
      <c r="A297" t="s">
        <v>50</v>
      </c>
      <c r="B297">
        <v>5</v>
      </c>
      <c r="C297">
        <f t="shared" si="5"/>
        <v>3712.5</v>
      </c>
    </row>
    <row r="298" spans="1:3" x14ac:dyDescent="0.25">
      <c r="A298" t="s">
        <v>26</v>
      </c>
      <c r="B298">
        <v>0</v>
      </c>
      <c r="C298">
        <f t="shared" si="5"/>
        <v>990</v>
      </c>
    </row>
    <row r="299" spans="1:3" x14ac:dyDescent="0.25">
      <c r="A299" t="s">
        <v>16</v>
      </c>
      <c r="B299">
        <v>0</v>
      </c>
      <c r="C299">
        <f t="shared" si="5"/>
        <v>12397</v>
      </c>
    </row>
    <row r="300" spans="1:3" x14ac:dyDescent="0.25">
      <c r="A300" t="s">
        <v>12</v>
      </c>
      <c r="B300">
        <v>1.5</v>
      </c>
      <c r="C300">
        <f t="shared" si="5"/>
        <v>2051.83</v>
      </c>
    </row>
    <row r="301" spans="1:3" x14ac:dyDescent="0.25">
      <c r="A301" t="s">
        <v>16</v>
      </c>
      <c r="B301">
        <v>11</v>
      </c>
      <c r="C301">
        <f t="shared" si="5"/>
        <v>12397</v>
      </c>
    </row>
    <row r="302" spans="1:3" x14ac:dyDescent="0.25">
      <c r="A302" t="s">
        <v>12</v>
      </c>
      <c r="B302">
        <v>2</v>
      </c>
      <c r="C302">
        <f t="shared" si="5"/>
        <v>2051.83</v>
      </c>
    </row>
    <row r="303" spans="1:3" x14ac:dyDescent="0.25">
      <c r="A303" t="s">
        <v>12</v>
      </c>
      <c r="B303">
        <v>14</v>
      </c>
      <c r="C303">
        <f t="shared" si="5"/>
        <v>2051.83</v>
      </c>
    </row>
    <row r="304" spans="1:3" x14ac:dyDescent="0.25">
      <c r="A304" t="s">
        <v>16</v>
      </c>
      <c r="B304">
        <v>0</v>
      </c>
      <c r="C304">
        <f t="shared" si="5"/>
        <v>12397</v>
      </c>
    </row>
    <row r="305" spans="1:3" x14ac:dyDescent="0.25">
      <c r="A305" t="s">
        <v>12</v>
      </c>
      <c r="B305">
        <v>0</v>
      </c>
      <c r="C305">
        <f t="shared" si="5"/>
        <v>2051.83</v>
      </c>
    </row>
    <row r="306" spans="1:3" x14ac:dyDescent="0.25">
      <c r="A306" t="s">
        <v>26</v>
      </c>
      <c r="B306">
        <v>102</v>
      </c>
      <c r="C306">
        <f t="shared" si="5"/>
        <v>990</v>
      </c>
    </row>
    <row r="307" spans="1:3" x14ac:dyDescent="0.25">
      <c r="A307" t="s">
        <v>12</v>
      </c>
      <c r="B307">
        <v>21</v>
      </c>
      <c r="C307">
        <f t="shared" si="5"/>
        <v>2051.83</v>
      </c>
    </row>
    <row r="308" spans="1:3" x14ac:dyDescent="0.25">
      <c r="A308" t="s">
        <v>47</v>
      </c>
      <c r="B308">
        <v>5</v>
      </c>
      <c r="C308">
        <f t="shared" si="5"/>
        <v>3673.14</v>
      </c>
    </row>
    <row r="309" spans="1:3" x14ac:dyDescent="0.25">
      <c r="A309" t="s">
        <v>12</v>
      </c>
      <c r="B309">
        <v>3</v>
      </c>
      <c r="C309">
        <f t="shared" si="5"/>
        <v>2051.83</v>
      </c>
    </row>
    <row r="310" spans="1:3" x14ac:dyDescent="0.25">
      <c r="A310" t="s">
        <v>133</v>
      </c>
      <c r="B310">
        <v>51</v>
      </c>
      <c r="C310">
        <f t="shared" si="5"/>
        <v>7804.5</v>
      </c>
    </row>
    <row r="311" spans="1:3" x14ac:dyDescent="0.25">
      <c r="A311" t="s">
        <v>29</v>
      </c>
      <c r="B311">
        <v>0</v>
      </c>
      <c r="C311">
        <f t="shared" si="5"/>
        <v>212</v>
      </c>
    </row>
    <row r="312" spans="1:3" x14ac:dyDescent="0.25">
      <c r="A312" t="s">
        <v>50</v>
      </c>
      <c r="B312">
        <v>6</v>
      </c>
      <c r="C312">
        <f t="shared" si="5"/>
        <v>3712.5</v>
      </c>
    </row>
    <row r="313" spans="1:3" x14ac:dyDescent="0.25">
      <c r="A313" t="s">
        <v>38</v>
      </c>
      <c r="B313">
        <v>4</v>
      </c>
      <c r="C313">
        <f t="shared" si="5"/>
        <v>3207</v>
      </c>
    </row>
    <row r="314" spans="1:3" x14ac:dyDescent="0.25">
      <c r="A314" t="s">
        <v>23</v>
      </c>
      <c r="B314">
        <v>0</v>
      </c>
      <c r="C314">
        <f t="shared" si="5"/>
        <v>383</v>
      </c>
    </row>
    <row r="315" spans="1:3" x14ac:dyDescent="0.25">
      <c r="A315" t="s">
        <v>26</v>
      </c>
      <c r="B315">
        <v>6</v>
      </c>
      <c r="C315">
        <f t="shared" si="5"/>
        <v>990</v>
      </c>
    </row>
    <row r="316" spans="1:3" x14ac:dyDescent="0.25">
      <c r="A316" t="s">
        <v>196</v>
      </c>
      <c r="B316">
        <v>72</v>
      </c>
      <c r="C316">
        <f t="shared" si="5"/>
        <v>652</v>
      </c>
    </row>
    <row r="317" spans="1:3" x14ac:dyDescent="0.25">
      <c r="A317" t="s">
        <v>310</v>
      </c>
      <c r="B317">
        <v>0</v>
      </c>
      <c r="C317">
        <f t="shared" si="5"/>
        <v>0</v>
      </c>
    </row>
    <row r="318" spans="1:3" x14ac:dyDescent="0.25">
      <c r="A318" t="s">
        <v>47</v>
      </c>
      <c r="B318">
        <v>0</v>
      </c>
      <c r="C318">
        <f t="shared" si="5"/>
        <v>3673.14</v>
      </c>
    </row>
    <row r="319" spans="1:3" x14ac:dyDescent="0.25">
      <c r="A319" t="s">
        <v>16</v>
      </c>
      <c r="B319">
        <v>2</v>
      </c>
      <c r="C319">
        <f t="shared" si="5"/>
        <v>12397</v>
      </c>
    </row>
    <row r="320" spans="1:3" x14ac:dyDescent="0.25">
      <c r="A320" t="s">
        <v>47</v>
      </c>
      <c r="B320">
        <v>0</v>
      </c>
      <c r="C320">
        <f t="shared" si="5"/>
        <v>3673.14</v>
      </c>
    </row>
    <row r="321" spans="1:3" x14ac:dyDescent="0.25">
      <c r="A321" t="s">
        <v>252</v>
      </c>
      <c r="B321">
        <v>9</v>
      </c>
      <c r="C321">
        <f t="shared" si="5"/>
        <v>345</v>
      </c>
    </row>
    <row r="322" spans="1:3" x14ac:dyDescent="0.25">
      <c r="A322" t="s">
        <v>130</v>
      </c>
      <c r="B322">
        <v>0</v>
      </c>
      <c r="C322">
        <f t="shared" si="5"/>
        <v>3415</v>
      </c>
    </row>
    <row r="323" spans="1:3" x14ac:dyDescent="0.25">
      <c r="A323" t="s">
        <v>26</v>
      </c>
      <c r="B323">
        <v>3</v>
      </c>
      <c r="C323">
        <f t="shared" ref="C323:C386" si="6">SUMIF($A:$A, A323, $B:$B)</f>
        <v>990</v>
      </c>
    </row>
    <row r="324" spans="1:3" x14ac:dyDescent="0.25">
      <c r="A324" t="s">
        <v>16</v>
      </c>
      <c r="B324">
        <v>0</v>
      </c>
      <c r="C324">
        <f t="shared" si="6"/>
        <v>12397</v>
      </c>
    </row>
    <row r="325" spans="1:3" x14ac:dyDescent="0.25">
      <c r="A325" t="s">
        <v>26</v>
      </c>
      <c r="B325">
        <v>21</v>
      </c>
      <c r="C325">
        <f t="shared" si="6"/>
        <v>990</v>
      </c>
    </row>
    <row r="326" spans="1:3" x14ac:dyDescent="0.25">
      <c r="A326" t="s">
        <v>26</v>
      </c>
      <c r="B326">
        <v>0</v>
      </c>
      <c r="C326">
        <f t="shared" si="6"/>
        <v>990</v>
      </c>
    </row>
    <row r="327" spans="1:3" x14ac:dyDescent="0.25">
      <c r="A327" t="s">
        <v>47</v>
      </c>
      <c r="B327">
        <v>0</v>
      </c>
      <c r="C327">
        <f t="shared" si="6"/>
        <v>3673.14</v>
      </c>
    </row>
    <row r="328" spans="1:3" x14ac:dyDescent="0.25">
      <c r="A328" t="s">
        <v>26</v>
      </c>
      <c r="B328">
        <v>0</v>
      </c>
      <c r="C328">
        <f t="shared" si="6"/>
        <v>990</v>
      </c>
    </row>
    <row r="329" spans="1:3" x14ac:dyDescent="0.25">
      <c r="A329" t="s">
        <v>47</v>
      </c>
      <c r="B329">
        <v>391</v>
      </c>
      <c r="C329">
        <f t="shared" si="6"/>
        <v>3673.14</v>
      </c>
    </row>
    <row r="330" spans="1:3" x14ac:dyDescent="0.25">
      <c r="A330" t="s">
        <v>47</v>
      </c>
      <c r="B330">
        <v>1</v>
      </c>
      <c r="C330">
        <f t="shared" si="6"/>
        <v>3673.14</v>
      </c>
    </row>
    <row r="331" spans="1:3" x14ac:dyDescent="0.25">
      <c r="A331" t="s">
        <v>16</v>
      </c>
      <c r="B331">
        <v>0</v>
      </c>
      <c r="C331">
        <f t="shared" si="6"/>
        <v>12397</v>
      </c>
    </row>
    <row r="332" spans="1:3" x14ac:dyDescent="0.25">
      <c r="A332" t="s">
        <v>47</v>
      </c>
      <c r="B332">
        <v>0</v>
      </c>
      <c r="C332">
        <f t="shared" si="6"/>
        <v>3673.14</v>
      </c>
    </row>
    <row r="333" spans="1:3" x14ac:dyDescent="0.25">
      <c r="A333" t="s">
        <v>196</v>
      </c>
      <c r="B333">
        <v>0</v>
      </c>
      <c r="C333">
        <f t="shared" si="6"/>
        <v>652</v>
      </c>
    </row>
    <row r="334" spans="1:3" x14ac:dyDescent="0.25">
      <c r="A334" t="s">
        <v>615</v>
      </c>
      <c r="B334">
        <v>0</v>
      </c>
      <c r="C334">
        <f t="shared" si="6"/>
        <v>307</v>
      </c>
    </row>
    <row r="335" spans="1:3" x14ac:dyDescent="0.25">
      <c r="A335" t="s">
        <v>130</v>
      </c>
      <c r="B335">
        <v>10</v>
      </c>
      <c r="C335">
        <f t="shared" si="6"/>
        <v>3415</v>
      </c>
    </row>
    <row r="336" spans="1:3" x14ac:dyDescent="0.25">
      <c r="A336" t="s">
        <v>26</v>
      </c>
      <c r="B336">
        <v>133</v>
      </c>
      <c r="C336">
        <f t="shared" si="6"/>
        <v>990</v>
      </c>
    </row>
    <row r="337" spans="1:3" x14ac:dyDescent="0.25">
      <c r="A337" t="s">
        <v>621</v>
      </c>
      <c r="B337">
        <v>6</v>
      </c>
      <c r="C337">
        <f t="shared" si="6"/>
        <v>1732</v>
      </c>
    </row>
    <row r="338" spans="1:3" x14ac:dyDescent="0.25">
      <c r="A338" t="s">
        <v>29</v>
      </c>
      <c r="B338">
        <v>0</v>
      </c>
      <c r="C338">
        <f t="shared" si="6"/>
        <v>212</v>
      </c>
    </row>
    <row r="339" spans="1:3" x14ac:dyDescent="0.25">
      <c r="A339" t="s">
        <v>47</v>
      </c>
      <c r="B339">
        <v>21</v>
      </c>
      <c r="C339">
        <f t="shared" si="6"/>
        <v>3673.14</v>
      </c>
    </row>
    <row r="340" spans="1:3" x14ac:dyDescent="0.25">
      <c r="A340" t="s">
        <v>16</v>
      </c>
      <c r="B340">
        <v>29</v>
      </c>
      <c r="C340">
        <f t="shared" si="6"/>
        <v>12397</v>
      </c>
    </row>
    <row r="341" spans="1:3" x14ac:dyDescent="0.25">
      <c r="A341" t="s">
        <v>227</v>
      </c>
      <c r="B341">
        <v>420</v>
      </c>
      <c r="C341">
        <f t="shared" si="6"/>
        <v>4397.5</v>
      </c>
    </row>
    <row r="342" spans="1:3" x14ac:dyDescent="0.25">
      <c r="A342" t="s">
        <v>16</v>
      </c>
      <c r="B342">
        <v>0</v>
      </c>
      <c r="C342">
        <f t="shared" si="6"/>
        <v>12397</v>
      </c>
    </row>
    <row r="343" spans="1:3" x14ac:dyDescent="0.25">
      <c r="A343" t="s">
        <v>26</v>
      </c>
      <c r="B343">
        <v>3</v>
      </c>
      <c r="C343">
        <f t="shared" si="6"/>
        <v>990</v>
      </c>
    </row>
    <row r="344" spans="1:3" x14ac:dyDescent="0.25">
      <c r="A344" t="s">
        <v>16</v>
      </c>
      <c r="B344">
        <v>0</v>
      </c>
      <c r="C344">
        <f t="shared" si="6"/>
        <v>12397</v>
      </c>
    </row>
    <row r="345" spans="1:3" x14ac:dyDescent="0.25">
      <c r="A345" t="s">
        <v>16</v>
      </c>
      <c r="B345">
        <v>4941.5</v>
      </c>
      <c r="C345">
        <f t="shared" si="6"/>
        <v>12397</v>
      </c>
    </row>
    <row r="346" spans="1:3" x14ac:dyDescent="0.25">
      <c r="A346" t="s">
        <v>16</v>
      </c>
      <c r="B346">
        <v>0</v>
      </c>
      <c r="C346">
        <f t="shared" si="6"/>
        <v>12397</v>
      </c>
    </row>
    <row r="347" spans="1:3" x14ac:dyDescent="0.25">
      <c r="A347" t="s">
        <v>26</v>
      </c>
      <c r="B347">
        <v>20</v>
      </c>
      <c r="C347">
        <f t="shared" si="6"/>
        <v>990</v>
      </c>
    </row>
    <row r="348" spans="1:3" x14ac:dyDescent="0.25">
      <c r="A348" t="s">
        <v>26</v>
      </c>
      <c r="B348">
        <v>2</v>
      </c>
      <c r="C348">
        <f t="shared" si="6"/>
        <v>990</v>
      </c>
    </row>
    <row r="349" spans="1:3" x14ac:dyDescent="0.25">
      <c r="A349" t="s">
        <v>203</v>
      </c>
      <c r="B349">
        <v>0</v>
      </c>
      <c r="C349">
        <f t="shared" si="6"/>
        <v>273</v>
      </c>
    </row>
    <row r="350" spans="1:3" x14ac:dyDescent="0.25">
      <c r="A350" t="s">
        <v>16</v>
      </c>
      <c r="B350">
        <v>0</v>
      </c>
      <c r="C350">
        <f t="shared" si="6"/>
        <v>12397</v>
      </c>
    </row>
    <row r="351" spans="1:3" x14ac:dyDescent="0.25">
      <c r="A351" t="s">
        <v>16</v>
      </c>
      <c r="B351">
        <v>0</v>
      </c>
      <c r="C351">
        <f t="shared" si="6"/>
        <v>12397</v>
      </c>
    </row>
    <row r="352" spans="1:3" x14ac:dyDescent="0.25">
      <c r="A352" t="s">
        <v>65</v>
      </c>
      <c r="B352">
        <v>4</v>
      </c>
      <c r="C352">
        <f t="shared" si="6"/>
        <v>543.5</v>
      </c>
    </row>
    <row r="353" spans="1:3" x14ac:dyDescent="0.25">
      <c r="A353" t="s">
        <v>26</v>
      </c>
      <c r="B353">
        <v>0</v>
      </c>
      <c r="C353">
        <f t="shared" si="6"/>
        <v>990</v>
      </c>
    </row>
    <row r="354" spans="1:3" x14ac:dyDescent="0.25">
      <c r="A354" t="s">
        <v>650</v>
      </c>
      <c r="B354">
        <v>0</v>
      </c>
      <c r="C354">
        <f t="shared" si="6"/>
        <v>0</v>
      </c>
    </row>
    <row r="355" spans="1:3" x14ac:dyDescent="0.25">
      <c r="A355" t="s">
        <v>525</v>
      </c>
      <c r="B355">
        <v>0</v>
      </c>
      <c r="C355">
        <f t="shared" si="6"/>
        <v>310</v>
      </c>
    </row>
    <row r="356" spans="1:3" x14ac:dyDescent="0.25">
      <c r="A356" t="s">
        <v>525</v>
      </c>
      <c r="B356">
        <v>0</v>
      </c>
      <c r="C356">
        <f t="shared" si="6"/>
        <v>310</v>
      </c>
    </row>
    <row r="357" spans="1:3" x14ac:dyDescent="0.25">
      <c r="A357" t="s">
        <v>238</v>
      </c>
      <c r="B357">
        <v>0</v>
      </c>
      <c r="C357">
        <f t="shared" si="6"/>
        <v>3422.5</v>
      </c>
    </row>
    <row r="358" spans="1:3" x14ac:dyDescent="0.25">
      <c r="A358" t="s">
        <v>16</v>
      </c>
      <c r="B358">
        <v>112</v>
      </c>
      <c r="C358">
        <f t="shared" si="6"/>
        <v>12397</v>
      </c>
    </row>
    <row r="359" spans="1:3" x14ac:dyDescent="0.25">
      <c r="A359" t="s">
        <v>38</v>
      </c>
      <c r="B359">
        <v>0</v>
      </c>
      <c r="C359">
        <f t="shared" si="6"/>
        <v>3207</v>
      </c>
    </row>
    <row r="360" spans="1:3" x14ac:dyDescent="0.25">
      <c r="A360" t="s">
        <v>29</v>
      </c>
      <c r="B360">
        <v>0</v>
      </c>
      <c r="C360">
        <f t="shared" si="6"/>
        <v>212</v>
      </c>
    </row>
    <row r="361" spans="1:3" x14ac:dyDescent="0.25">
      <c r="A361" t="s">
        <v>133</v>
      </c>
      <c r="B361">
        <v>259</v>
      </c>
      <c r="C361">
        <f t="shared" si="6"/>
        <v>7804.5</v>
      </c>
    </row>
    <row r="362" spans="1:3" x14ac:dyDescent="0.25">
      <c r="A362" t="s">
        <v>29</v>
      </c>
      <c r="B362">
        <v>0</v>
      </c>
      <c r="C362">
        <f t="shared" si="6"/>
        <v>212</v>
      </c>
    </row>
    <row r="363" spans="1:3" x14ac:dyDescent="0.25">
      <c r="A363" t="s">
        <v>26</v>
      </c>
      <c r="B363">
        <v>0</v>
      </c>
      <c r="C363">
        <f t="shared" si="6"/>
        <v>990</v>
      </c>
    </row>
    <row r="364" spans="1:3" x14ac:dyDescent="0.25">
      <c r="A364" t="s">
        <v>16</v>
      </c>
      <c r="B364">
        <v>0</v>
      </c>
      <c r="C364">
        <f t="shared" si="6"/>
        <v>12397</v>
      </c>
    </row>
    <row r="365" spans="1:3" x14ac:dyDescent="0.25">
      <c r="A365" t="s">
        <v>16</v>
      </c>
      <c r="B365">
        <v>98</v>
      </c>
      <c r="C365">
        <f t="shared" si="6"/>
        <v>12397</v>
      </c>
    </row>
    <row r="366" spans="1:3" x14ac:dyDescent="0.25">
      <c r="A366" t="s">
        <v>26</v>
      </c>
      <c r="B366">
        <v>0</v>
      </c>
      <c r="C366">
        <f t="shared" si="6"/>
        <v>990</v>
      </c>
    </row>
    <row r="367" spans="1:3" x14ac:dyDescent="0.25">
      <c r="A367" t="s">
        <v>29</v>
      </c>
      <c r="B367">
        <v>10</v>
      </c>
      <c r="C367">
        <f t="shared" si="6"/>
        <v>212</v>
      </c>
    </row>
    <row r="368" spans="1:3" x14ac:dyDescent="0.25">
      <c r="A368" t="s">
        <v>47</v>
      </c>
      <c r="B368">
        <v>0</v>
      </c>
      <c r="C368">
        <f t="shared" si="6"/>
        <v>3673.14</v>
      </c>
    </row>
    <row r="369" spans="1:3" x14ac:dyDescent="0.25">
      <c r="A369" t="s">
        <v>29</v>
      </c>
      <c r="B369">
        <v>0</v>
      </c>
      <c r="C369">
        <f t="shared" si="6"/>
        <v>212</v>
      </c>
    </row>
    <row r="370" spans="1:3" x14ac:dyDescent="0.25">
      <c r="A370" t="s">
        <v>16</v>
      </c>
      <c r="B370">
        <v>360</v>
      </c>
      <c r="C370">
        <f t="shared" si="6"/>
        <v>12397</v>
      </c>
    </row>
    <row r="371" spans="1:3" x14ac:dyDescent="0.25">
      <c r="A371" t="s">
        <v>16</v>
      </c>
      <c r="B371">
        <v>270</v>
      </c>
      <c r="C371">
        <f t="shared" si="6"/>
        <v>12397</v>
      </c>
    </row>
    <row r="372" spans="1:3" x14ac:dyDescent="0.25">
      <c r="A372" t="s">
        <v>26</v>
      </c>
      <c r="B372">
        <v>94</v>
      </c>
      <c r="C372">
        <f t="shared" si="6"/>
        <v>990</v>
      </c>
    </row>
    <row r="373" spans="1:3" x14ac:dyDescent="0.25">
      <c r="A373" t="s">
        <v>252</v>
      </c>
      <c r="B373">
        <v>0</v>
      </c>
      <c r="C373">
        <f t="shared" si="6"/>
        <v>345</v>
      </c>
    </row>
    <row r="374" spans="1:3" x14ac:dyDescent="0.25">
      <c r="A374" t="s">
        <v>16</v>
      </c>
      <c r="B374">
        <v>0</v>
      </c>
      <c r="C374">
        <f t="shared" si="6"/>
        <v>12397</v>
      </c>
    </row>
    <row r="375" spans="1:3" x14ac:dyDescent="0.25">
      <c r="A375" t="s">
        <v>686</v>
      </c>
      <c r="B375">
        <v>0</v>
      </c>
      <c r="C375">
        <f t="shared" si="6"/>
        <v>0</v>
      </c>
    </row>
    <row r="376" spans="1:3" x14ac:dyDescent="0.25">
      <c r="A376" t="s">
        <v>130</v>
      </c>
      <c r="B376">
        <v>0</v>
      </c>
      <c r="C376">
        <f t="shared" si="6"/>
        <v>3415</v>
      </c>
    </row>
    <row r="377" spans="1:3" x14ac:dyDescent="0.25">
      <c r="A377" t="s">
        <v>26</v>
      </c>
      <c r="B377">
        <v>6</v>
      </c>
      <c r="C377">
        <f t="shared" si="6"/>
        <v>990</v>
      </c>
    </row>
    <row r="378" spans="1:3" x14ac:dyDescent="0.25">
      <c r="A378" t="s">
        <v>26</v>
      </c>
      <c r="B378">
        <v>0</v>
      </c>
      <c r="C378">
        <f t="shared" si="6"/>
        <v>990</v>
      </c>
    </row>
    <row r="379" spans="1:3" x14ac:dyDescent="0.25">
      <c r="A379" t="s">
        <v>26</v>
      </c>
      <c r="B379">
        <v>1</v>
      </c>
      <c r="C379">
        <f t="shared" si="6"/>
        <v>990</v>
      </c>
    </row>
    <row r="380" spans="1:3" x14ac:dyDescent="0.25">
      <c r="A380" t="s">
        <v>525</v>
      </c>
      <c r="B380">
        <v>0</v>
      </c>
      <c r="C380">
        <f t="shared" si="6"/>
        <v>310</v>
      </c>
    </row>
    <row r="381" spans="1:3" x14ac:dyDescent="0.25">
      <c r="A381" t="s">
        <v>26</v>
      </c>
      <c r="B381">
        <v>0</v>
      </c>
      <c r="C381">
        <f t="shared" si="6"/>
        <v>990</v>
      </c>
    </row>
    <row r="382" spans="1:3" x14ac:dyDescent="0.25">
      <c r="A382" t="s">
        <v>133</v>
      </c>
      <c r="B382">
        <v>591</v>
      </c>
      <c r="C382">
        <f t="shared" si="6"/>
        <v>7804.5</v>
      </c>
    </row>
    <row r="383" spans="1:3" x14ac:dyDescent="0.25">
      <c r="A383" t="s">
        <v>65</v>
      </c>
      <c r="B383">
        <v>248</v>
      </c>
      <c r="C383">
        <f t="shared" si="6"/>
        <v>543.5</v>
      </c>
    </row>
    <row r="384" spans="1:3" x14ac:dyDescent="0.25">
      <c r="A384" t="s">
        <v>16</v>
      </c>
      <c r="B384">
        <v>179</v>
      </c>
      <c r="C384">
        <f t="shared" si="6"/>
        <v>12397</v>
      </c>
    </row>
    <row r="385" spans="1:3" x14ac:dyDescent="0.25">
      <c r="A385" t="s">
        <v>26</v>
      </c>
      <c r="B385">
        <v>0</v>
      </c>
      <c r="C385">
        <f t="shared" si="6"/>
        <v>990</v>
      </c>
    </row>
    <row r="386" spans="1:3" x14ac:dyDescent="0.25">
      <c r="A386" t="s">
        <v>26</v>
      </c>
      <c r="B386">
        <v>0</v>
      </c>
      <c r="C386">
        <f t="shared" si="6"/>
        <v>990</v>
      </c>
    </row>
    <row r="387" spans="1:3" x14ac:dyDescent="0.25">
      <c r="A387" t="s">
        <v>23</v>
      </c>
      <c r="B387">
        <v>181</v>
      </c>
      <c r="C387">
        <f t="shared" ref="C387:C450" si="7">SUMIF($A:$A, A387, $B:$B)</f>
        <v>383</v>
      </c>
    </row>
    <row r="388" spans="1:3" x14ac:dyDescent="0.25">
      <c r="A388" t="s">
        <v>525</v>
      </c>
      <c r="B388">
        <v>0</v>
      </c>
      <c r="C388">
        <f t="shared" si="7"/>
        <v>310</v>
      </c>
    </row>
    <row r="389" spans="1:3" x14ac:dyDescent="0.25">
      <c r="A389" t="s">
        <v>196</v>
      </c>
      <c r="B389">
        <v>0</v>
      </c>
      <c r="C389">
        <f t="shared" si="7"/>
        <v>652</v>
      </c>
    </row>
    <row r="390" spans="1:3" x14ac:dyDescent="0.25">
      <c r="A390" t="s">
        <v>525</v>
      </c>
      <c r="B390">
        <v>0</v>
      </c>
      <c r="C390">
        <f t="shared" si="7"/>
        <v>310</v>
      </c>
    </row>
    <row r="391" spans="1:3" x14ac:dyDescent="0.25">
      <c r="A391" t="s">
        <v>16</v>
      </c>
      <c r="B391">
        <v>47</v>
      </c>
      <c r="C391">
        <f t="shared" si="7"/>
        <v>12397</v>
      </c>
    </row>
    <row r="392" spans="1:3" x14ac:dyDescent="0.25">
      <c r="A392" t="s">
        <v>16</v>
      </c>
      <c r="B392">
        <v>191</v>
      </c>
      <c r="C392">
        <f t="shared" si="7"/>
        <v>12397</v>
      </c>
    </row>
    <row r="393" spans="1:3" x14ac:dyDescent="0.25">
      <c r="A393" t="s">
        <v>16</v>
      </c>
      <c r="B393">
        <v>2</v>
      </c>
      <c r="C393">
        <f t="shared" si="7"/>
        <v>12397</v>
      </c>
    </row>
    <row r="394" spans="1:3" x14ac:dyDescent="0.25">
      <c r="A394" t="s">
        <v>47</v>
      </c>
      <c r="B394">
        <v>21</v>
      </c>
      <c r="C394">
        <f t="shared" si="7"/>
        <v>3673.14</v>
      </c>
    </row>
    <row r="395" spans="1:3" x14ac:dyDescent="0.25">
      <c r="A395" t="s">
        <v>26</v>
      </c>
      <c r="B395">
        <v>0</v>
      </c>
      <c r="C395">
        <f t="shared" si="7"/>
        <v>990</v>
      </c>
    </row>
    <row r="396" spans="1:3" x14ac:dyDescent="0.25">
      <c r="A396" t="s">
        <v>26</v>
      </c>
      <c r="B396">
        <v>0</v>
      </c>
      <c r="C396">
        <f t="shared" si="7"/>
        <v>990</v>
      </c>
    </row>
    <row r="397" spans="1:3" x14ac:dyDescent="0.25">
      <c r="A397" t="s">
        <v>16</v>
      </c>
      <c r="B397">
        <v>0</v>
      </c>
      <c r="C397">
        <f t="shared" si="7"/>
        <v>12397</v>
      </c>
    </row>
    <row r="398" spans="1:3" x14ac:dyDescent="0.25">
      <c r="A398" t="s">
        <v>47</v>
      </c>
      <c r="B398">
        <v>31.5</v>
      </c>
      <c r="C398">
        <f t="shared" si="7"/>
        <v>3673.14</v>
      </c>
    </row>
    <row r="399" spans="1:3" x14ac:dyDescent="0.25">
      <c r="A399" t="s">
        <v>47</v>
      </c>
      <c r="B399">
        <v>0</v>
      </c>
      <c r="C399">
        <f t="shared" si="7"/>
        <v>3673.14</v>
      </c>
    </row>
    <row r="400" spans="1:3" x14ac:dyDescent="0.25">
      <c r="A400" t="s">
        <v>70</v>
      </c>
      <c r="B400">
        <v>88</v>
      </c>
      <c r="C400">
        <f t="shared" si="7"/>
        <v>396</v>
      </c>
    </row>
    <row r="401" spans="1:3" x14ac:dyDescent="0.25">
      <c r="A401" t="s">
        <v>26</v>
      </c>
      <c r="B401">
        <v>1</v>
      </c>
      <c r="C401">
        <f t="shared" si="7"/>
        <v>990</v>
      </c>
    </row>
    <row r="402" spans="1:3" x14ac:dyDescent="0.25">
      <c r="A402" t="s">
        <v>16</v>
      </c>
      <c r="B402">
        <v>0</v>
      </c>
      <c r="C402">
        <f t="shared" si="7"/>
        <v>12397</v>
      </c>
    </row>
    <row r="403" spans="1:3" x14ac:dyDescent="0.25">
      <c r="A403" t="s">
        <v>203</v>
      </c>
      <c r="B403">
        <v>0</v>
      </c>
      <c r="C403">
        <f t="shared" si="7"/>
        <v>273</v>
      </c>
    </row>
    <row r="404" spans="1:3" x14ac:dyDescent="0.25">
      <c r="A404" t="s">
        <v>238</v>
      </c>
      <c r="B404">
        <v>199</v>
      </c>
      <c r="C404">
        <f t="shared" si="7"/>
        <v>3422.5</v>
      </c>
    </row>
    <row r="405" spans="1:3" x14ac:dyDescent="0.25">
      <c r="A405" t="s">
        <v>26</v>
      </c>
      <c r="B405">
        <v>0</v>
      </c>
      <c r="C405">
        <f t="shared" si="7"/>
        <v>990</v>
      </c>
    </row>
    <row r="406" spans="1:3" x14ac:dyDescent="0.25">
      <c r="A406" t="s">
        <v>50</v>
      </c>
      <c r="B406">
        <v>0</v>
      </c>
      <c r="C406">
        <f t="shared" si="7"/>
        <v>3712.5</v>
      </c>
    </row>
    <row r="407" spans="1:3" x14ac:dyDescent="0.25">
      <c r="A407" t="s">
        <v>29</v>
      </c>
      <c r="B407">
        <v>0</v>
      </c>
      <c r="C407">
        <f t="shared" si="7"/>
        <v>212</v>
      </c>
    </row>
    <row r="408" spans="1:3" x14ac:dyDescent="0.25">
      <c r="A408" t="s">
        <v>330</v>
      </c>
      <c r="B408">
        <v>5</v>
      </c>
      <c r="C408">
        <f t="shared" si="7"/>
        <v>5</v>
      </c>
    </row>
    <row r="409" spans="1:3" x14ac:dyDescent="0.25">
      <c r="A409" t="s">
        <v>525</v>
      </c>
      <c r="B409">
        <v>5</v>
      </c>
      <c r="C409">
        <f t="shared" si="7"/>
        <v>310</v>
      </c>
    </row>
    <row r="410" spans="1:3" x14ac:dyDescent="0.25">
      <c r="A410" t="s">
        <v>238</v>
      </c>
      <c r="B410">
        <v>0</v>
      </c>
      <c r="C410">
        <f t="shared" si="7"/>
        <v>3422.5</v>
      </c>
    </row>
    <row r="411" spans="1:3" x14ac:dyDescent="0.25">
      <c r="A411" t="s">
        <v>16</v>
      </c>
      <c r="B411">
        <v>0</v>
      </c>
      <c r="C411">
        <f t="shared" si="7"/>
        <v>12397</v>
      </c>
    </row>
    <row r="412" spans="1:3" x14ac:dyDescent="0.25">
      <c r="A412" t="s">
        <v>203</v>
      </c>
      <c r="B412">
        <v>0</v>
      </c>
      <c r="C412">
        <f t="shared" si="7"/>
        <v>273</v>
      </c>
    </row>
    <row r="413" spans="1:3" x14ac:dyDescent="0.25">
      <c r="A413" t="s">
        <v>26</v>
      </c>
      <c r="B413">
        <v>0</v>
      </c>
      <c r="C413">
        <f t="shared" si="7"/>
        <v>990</v>
      </c>
    </row>
    <row r="414" spans="1:3" x14ac:dyDescent="0.25">
      <c r="A414" t="s">
        <v>297</v>
      </c>
      <c r="B414">
        <v>0</v>
      </c>
      <c r="C414">
        <f t="shared" si="7"/>
        <v>16</v>
      </c>
    </row>
    <row r="415" spans="1:3" x14ac:dyDescent="0.25">
      <c r="A415" t="s">
        <v>297</v>
      </c>
      <c r="B415">
        <v>0</v>
      </c>
      <c r="C415">
        <f t="shared" si="7"/>
        <v>16</v>
      </c>
    </row>
    <row r="416" spans="1:3" x14ac:dyDescent="0.25">
      <c r="A416" t="s">
        <v>252</v>
      </c>
      <c r="B416">
        <v>0</v>
      </c>
      <c r="C416">
        <f t="shared" si="7"/>
        <v>345</v>
      </c>
    </row>
    <row r="417" spans="1:3" x14ac:dyDescent="0.25">
      <c r="A417" t="s">
        <v>26</v>
      </c>
      <c r="B417">
        <v>0</v>
      </c>
      <c r="C417">
        <f t="shared" si="7"/>
        <v>990</v>
      </c>
    </row>
    <row r="418" spans="1:3" x14ac:dyDescent="0.25">
      <c r="A418" t="s">
        <v>161</v>
      </c>
      <c r="B418">
        <v>0</v>
      </c>
      <c r="C418">
        <f t="shared" si="7"/>
        <v>203</v>
      </c>
    </row>
    <row r="419" spans="1:3" x14ac:dyDescent="0.25">
      <c r="A419" t="s">
        <v>227</v>
      </c>
      <c r="B419">
        <v>0</v>
      </c>
      <c r="C419">
        <f t="shared" si="7"/>
        <v>4397.5</v>
      </c>
    </row>
    <row r="420" spans="1:3" x14ac:dyDescent="0.25">
      <c r="A420" t="s">
        <v>26</v>
      </c>
      <c r="B420">
        <v>0</v>
      </c>
      <c r="C420">
        <f t="shared" si="7"/>
        <v>990</v>
      </c>
    </row>
    <row r="421" spans="1:3" x14ac:dyDescent="0.25">
      <c r="A421" t="s">
        <v>29</v>
      </c>
      <c r="B421">
        <v>0</v>
      </c>
      <c r="C421">
        <f t="shared" si="7"/>
        <v>212</v>
      </c>
    </row>
    <row r="422" spans="1:3" x14ac:dyDescent="0.25">
      <c r="A422" t="s">
        <v>203</v>
      </c>
      <c r="B422">
        <v>0</v>
      </c>
      <c r="C422">
        <f t="shared" si="7"/>
        <v>273</v>
      </c>
    </row>
    <row r="423" spans="1:3" x14ac:dyDescent="0.25">
      <c r="A423" t="s">
        <v>173</v>
      </c>
      <c r="B423">
        <v>14</v>
      </c>
      <c r="C423">
        <f t="shared" si="7"/>
        <v>988.5</v>
      </c>
    </row>
    <row r="424" spans="1:3" x14ac:dyDescent="0.25">
      <c r="A424" t="s">
        <v>29</v>
      </c>
      <c r="B424">
        <v>17</v>
      </c>
      <c r="C424">
        <f t="shared" si="7"/>
        <v>212</v>
      </c>
    </row>
    <row r="425" spans="1:3" x14ac:dyDescent="0.25">
      <c r="A425" t="s">
        <v>494</v>
      </c>
      <c r="B425">
        <v>0</v>
      </c>
      <c r="C425">
        <f t="shared" si="7"/>
        <v>0</v>
      </c>
    </row>
    <row r="426" spans="1:3" x14ac:dyDescent="0.25">
      <c r="A426" t="s">
        <v>525</v>
      </c>
      <c r="B426">
        <v>125</v>
      </c>
      <c r="C426">
        <f t="shared" si="7"/>
        <v>310</v>
      </c>
    </row>
    <row r="427" spans="1:3" x14ac:dyDescent="0.25">
      <c r="A427" t="s">
        <v>173</v>
      </c>
      <c r="B427">
        <v>0</v>
      </c>
      <c r="C427">
        <f t="shared" si="7"/>
        <v>988.5</v>
      </c>
    </row>
    <row r="428" spans="1:3" x14ac:dyDescent="0.25">
      <c r="A428" t="s">
        <v>227</v>
      </c>
      <c r="B428">
        <v>105</v>
      </c>
      <c r="C428">
        <f t="shared" si="7"/>
        <v>4397.5</v>
      </c>
    </row>
    <row r="429" spans="1:3" x14ac:dyDescent="0.25">
      <c r="A429" t="s">
        <v>227</v>
      </c>
      <c r="B429">
        <v>0</v>
      </c>
      <c r="C429">
        <f t="shared" si="7"/>
        <v>4397.5</v>
      </c>
    </row>
    <row r="430" spans="1:3" x14ac:dyDescent="0.25">
      <c r="A430" t="s">
        <v>29</v>
      </c>
      <c r="B430">
        <v>0</v>
      </c>
      <c r="C430">
        <f t="shared" si="7"/>
        <v>212</v>
      </c>
    </row>
    <row r="431" spans="1:3" x14ac:dyDescent="0.25">
      <c r="A431" t="s">
        <v>494</v>
      </c>
      <c r="B431">
        <v>0</v>
      </c>
      <c r="C431">
        <f t="shared" si="7"/>
        <v>0</v>
      </c>
    </row>
    <row r="432" spans="1:3" x14ac:dyDescent="0.25">
      <c r="A432" t="s">
        <v>772</v>
      </c>
      <c r="B432">
        <v>274</v>
      </c>
      <c r="C432">
        <f t="shared" si="7"/>
        <v>274</v>
      </c>
    </row>
    <row r="433" spans="1:3" x14ac:dyDescent="0.25">
      <c r="A433" t="s">
        <v>29</v>
      </c>
      <c r="B433">
        <v>0</v>
      </c>
      <c r="C433">
        <f t="shared" si="7"/>
        <v>212</v>
      </c>
    </row>
    <row r="434" spans="1:3" x14ac:dyDescent="0.25">
      <c r="A434" t="s">
        <v>525</v>
      </c>
      <c r="B434">
        <v>0</v>
      </c>
      <c r="C434">
        <f t="shared" si="7"/>
        <v>310</v>
      </c>
    </row>
    <row r="435" spans="1:3" x14ac:dyDescent="0.25">
      <c r="A435" t="s">
        <v>777</v>
      </c>
      <c r="B435">
        <v>202</v>
      </c>
      <c r="C435">
        <f t="shared" si="7"/>
        <v>267</v>
      </c>
    </row>
    <row r="436" spans="1:3" x14ac:dyDescent="0.25">
      <c r="A436" t="s">
        <v>780</v>
      </c>
      <c r="B436">
        <v>0</v>
      </c>
      <c r="C436">
        <f t="shared" si="7"/>
        <v>0</v>
      </c>
    </row>
    <row r="437" spans="1:3" x14ac:dyDescent="0.25">
      <c r="A437" t="s">
        <v>47</v>
      </c>
      <c r="B437">
        <v>228</v>
      </c>
      <c r="C437">
        <f t="shared" si="7"/>
        <v>3673.14</v>
      </c>
    </row>
    <row r="438" spans="1:3" x14ac:dyDescent="0.25">
      <c r="A438" t="s">
        <v>47</v>
      </c>
      <c r="B438">
        <v>0</v>
      </c>
      <c r="C438">
        <f t="shared" si="7"/>
        <v>3673.14</v>
      </c>
    </row>
    <row r="439" spans="1:3" x14ac:dyDescent="0.25">
      <c r="A439" t="s">
        <v>38</v>
      </c>
      <c r="B439">
        <v>0</v>
      </c>
      <c r="C439">
        <f t="shared" si="7"/>
        <v>3207</v>
      </c>
    </row>
    <row r="440" spans="1:3" x14ac:dyDescent="0.25">
      <c r="A440" t="s">
        <v>85</v>
      </c>
      <c r="B440">
        <v>1</v>
      </c>
      <c r="C440">
        <f t="shared" si="7"/>
        <v>8</v>
      </c>
    </row>
    <row r="441" spans="1:3" x14ac:dyDescent="0.25">
      <c r="A441" t="s">
        <v>130</v>
      </c>
      <c r="B441">
        <v>1.5</v>
      </c>
      <c r="C441">
        <f t="shared" si="7"/>
        <v>3415</v>
      </c>
    </row>
    <row r="442" spans="1:3" x14ac:dyDescent="0.25">
      <c r="A442" t="s">
        <v>29</v>
      </c>
      <c r="B442">
        <v>2</v>
      </c>
      <c r="C442">
        <f t="shared" si="7"/>
        <v>212</v>
      </c>
    </row>
    <row r="443" spans="1:3" x14ac:dyDescent="0.25">
      <c r="A443" t="s">
        <v>12</v>
      </c>
      <c r="B443">
        <v>0</v>
      </c>
      <c r="C443">
        <f t="shared" si="7"/>
        <v>2051.83</v>
      </c>
    </row>
    <row r="444" spans="1:3" x14ac:dyDescent="0.25">
      <c r="A444" t="s">
        <v>12</v>
      </c>
      <c r="B444">
        <v>7</v>
      </c>
      <c r="C444">
        <f t="shared" si="7"/>
        <v>2051.83</v>
      </c>
    </row>
    <row r="445" spans="1:3" x14ac:dyDescent="0.25">
      <c r="A445" t="s">
        <v>196</v>
      </c>
      <c r="B445">
        <v>0</v>
      </c>
      <c r="C445">
        <f t="shared" si="7"/>
        <v>652</v>
      </c>
    </row>
    <row r="446" spans="1:3" x14ac:dyDescent="0.25">
      <c r="A446" t="s">
        <v>47</v>
      </c>
      <c r="B446">
        <v>0</v>
      </c>
      <c r="C446">
        <f t="shared" si="7"/>
        <v>3673.14</v>
      </c>
    </row>
    <row r="447" spans="1:3" x14ac:dyDescent="0.25">
      <c r="A447" t="s">
        <v>26</v>
      </c>
      <c r="B447">
        <v>0</v>
      </c>
      <c r="C447">
        <f t="shared" si="7"/>
        <v>990</v>
      </c>
    </row>
    <row r="448" spans="1:3" x14ac:dyDescent="0.25">
      <c r="A448" t="s">
        <v>168</v>
      </c>
      <c r="B448">
        <v>9</v>
      </c>
      <c r="C448">
        <f t="shared" si="7"/>
        <v>651</v>
      </c>
    </row>
    <row r="449" spans="1:3" x14ac:dyDescent="0.25">
      <c r="A449" t="s">
        <v>173</v>
      </c>
      <c r="B449">
        <v>420.5</v>
      </c>
      <c r="C449">
        <f t="shared" si="7"/>
        <v>988.5</v>
      </c>
    </row>
    <row r="450" spans="1:3" x14ac:dyDescent="0.25">
      <c r="A450" t="s">
        <v>23</v>
      </c>
      <c r="B450">
        <v>0</v>
      </c>
      <c r="C450">
        <f t="shared" si="7"/>
        <v>383</v>
      </c>
    </row>
    <row r="451" spans="1:3" x14ac:dyDescent="0.25">
      <c r="A451" t="s">
        <v>12</v>
      </c>
      <c r="B451">
        <v>0</v>
      </c>
      <c r="C451">
        <f t="shared" ref="C451:C514" si="8">SUMIF($A:$A, A451, $B:$B)</f>
        <v>2051.83</v>
      </c>
    </row>
    <row r="452" spans="1:3" x14ac:dyDescent="0.25">
      <c r="A452" t="s">
        <v>16</v>
      </c>
      <c r="B452">
        <v>0</v>
      </c>
      <c r="C452">
        <f t="shared" si="8"/>
        <v>12397</v>
      </c>
    </row>
    <row r="453" spans="1:3" x14ac:dyDescent="0.25">
      <c r="A453" t="s">
        <v>65</v>
      </c>
      <c r="B453">
        <v>10</v>
      </c>
      <c r="C453">
        <f t="shared" si="8"/>
        <v>543.5</v>
      </c>
    </row>
    <row r="454" spans="1:3" x14ac:dyDescent="0.25">
      <c r="A454" t="s">
        <v>166</v>
      </c>
      <c r="B454">
        <v>1534</v>
      </c>
      <c r="C454">
        <f t="shared" si="8"/>
        <v>1538</v>
      </c>
    </row>
    <row r="455" spans="1:3" x14ac:dyDescent="0.25">
      <c r="A455" t="s">
        <v>47</v>
      </c>
      <c r="B455">
        <v>0</v>
      </c>
      <c r="C455">
        <f t="shared" si="8"/>
        <v>3673.14</v>
      </c>
    </row>
    <row r="456" spans="1:3" x14ac:dyDescent="0.25">
      <c r="A456" t="s">
        <v>203</v>
      </c>
      <c r="B456">
        <v>1</v>
      </c>
      <c r="C456">
        <f t="shared" si="8"/>
        <v>273</v>
      </c>
    </row>
    <row r="457" spans="1:3" x14ac:dyDescent="0.25">
      <c r="A457" t="s">
        <v>16</v>
      </c>
      <c r="B457">
        <v>0</v>
      </c>
      <c r="C457">
        <f t="shared" si="8"/>
        <v>12397</v>
      </c>
    </row>
    <row r="458" spans="1:3" x14ac:dyDescent="0.25">
      <c r="A458" t="s">
        <v>38</v>
      </c>
      <c r="B458">
        <v>2</v>
      </c>
      <c r="C458">
        <f t="shared" si="8"/>
        <v>3207</v>
      </c>
    </row>
    <row r="459" spans="1:3" x14ac:dyDescent="0.25">
      <c r="A459" t="s">
        <v>23</v>
      </c>
      <c r="B459">
        <v>0</v>
      </c>
      <c r="C459">
        <f t="shared" si="8"/>
        <v>383</v>
      </c>
    </row>
    <row r="460" spans="1:3" x14ac:dyDescent="0.25">
      <c r="A460" t="s">
        <v>227</v>
      </c>
      <c r="B460">
        <v>10</v>
      </c>
      <c r="C460">
        <f t="shared" si="8"/>
        <v>4397.5</v>
      </c>
    </row>
    <row r="461" spans="1:3" x14ac:dyDescent="0.25">
      <c r="A461" t="s">
        <v>12</v>
      </c>
      <c r="B461">
        <v>0</v>
      </c>
      <c r="C461">
        <f t="shared" si="8"/>
        <v>2051.83</v>
      </c>
    </row>
    <row r="462" spans="1:3" x14ac:dyDescent="0.25">
      <c r="A462" t="s">
        <v>16</v>
      </c>
      <c r="B462">
        <v>0</v>
      </c>
      <c r="C462">
        <f t="shared" si="8"/>
        <v>12397</v>
      </c>
    </row>
    <row r="463" spans="1:3" x14ac:dyDescent="0.25">
      <c r="A463" t="s">
        <v>47</v>
      </c>
      <c r="B463">
        <v>0</v>
      </c>
      <c r="C463">
        <f t="shared" si="8"/>
        <v>3673.14</v>
      </c>
    </row>
    <row r="464" spans="1:3" x14ac:dyDescent="0.25">
      <c r="A464" t="s">
        <v>26</v>
      </c>
      <c r="B464">
        <v>0</v>
      </c>
      <c r="C464">
        <f t="shared" si="8"/>
        <v>990</v>
      </c>
    </row>
    <row r="465" spans="1:3" x14ac:dyDescent="0.25">
      <c r="A465" t="s">
        <v>16</v>
      </c>
      <c r="B465">
        <v>3</v>
      </c>
      <c r="C465">
        <f t="shared" si="8"/>
        <v>12397</v>
      </c>
    </row>
    <row r="466" spans="1:3" x14ac:dyDescent="0.25">
      <c r="A466" t="s">
        <v>16</v>
      </c>
      <c r="B466">
        <v>16</v>
      </c>
      <c r="C466">
        <f t="shared" si="8"/>
        <v>12397</v>
      </c>
    </row>
    <row r="467" spans="1:3" x14ac:dyDescent="0.25">
      <c r="A467" t="s">
        <v>47</v>
      </c>
      <c r="B467">
        <v>1</v>
      </c>
      <c r="C467">
        <f t="shared" si="8"/>
        <v>3673.14</v>
      </c>
    </row>
    <row r="468" spans="1:3" x14ac:dyDescent="0.25">
      <c r="A468" t="s">
        <v>26</v>
      </c>
      <c r="B468">
        <v>5</v>
      </c>
      <c r="C468">
        <f t="shared" si="8"/>
        <v>990</v>
      </c>
    </row>
    <row r="469" spans="1:3" x14ac:dyDescent="0.25">
      <c r="A469" t="s">
        <v>12</v>
      </c>
      <c r="B469">
        <v>0</v>
      </c>
      <c r="C469">
        <f t="shared" si="8"/>
        <v>2051.83</v>
      </c>
    </row>
    <row r="470" spans="1:3" x14ac:dyDescent="0.25">
      <c r="A470" t="s">
        <v>12</v>
      </c>
      <c r="B470">
        <v>26</v>
      </c>
      <c r="C470">
        <f t="shared" si="8"/>
        <v>2051.83</v>
      </c>
    </row>
    <row r="471" spans="1:3" x14ac:dyDescent="0.25">
      <c r="A471" t="s">
        <v>38</v>
      </c>
      <c r="B471">
        <v>0</v>
      </c>
      <c r="C471">
        <f t="shared" si="8"/>
        <v>3207</v>
      </c>
    </row>
    <row r="472" spans="1:3" x14ac:dyDescent="0.25">
      <c r="A472" t="s">
        <v>12</v>
      </c>
      <c r="B472">
        <v>0.5</v>
      </c>
      <c r="C472">
        <f t="shared" si="8"/>
        <v>2051.83</v>
      </c>
    </row>
    <row r="473" spans="1:3" x14ac:dyDescent="0.25">
      <c r="A473" t="s">
        <v>615</v>
      </c>
      <c r="B473">
        <v>0</v>
      </c>
      <c r="C473">
        <f t="shared" si="8"/>
        <v>307</v>
      </c>
    </row>
    <row r="474" spans="1:3" x14ac:dyDescent="0.25">
      <c r="A474" t="s">
        <v>29</v>
      </c>
      <c r="B474">
        <v>0</v>
      </c>
      <c r="C474">
        <f t="shared" si="8"/>
        <v>212</v>
      </c>
    </row>
    <row r="475" spans="1:3" x14ac:dyDescent="0.25">
      <c r="A475" t="s">
        <v>133</v>
      </c>
      <c r="B475">
        <v>0</v>
      </c>
      <c r="C475">
        <f t="shared" si="8"/>
        <v>7804.5</v>
      </c>
    </row>
    <row r="476" spans="1:3" x14ac:dyDescent="0.25">
      <c r="A476" t="s">
        <v>47</v>
      </c>
      <c r="B476">
        <v>0</v>
      </c>
      <c r="C476">
        <f t="shared" si="8"/>
        <v>3673.14</v>
      </c>
    </row>
    <row r="477" spans="1:3" x14ac:dyDescent="0.25">
      <c r="A477" t="s">
        <v>846</v>
      </c>
      <c r="B477">
        <v>6</v>
      </c>
      <c r="C477">
        <f t="shared" si="8"/>
        <v>6</v>
      </c>
    </row>
    <row r="478" spans="1:3" x14ac:dyDescent="0.25">
      <c r="A478" t="s">
        <v>26</v>
      </c>
      <c r="B478">
        <v>0</v>
      </c>
      <c r="C478">
        <f t="shared" si="8"/>
        <v>990</v>
      </c>
    </row>
    <row r="479" spans="1:3" x14ac:dyDescent="0.25">
      <c r="A479" t="s">
        <v>47</v>
      </c>
      <c r="B479">
        <v>0</v>
      </c>
      <c r="C479">
        <f t="shared" si="8"/>
        <v>3673.14</v>
      </c>
    </row>
    <row r="480" spans="1:3" x14ac:dyDescent="0.25">
      <c r="A480" t="s">
        <v>47</v>
      </c>
      <c r="B480">
        <v>0</v>
      </c>
      <c r="C480">
        <f t="shared" si="8"/>
        <v>3673.14</v>
      </c>
    </row>
    <row r="481" spans="1:3" x14ac:dyDescent="0.25">
      <c r="A481" t="s">
        <v>47</v>
      </c>
      <c r="B481">
        <v>0</v>
      </c>
      <c r="C481">
        <f t="shared" si="8"/>
        <v>3673.14</v>
      </c>
    </row>
    <row r="482" spans="1:3" x14ac:dyDescent="0.25">
      <c r="A482" t="s">
        <v>70</v>
      </c>
      <c r="B482">
        <v>0</v>
      </c>
      <c r="C482">
        <f t="shared" si="8"/>
        <v>396</v>
      </c>
    </row>
    <row r="483" spans="1:3" x14ac:dyDescent="0.25">
      <c r="A483" t="s">
        <v>26</v>
      </c>
      <c r="B483">
        <v>0</v>
      </c>
      <c r="C483">
        <f t="shared" si="8"/>
        <v>990</v>
      </c>
    </row>
    <row r="484" spans="1:3" x14ac:dyDescent="0.25">
      <c r="A484" t="s">
        <v>16</v>
      </c>
      <c r="B484">
        <v>0</v>
      </c>
      <c r="C484">
        <f t="shared" si="8"/>
        <v>12397</v>
      </c>
    </row>
    <row r="485" spans="1:3" x14ac:dyDescent="0.25">
      <c r="A485" t="s">
        <v>26</v>
      </c>
      <c r="B485">
        <v>0</v>
      </c>
      <c r="C485">
        <f t="shared" si="8"/>
        <v>990</v>
      </c>
    </row>
    <row r="486" spans="1:3" x14ac:dyDescent="0.25">
      <c r="A486" t="s">
        <v>26</v>
      </c>
      <c r="B486">
        <v>0</v>
      </c>
      <c r="C486">
        <f t="shared" si="8"/>
        <v>990</v>
      </c>
    </row>
    <row r="487" spans="1:3" x14ac:dyDescent="0.25">
      <c r="A487" t="s">
        <v>16</v>
      </c>
      <c r="B487">
        <v>0</v>
      </c>
      <c r="C487">
        <f t="shared" si="8"/>
        <v>12397</v>
      </c>
    </row>
    <row r="488" spans="1:3" x14ac:dyDescent="0.25">
      <c r="A488" t="s">
        <v>16</v>
      </c>
      <c r="B488">
        <v>0</v>
      </c>
      <c r="C488">
        <f t="shared" si="8"/>
        <v>12397</v>
      </c>
    </row>
    <row r="489" spans="1:3" x14ac:dyDescent="0.25">
      <c r="A489" t="s">
        <v>203</v>
      </c>
      <c r="B489">
        <v>26</v>
      </c>
      <c r="C489">
        <f t="shared" si="8"/>
        <v>273</v>
      </c>
    </row>
    <row r="490" spans="1:3" x14ac:dyDescent="0.25">
      <c r="A490" t="s">
        <v>26</v>
      </c>
      <c r="B490">
        <v>0</v>
      </c>
      <c r="C490">
        <f t="shared" si="8"/>
        <v>990</v>
      </c>
    </row>
    <row r="491" spans="1:3" x14ac:dyDescent="0.25">
      <c r="A491" t="s">
        <v>12</v>
      </c>
      <c r="B491">
        <v>3.5</v>
      </c>
      <c r="C491">
        <f t="shared" si="8"/>
        <v>2051.83</v>
      </c>
    </row>
    <row r="492" spans="1:3" x14ac:dyDescent="0.25">
      <c r="A492" t="s">
        <v>161</v>
      </c>
      <c r="B492">
        <v>1</v>
      </c>
      <c r="C492">
        <f t="shared" si="8"/>
        <v>203</v>
      </c>
    </row>
    <row r="493" spans="1:3" x14ac:dyDescent="0.25">
      <c r="A493" t="s">
        <v>161</v>
      </c>
      <c r="B493">
        <v>202</v>
      </c>
      <c r="C493">
        <f t="shared" si="8"/>
        <v>203</v>
      </c>
    </row>
    <row r="494" spans="1:3" x14ac:dyDescent="0.25">
      <c r="A494" t="s">
        <v>47</v>
      </c>
      <c r="B494">
        <v>0</v>
      </c>
      <c r="C494">
        <f t="shared" si="8"/>
        <v>3673.14</v>
      </c>
    </row>
    <row r="495" spans="1:3" x14ac:dyDescent="0.25">
      <c r="A495" t="s">
        <v>23</v>
      </c>
      <c r="B495">
        <v>7</v>
      </c>
      <c r="C495">
        <f t="shared" si="8"/>
        <v>383</v>
      </c>
    </row>
    <row r="496" spans="1:3" x14ac:dyDescent="0.25">
      <c r="A496" t="s">
        <v>320</v>
      </c>
      <c r="B496">
        <v>76</v>
      </c>
      <c r="C496">
        <f t="shared" si="8"/>
        <v>77</v>
      </c>
    </row>
    <row r="497" spans="1:3" x14ac:dyDescent="0.25">
      <c r="A497" t="s">
        <v>16</v>
      </c>
      <c r="B497">
        <v>480</v>
      </c>
      <c r="C497">
        <f t="shared" si="8"/>
        <v>12397</v>
      </c>
    </row>
    <row r="498" spans="1:3" x14ac:dyDescent="0.25">
      <c r="A498" t="s">
        <v>12</v>
      </c>
      <c r="B498">
        <v>4</v>
      </c>
      <c r="C498">
        <f t="shared" si="8"/>
        <v>2051.83</v>
      </c>
    </row>
    <row r="499" spans="1:3" x14ac:dyDescent="0.25">
      <c r="A499" t="s">
        <v>26</v>
      </c>
      <c r="B499">
        <v>0</v>
      </c>
      <c r="C499">
        <f t="shared" si="8"/>
        <v>990</v>
      </c>
    </row>
    <row r="500" spans="1:3" x14ac:dyDescent="0.25">
      <c r="A500" t="s">
        <v>47</v>
      </c>
      <c r="B500">
        <v>16</v>
      </c>
      <c r="C500">
        <f t="shared" si="8"/>
        <v>3673.14</v>
      </c>
    </row>
    <row r="501" spans="1:3" x14ac:dyDescent="0.25">
      <c r="A501" t="s">
        <v>196</v>
      </c>
      <c r="B501">
        <v>8</v>
      </c>
      <c r="C501">
        <f t="shared" si="8"/>
        <v>652</v>
      </c>
    </row>
    <row r="502" spans="1:3" x14ac:dyDescent="0.25">
      <c r="A502" t="s">
        <v>173</v>
      </c>
      <c r="B502">
        <v>0</v>
      </c>
      <c r="C502">
        <f t="shared" si="8"/>
        <v>988.5</v>
      </c>
    </row>
    <row r="503" spans="1:3" x14ac:dyDescent="0.25">
      <c r="A503" t="s">
        <v>130</v>
      </c>
      <c r="B503">
        <v>0</v>
      </c>
      <c r="C503">
        <f t="shared" si="8"/>
        <v>3415</v>
      </c>
    </row>
    <row r="504" spans="1:3" x14ac:dyDescent="0.25">
      <c r="A504" t="s">
        <v>16</v>
      </c>
      <c r="B504">
        <v>0</v>
      </c>
      <c r="C504">
        <f t="shared" si="8"/>
        <v>12397</v>
      </c>
    </row>
    <row r="505" spans="1:3" x14ac:dyDescent="0.25">
      <c r="A505" t="s">
        <v>16</v>
      </c>
      <c r="B505">
        <v>0</v>
      </c>
      <c r="C505">
        <f t="shared" si="8"/>
        <v>12397</v>
      </c>
    </row>
    <row r="506" spans="1:3" x14ac:dyDescent="0.25">
      <c r="A506" t="s">
        <v>47</v>
      </c>
      <c r="B506">
        <v>0</v>
      </c>
      <c r="C506">
        <f t="shared" si="8"/>
        <v>3673.14</v>
      </c>
    </row>
    <row r="507" spans="1:3" x14ac:dyDescent="0.25">
      <c r="A507" t="s">
        <v>12</v>
      </c>
      <c r="B507">
        <v>18</v>
      </c>
      <c r="C507">
        <f t="shared" si="8"/>
        <v>2051.83</v>
      </c>
    </row>
    <row r="508" spans="1:3" x14ac:dyDescent="0.25">
      <c r="A508" t="s">
        <v>29</v>
      </c>
      <c r="B508">
        <v>71</v>
      </c>
      <c r="C508">
        <f t="shared" si="8"/>
        <v>212</v>
      </c>
    </row>
    <row r="509" spans="1:3" x14ac:dyDescent="0.25">
      <c r="A509" t="s">
        <v>130</v>
      </c>
      <c r="B509">
        <v>1167</v>
      </c>
      <c r="C509">
        <f t="shared" si="8"/>
        <v>3415</v>
      </c>
    </row>
    <row r="510" spans="1:3" x14ac:dyDescent="0.25">
      <c r="A510" t="s">
        <v>130</v>
      </c>
      <c r="B510">
        <v>13</v>
      </c>
      <c r="C510">
        <f t="shared" si="8"/>
        <v>3415</v>
      </c>
    </row>
    <row r="511" spans="1:3" x14ac:dyDescent="0.25">
      <c r="A511" t="s">
        <v>252</v>
      </c>
      <c r="B511">
        <v>0</v>
      </c>
      <c r="C511">
        <f t="shared" si="8"/>
        <v>345</v>
      </c>
    </row>
    <row r="512" spans="1:3" x14ac:dyDescent="0.25">
      <c r="A512" t="s">
        <v>26</v>
      </c>
      <c r="B512">
        <v>0</v>
      </c>
      <c r="C512">
        <f t="shared" si="8"/>
        <v>990</v>
      </c>
    </row>
    <row r="513" spans="1:3" x14ac:dyDescent="0.25">
      <c r="A513" t="s">
        <v>903</v>
      </c>
      <c r="B513">
        <v>0</v>
      </c>
      <c r="C513">
        <f t="shared" si="8"/>
        <v>0</v>
      </c>
    </row>
    <row r="514" spans="1:3" x14ac:dyDescent="0.25">
      <c r="A514" t="s">
        <v>47</v>
      </c>
      <c r="B514">
        <v>0</v>
      </c>
      <c r="C514">
        <f t="shared" si="8"/>
        <v>3673.14</v>
      </c>
    </row>
    <row r="515" spans="1:3" x14ac:dyDescent="0.25">
      <c r="A515" t="s">
        <v>196</v>
      </c>
      <c r="B515">
        <v>0</v>
      </c>
      <c r="C515">
        <f t="shared" ref="C515:C578" si="9">SUMIF($A:$A, A515, $B:$B)</f>
        <v>652</v>
      </c>
    </row>
    <row r="516" spans="1:3" x14ac:dyDescent="0.25">
      <c r="A516" t="s">
        <v>16</v>
      </c>
      <c r="B516">
        <v>0</v>
      </c>
      <c r="C516">
        <f t="shared" si="9"/>
        <v>12397</v>
      </c>
    </row>
    <row r="517" spans="1:3" x14ac:dyDescent="0.25">
      <c r="A517" t="s">
        <v>16</v>
      </c>
      <c r="B517">
        <v>0</v>
      </c>
      <c r="C517">
        <f t="shared" si="9"/>
        <v>12397</v>
      </c>
    </row>
    <row r="518" spans="1:3" x14ac:dyDescent="0.25">
      <c r="A518" t="s">
        <v>26</v>
      </c>
      <c r="B518">
        <v>0</v>
      </c>
      <c r="C518">
        <f t="shared" si="9"/>
        <v>990</v>
      </c>
    </row>
    <row r="519" spans="1:3" x14ac:dyDescent="0.25">
      <c r="A519" t="s">
        <v>26</v>
      </c>
      <c r="B519">
        <v>0</v>
      </c>
      <c r="C519">
        <f t="shared" si="9"/>
        <v>990</v>
      </c>
    </row>
    <row r="520" spans="1:3" x14ac:dyDescent="0.25">
      <c r="A520" t="s">
        <v>26</v>
      </c>
      <c r="B520">
        <v>9</v>
      </c>
      <c r="C520">
        <f t="shared" si="9"/>
        <v>990</v>
      </c>
    </row>
    <row r="521" spans="1:3" x14ac:dyDescent="0.25">
      <c r="A521" t="s">
        <v>238</v>
      </c>
      <c r="B521">
        <v>0</v>
      </c>
      <c r="C521">
        <f t="shared" si="9"/>
        <v>3422.5</v>
      </c>
    </row>
    <row r="522" spans="1:3" x14ac:dyDescent="0.25">
      <c r="A522" t="s">
        <v>65</v>
      </c>
      <c r="B522">
        <v>188.5</v>
      </c>
      <c r="C522">
        <f t="shared" si="9"/>
        <v>543.5</v>
      </c>
    </row>
    <row r="523" spans="1:3" x14ac:dyDescent="0.25">
      <c r="A523" t="s">
        <v>16</v>
      </c>
      <c r="B523">
        <v>0</v>
      </c>
      <c r="C523">
        <f t="shared" si="9"/>
        <v>12397</v>
      </c>
    </row>
    <row r="524" spans="1:3" x14ac:dyDescent="0.25">
      <c r="A524" t="s">
        <v>65</v>
      </c>
      <c r="B524">
        <v>0</v>
      </c>
      <c r="C524">
        <f t="shared" si="9"/>
        <v>543.5</v>
      </c>
    </row>
    <row r="525" spans="1:3" x14ac:dyDescent="0.25">
      <c r="A525" t="s">
        <v>26</v>
      </c>
      <c r="B525">
        <v>0</v>
      </c>
      <c r="C525">
        <f t="shared" si="9"/>
        <v>990</v>
      </c>
    </row>
    <row r="526" spans="1:3" x14ac:dyDescent="0.25">
      <c r="A526" t="s">
        <v>196</v>
      </c>
      <c r="B526">
        <v>9</v>
      </c>
      <c r="C526">
        <f t="shared" si="9"/>
        <v>652</v>
      </c>
    </row>
    <row r="527" spans="1:3" x14ac:dyDescent="0.25">
      <c r="A527" t="s">
        <v>50</v>
      </c>
      <c r="B527">
        <v>0</v>
      </c>
      <c r="C527">
        <f t="shared" si="9"/>
        <v>3712.5</v>
      </c>
    </row>
    <row r="528" spans="1:3" x14ac:dyDescent="0.25">
      <c r="A528" t="s">
        <v>29</v>
      </c>
      <c r="B528">
        <v>0</v>
      </c>
      <c r="C528">
        <f t="shared" si="9"/>
        <v>212</v>
      </c>
    </row>
    <row r="529" spans="1:3" x14ac:dyDescent="0.25">
      <c r="A529" t="s">
        <v>12</v>
      </c>
      <c r="B529">
        <v>11</v>
      </c>
      <c r="C529">
        <f t="shared" si="9"/>
        <v>2051.83</v>
      </c>
    </row>
    <row r="530" spans="1:3" x14ac:dyDescent="0.25">
      <c r="A530" t="s">
        <v>196</v>
      </c>
      <c r="B530">
        <v>13</v>
      </c>
      <c r="C530">
        <f t="shared" si="9"/>
        <v>652</v>
      </c>
    </row>
    <row r="531" spans="1:3" x14ac:dyDescent="0.25">
      <c r="A531" t="s">
        <v>47</v>
      </c>
      <c r="B531">
        <v>0</v>
      </c>
      <c r="C531">
        <f t="shared" si="9"/>
        <v>3673.14</v>
      </c>
    </row>
    <row r="532" spans="1:3" x14ac:dyDescent="0.25">
      <c r="A532" t="s">
        <v>16</v>
      </c>
      <c r="B532">
        <v>2</v>
      </c>
      <c r="C532">
        <f t="shared" si="9"/>
        <v>12397</v>
      </c>
    </row>
    <row r="533" spans="1:3" x14ac:dyDescent="0.25">
      <c r="A533" t="s">
        <v>23</v>
      </c>
      <c r="B533">
        <v>0</v>
      </c>
      <c r="C533">
        <f t="shared" si="9"/>
        <v>383</v>
      </c>
    </row>
    <row r="534" spans="1:3" x14ac:dyDescent="0.25">
      <c r="A534" t="s">
        <v>26</v>
      </c>
      <c r="B534">
        <v>0</v>
      </c>
      <c r="C534">
        <f t="shared" si="9"/>
        <v>990</v>
      </c>
    </row>
    <row r="535" spans="1:3" x14ac:dyDescent="0.25">
      <c r="A535" t="s">
        <v>29</v>
      </c>
      <c r="B535">
        <v>3</v>
      </c>
      <c r="C535">
        <f t="shared" si="9"/>
        <v>212</v>
      </c>
    </row>
    <row r="536" spans="1:3" x14ac:dyDescent="0.25">
      <c r="A536" t="s">
        <v>12</v>
      </c>
      <c r="B536">
        <v>17</v>
      </c>
      <c r="C536">
        <f t="shared" si="9"/>
        <v>2051.83</v>
      </c>
    </row>
    <row r="537" spans="1:3" x14ac:dyDescent="0.25">
      <c r="A537" t="s">
        <v>26</v>
      </c>
      <c r="B537">
        <v>0</v>
      </c>
      <c r="C537">
        <f t="shared" si="9"/>
        <v>990</v>
      </c>
    </row>
    <row r="538" spans="1:3" x14ac:dyDescent="0.25">
      <c r="A538" t="s">
        <v>47</v>
      </c>
      <c r="B538">
        <v>0</v>
      </c>
      <c r="C538">
        <f t="shared" si="9"/>
        <v>3673.14</v>
      </c>
    </row>
    <row r="539" spans="1:3" x14ac:dyDescent="0.25">
      <c r="A539" t="s">
        <v>85</v>
      </c>
      <c r="B539">
        <v>7</v>
      </c>
      <c r="C539">
        <f t="shared" si="9"/>
        <v>8</v>
      </c>
    </row>
    <row r="540" spans="1:3" x14ac:dyDescent="0.25">
      <c r="A540" t="s">
        <v>12</v>
      </c>
      <c r="B540">
        <v>0</v>
      </c>
      <c r="C540">
        <f t="shared" si="9"/>
        <v>2051.83</v>
      </c>
    </row>
    <row r="541" spans="1:3" x14ac:dyDescent="0.25">
      <c r="A541" t="s">
        <v>252</v>
      </c>
      <c r="B541">
        <v>0</v>
      </c>
      <c r="C541">
        <f t="shared" si="9"/>
        <v>345</v>
      </c>
    </row>
    <row r="542" spans="1:3" x14ac:dyDescent="0.25">
      <c r="A542" t="s">
        <v>16</v>
      </c>
      <c r="B542">
        <v>0</v>
      </c>
      <c r="C542">
        <f t="shared" si="9"/>
        <v>12397</v>
      </c>
    </row>
    <row r="543" spans="1:3" x14ac:dyDescent="0.25">
      <c r="A543" t="s">
        <v>615</v>
      </c>
      <c r="B543">
        <v>307</v>
      </c>
      <c r="C543">
        <f t="shared" si="9"/>
        <v>307</v>
      </c>
    </row>
    <row r="544" spans="1:3" x14ac:dyDescent="0.25">
      <c r="A544" t="s">
        <v>12</v>
      </c>
      <c r="B544">
        <v>8.5</v>
      </c>
      <c r="C544">
        <f t="shared" si="9"/>
        <v>2051.83</v>
      </c>
    </row>
    <row r="545" spans="1:3" x14ac:dyDescent="0.25">
      <c r="A545" t="s">
        <v>130</v>
      </c>
      <c r="B545">
        <v>15</v>
      </c>
      <c r="C545">
        <f t="shared" si="9"/>
        <v>3415</v>
      </c>
    </row>
    <row r="546" spans="1:3" x14ac:dyDescent="0.25">
      <c r="A546" t="s">
        <v>16</v>
      </c>
      <c r="B546">
        <v>0</v>
      </c>
      <c r="C546">
        <f t="shared" si="9"/>
        <v>12397</v>
      </c>
    </row>
    <row r="547" spans="1:3" x14ac:dyDescent="0.25">
      <c r="A547" t="s">
        <v>252</v>
      </c>
      <c r="B547">
        <v>3</v>
      </c>
      <c r="C547">
        <f t="shared" si="9"/>
        <v>345</v>
      </c>
    </row>
    <row r="548" spans="1:3" x14ac:dyDescent="0.25">
      <c r="A548" t="s">
        <v>16</v>
      </c>
      <c r="B548">
        <v>0</v>
      </c>
      <c r="C548">
        <f t="shared" si="9"/>
        <v>12397</v>
      </c>
    </row>
    <row r="549" spans="1:3" x14ac:dyDescent="0.25">
      <c r="A549" t="s">
        <v>16</v>
      </c>
      <c r="B549">
        <v>185.5</v>
      </c>
      <c r="C549">
        <f t="shared" si="9"/>
        <v>12397</v>
      </c>
    </row>
    <row r="550" spans="1:3" x14ac:dyDescent="0.25">
      <c r="A550" t="s">
        <v>12</v>
      </c>
      <c r="B550">
        <v>0</v>
      </c>
      <c r="C550">
        <f t="shared" si="9"/>
        <v>2051.83</v>
      </c>
    </row>
    <row r="551" spans="1:3" x14ac:dyDescent="0.25">
      <c r="A551" t="s">
        <v>16</v>
      </c>
      <c r="B551">
        <v>0</v>
      </c>
      <c r="C551">
        <f t="shared" si="9"/>
        <v>12397</v>
      </c>
    </row>
    <row r="552" spans="1:3" x14ac:dyDescent="0.25">
      <c r="A552" t="s">
        <v>12</v>
      </c>
      <c r="B552">
        <v>44</v>
      </c>
      <c r="C552">
        <f t="shared" si="9"/>
        <v>2051.83</v>
      </c>
    </row>
    <row r="553" spans="1:3" x14ac:dyDescent="0.25">
      <c r="A553" t="s">
        <v>525</v>
      </c>
      <c r="B553">
        <v>9</v>
      </c>
      <c r="C553">
        <f t="shared" si="9"/>
        <v>310</v>
      </c>
    </row>
    <row r="554" spans="1:3" x14ac:dyDescent="0.25">
      <c r="A554" t="s">
        <v>525</v>
      </c>
      <c r="B554">
        <v>16</v>
      </c>
      <c r="C554">
        <f t="shared" si="9"/>
        <v>310</v>
      </c>
    </row>
    <row r="555" spans="1:3" x14ac:dyDescent="0.25">
      <c r="A555" t="s">
        <v>525</v>
      </c>
      <c r="B555">
        <v>2</v>
      </c>
      <c r="C555">
        <f t="shared" si="9"/>
        <v>310</v>
      </c>
    </row>
    <row r="556" spans="1:3" x14ac:dyDescent="0.25">
      <c r="A556" t="s">
        <v>26</v>
      </c>
      <c r="B556">
        <v>0</v>
      </c>
      <c r="C556">
        <f t="shared" si="9"/>
        <v>990</v>
      </c>
    </row>
    <row r="557" spans="1:3" x14ac:dyDescent="0.25">
      <c r="A557" t="s">
        <v>12</v>
      </c>
      <c r="B557">
        <v>65</v>
      </c>
      <c r="C557">
        <f t="shared" si="9"/>
        <v>2051.83</v>
      </c>
    </row>
    <row r="558" spans="1:3" x14ac:dyDescent="0.25">
      <c r="A558" t="s">
        <v>12</v>
      </c>
      <c r="B558">
        <v>0</v>
      </c>
      <c r="C558">
        <f t="shared" si="9"/>
        <v>2051.83</v>
      </c>
    </row>
    <row r="559" spans="1:3" x14ac:dyDescent="0.25">
      <c r="A559" t="s">
        <v>130</v>
      </c>
      <c r="B559">
        <v>29</v>
      </c>
      <c r="C559">
        <f t="shared" si="9"/>
        <v>3415</v>
      </c>
    </row>
    <row r="560" spans="1:3" x14ac:dyDescent="0.25">
      <c r="A560" t="s">
        <v>12</v>
      </c>
      <c r="B560">
        <v>0</v>
      </c>
      <c r="C560">
        <f t="shared" si="9"/>
        <v>2051.83</v>
      </c>
    </row>
    <row r="561" spans="1:3" x14ac:dyDescent="0.25">
      <c r="A561" t="s">
        <v>16</v>
      </c>
      <c r="B561">
        <v>0</v>
      </c>
      <c r="C561">
        <f t="shared" si="9"/>
        <v>12397</v>
      </c>
    </row>
    <row r="562" spans="1:3" x14ac:dyDescent="0.25">
      <c r="A562" t="s">
        <v>26</v>
      </c>
      <c r="B562">
        <v>8</v>
      </c>
      <c r="C562">
        <f t="shared" si="9"/>
        <v>990</v>
      </c>
    </row>
    <row r="563" spans="1:3" x14ac:dyDescent="0.25">
      <c r="A563" t="s">
        <v>16</v>
      </c>
      <c r="B563">
        <v>0</v>
      </c>
      <c r="C563">
        <f t="shared" si="9"/>
        <v>12397</v>
      </c>
    </row>
    <row r="564" spans="1:3" x14ac:dyDescent="0.25">
      <c r="A564" t="s">
        <v>161</v>
      </c>
      <c r="B564">
        <v>0</v>
      </c>
      <c r="C564">
        <f t="shared" si="9"/>
        <v>203</v>
      </c>
    </row>
    <row r="565" spans="1:3" x14ac:dyDescent="0.25">
      <c r="A565" t="s">
        <v>23</v>
      </c>
      <c r="B565">
        <v>0</v>
      </c>
      <c r="C565">
        <f t="shared" si="9"/>
        <v>383</v>
      </c>
    </row>
    <row r="566" spans="1:3" x14ac:dyDescent="0.25">
      <c r="A566" t="s">
        <v>65</v>
      </c>
      <c r="B566">
        <v>0</v>
      </c>
      <c r="C566">
        <f t="shared" si="9"/>
        <v>543.5</v>
      </c>
    </row>
    <row r="567" spans="1:3" x14ac:dyDescent="0.25">
      <c r="A567" t="s">
        <v>26</v>
      </c>
      <c r="B567">
        <v>0</v>
      </c>
      <c r="C567">
        <f t="shared" si="9"/>
        <v>990</v>
      </c>
    </row>
    <row r="568" spans="1:3" x14ac:dyDescent="0.25">
      <c r="A568" t="s">
        <v>29</v>
      </c>
      <c r="B568">
        <v>0</v>
      </c>
      <c r="C568">
        <f t="shared" si="9"/>
        <v>212</v>
      </c>
    </row>
    <row r="569" spans="1:3" x14ac:dyDescent="0.25">
      <c r="A569" t="s">
        <v>203</v>
      </c>
      <c r="B569">
        <v>0</v>
      </c>
      <c r="C569">
        <f t="shared" si="9"/>
        <v>273</v>
      </c>
    </row>
    <row r="570" spans="1:3" x14ac:dyDescent="0.25">
      <c r="A570" t="s">
        <v>70</v>
      </c>
      <c r="B570">
        <v>31</v>
      </c>
      <c r="C570">
        <f t="shared" si="9"/>
        <v>396</v>
      </c>
    </row>
    <row r="571" spans="1:3" x14ac:dyDescent="0.25">
      <c r="A571" t="s">
        <v>525</v>
      </c>
      <c r="B571">
        <v>0</v>
      </c>
      <c r="C571">
        <f t="shared" si="9"/>
        <v>310</v>
      </c>
    </row>
    <row r="572" spans="1:3" x14ac:dyDescent="0.25">
      <c r="A572" t="s">
        <v>16</v>
      </c>
      <c r="B572">
        <v>1183</v>
      </c>
      <c r="C572">
        <f t="shared" si="9"/>
        <v>12397</v>
      </c>
    </row>
    <row r="573" spans="1:3" x14ac:dyDescent="0.25">
      <c r="A573" t="s">
        <v>16</v>
      </c>
      <c r="B573">
        <v>0</v>
      </c>
      <c r="C573">
        <f t="shared" si="9"/>
        <v>12397</v>
      </c>
    </row>
    <row r="574" spans="1:3" x14ac:dyDescent="0.25">
      <c r="A574" t="s">
        <v>26</v>
      </c>
      <c r="B574">
        <v>0</v>
      </c>
      <c r="C574">
        <f t="shared" si="9"/>
        <v>990</v>
      </c>
    </row>
    <row r="575" spans="1:3" x14ac:dyDescent="0.25">
      <c r="A575" t="s">
        <v>47</v>
      </c>
      <c r="B575">
        <v>467</v>
      </c>
      <c r="C575">
        <f t="shared" si="9"/>
        <v>3673.14</v>
      </c>
    </row>
    <row r="576" spans="1:3" x14ac:dyDescent="0.25">
      <c r="A576" t="s">
        <v>26</v>
      </c>
      <c r="B576">
        <v>0</v>
      </c>
      <c r="C576">
        <f t="shared" si="9"/>
        <v>990</v>
      </c>
    </row>
    <row r="577" spans="1:3" x14ac:dyDescent="0.25">
      <c r="A577" t="s">
        <v>85</v>
      </c>
      <c r="B577">
        <v>0</v>
      </c>
      <c r="C577">
        <f t="shared" si="9"/>
        <v>8</v>
      </c>
    </row>
    <row r="578" spans="1:3" x14ac:dyDescent="0.25">
      <c r="A578" t="s">
        <v>16</v>
      </c>
      <c r="B578">
        <v>13</v>
      </c>
      <c r="C578">
        <f t="shared" si="9"/>
        <v>12397</v>
      </c>
    </row>
    <row r="579" spans="1:3" x14ac:dyDescent="0.25">
      <c r="A579" t="s">
        <v>26</v>
      </c>
      <c r="B579">
        <v>0</v>
      </c>
      <c r="C579">
        <f t="shared" ref="C579:C642" si="10">SUMIF($A:$A, A579, $B:$B)</f>
        <v>990</v>
      </c>
    </row>
    <row r="580" spans="1:3" x14ac:dyDescent="0.25">
      <c r="A580" t="s">
        <v>1002</v>
      </c>
      <c r="B580">
        <v>0</v>
      </c>
      <c r="C580">
        <f t="shared" si="10"/>
        <v>0</v>
      </c>
    </row>
    <row r="581" spans="1:3" x14ac:dyDescent="0.25">
      <c r="A581" t="s">
        <v>173</v>
      </c>
      <c r="B581">
        <v>0</v>
      </c>
      <c r="C581">
        <f t="shared" si="10"/>
        <v>988.5</v>
      </c>
    </row>
    <row r="582" spans="1:3" x14ac:dyDescent="0.25">
      <c r="A582" t="s">
        <v>130</v>
      </c>
      <c r="B582">
        <v>0</v>
      </c>
      <c r="C582">
        <f t="shared" si="10"/>
        <v>3415</v>
      </c>
    </row>
    <row r="583" spans="1:3" x14ac:dyDescent="0.25">
      <c r="A583" t="s">
        <v>16</v>
      </c>
      <c r="B583">
        <v>0</v>
      </c>
      <c r="C583">
        <f t="shared" si="10"/>
        <v>12397</v>
      </c>
    </row>
    <row r="584" spans="1:3" x14ac:dyDescent="0.25">
      <c r="A584" t="s">
        <v>130</v>
      </c>
      <c r="B584">
        <v>58</v>
      </c>
      <c r="C584">
        <f t="shared" si="10"/>
        <v>3415</v>
      </c>
    </row>
    <row r="585" spans="1:3" x14ac:dyDescent="0.25">
      <c r="A585" t="s">
        <v>12</v>
      </c>
      <c r="B585">
        <v>0</v>
      </c>
      <c r="C585">
        <f t="shared" si="10"/>
        <v>2051.83</v>
      </c>
    </row>
    <row r="586" spans="1:3" x14ac:dyDescent="0.25">
      <c r="A586" t="s">
        <v>12</v>
      </c>
      <c r="B586">
        <v>0</v>
      </c>
      <c r="C586">
        <f t="shared" si="10"/>
        <v>2051.83</v>
      </c>
    </row>
    <row r="587" spans="1:3" x14ac:dyDescent="0.25">
      <c r="A587" t="s">
        <v>70</v>
      </c>
      <c r="B587">
        <v>0</v>
      </c>
      <c r="C587">
        <f t="shared" si="10"/>
        <v>396</v>
      </c>
    </row>
    <row r="588" spans="1:3" x14ac:dyDescent="0.25">
      <c r="A588" t="s">
        <v>16</v>
      </c>
      <c r="B588">
        <v>9</v>
      </c>
      <c r="C588">
        <f t="shared" si="10"/>
        <v>12397</v>
      </c>
    </row>
    <row r="589" spans="1:3" x14ac:dyDescent="0.25">
      <c r="A589" t="s">
        <v>16</v>
      </c>
      <c r="B589">
        <v>14</v>
      </c>
      <c r="C589">
        <f t="shared" si="10"/>
        <v>12397</v>
      </c>
    </row>
    <row r="590" spans="1:3" x14ac:dyDescent="0.25">
      <c r="A590" t="s">
        <v>47</v>
      </c>
      <c r="B590">
        <v>76</v>
      </c>
      <c r="C590">
        <f t="shared" si="10"/>
        <v>3673.14</v>
      </c>
    </row>
    <row r="591" spans="1:3" x14ac:dyDescent="0.25">
      <c r="A591" t="s">
        <v>12</v>
      </c>
      <c r="B591">
        <v>0</v>
      </c>
      <c r="C591">
        <f t="shared" si="10"/>
        <v>2051.83</v>
      </c>
    </row>
    <row r="592" spans="1:3" x14ac:dyDescent="0.25">
      <c r="A592" t="s">
        <v>12</v>
      </c>
      <c r="B592">
        <v>0</v>
      </c>
      <c r="C592">
        <f t="shared" si="10"/>
        <v>2051.83</v>
      </c>
    </row>
    <row r="593" spans="1:3" x14ac:dyDescent="0.25">
      <c r="A593" t="s">
        <v>16</v>
      </c>
      <c r="B593">
        <v>14</v>
      </c>
      <c r="C593">
        <f t="shared" si="10"/>
        <v>12397</v>
      </c>
    </row>
    <row r="594" spans="1:3" x14ac:dyDescent="0.25">
      <c r="A594" t="s">
        <v>16</v>
      </c>
      <c r="B594">
        <v>9</v>
      </c>
      <c r="C594">
        <f t="shared" si="10"/>
        <v>12397</v>
      </c>
    </row>
    <row r="595" spans="1:3" x14ac:dyDescent="0.25">
      <c r="A595" t="s">
        <v>16</v>
      </c>
      <c r="B595">
        <v>0</v>
      </c>
      <c r="C595">
        <f t="shared" si="10"/>
        <v>12397</v>
      </c>
    </row>
    <row r="596" spans="1:3" x14ac:dyDescent="0.25">
      <c r="A596" t="s">
        <v>26</v>
      </c>
      <c r="B596">
        <v>12</v>
      </c>
      <c r="C596">
        <f t="shared" si="10"/>
        <v>990</v>
      </c>
    </row>
    <row r="597" spans="1:3" x14ac:dyDescent="0.25">
      <c r="A597" t="s">
        <v>12</v>
      </c>
      <c r="B597">
        <v>281</v>
      </c>
      <c r="C597">
        <f t="shared" si="10"/>
        <v>2051.83</v>
      </c>
    </row>
    <row r="598" spans="1:3" x14ac:dyDescent="0.25">
      <c r="A598" t="s">
        <v>168</v>
      </c>
      <c r="B598">
        <v>0</v>
      </c>
      <c r="C598">
        <f t="shared" si="10"/>
        <v>651</v>
      </c>
    </row>
    <row r="599" spans="1:3" x14ac:dyDescent="0.25">
      <c r="A599" t="s">
        <v>26</v>
      </c>
      <c r="B599">
        <v>0</v>
      </c>
      <c r="C599">
        <f t="shared" si="10"/>
        <v>990</v>
      </c>
    </row>
    <row r="600" spans="1:3" x14ac:dyDescent="0.25">
      <c r="A600" t="s">
        <v>12</v>
      </c>
      <c r="B600">
        <v>5</v>
      </c>
      <c r="C600">
        <f t="shared" si="10"/>
        <v>2051.83</v>
      </c>
    </row>
    <row r="601" spans="1:3" x14ac:dyDescent="0.25">
      <c r="A601" t="s">
        <v>621</v>
      </c>
      <c r="B601">
        <v>1638</v>
      </c>
      <c r="C601">
        <f t="shared" si="10"/>
        <v>1732</v>
      </c>
    </row>
    <row r="602" spans="1:3" x14ac:dyDescent="0.25">
      <c r="A602" t="s">
        <v>50</v>
      </c>
      <c r="B602">
        <v>1</v>
      </c>
      <c r="C602">
        <f t="shared" si="10"/>
        <v>3712.5</v>
      </c>
    </row>
    <row r="603" spans="1:3" x14ac:dyDescent="0.25">
      <c r="A603" t="s">
        <v>238</v>
      </c>
      <c r="B603">
        <v>0</v>
      </c>
      <c r="C603">
        <f t="shared" si="10"/>
        <v>3422.5</v>
      </c>
    </row>
    <row r="604" spans="1:3" x14ac:dyDescent="0.25">
      <c r="A604" t="s">
        <v>47</v>
      </c>
      <c r="B604">
        <v>12</v>
      </c>
      <c r="C604">
        <f t="shared" si="10"/>
        <v>3673.14</v>
      </c>
    </row>
    <row r="605" spans="1:3" x14ac:dyDescent="0.25">
      <c r="A605" t="s">
        <v>12</v>
      </c>
      <c r="B605">
        <v>0</v>
      </c>
      <c r="C605">
        <f t="shared" si="10"/>
        <v>2051.83</v>
      </c>
    </row>
    <row r="606" spans="1:3" x14ac:dyDescent="0.25">
      <c r="A606" t="s">
        <v>29</v>
      </c>
      <c r="B606">
        <v>0</v>
      </c>
      <c r="C606">
        <f t="shared" si="10"/>
        <v>212</v>
      </c>
    </row>
    <row r="607" spans="1:3" x14ac:dyDescent="0.25">
      <c r="A607" t="s">
        <v>70</v>
      </c>
      <c r="B607">
        <v>206</v>
      </c>
      <c r="C607">
        <f t="shared" si="10"/>
        <v>396</v>
      </c>
    </row>
    <row r="608" spans="1:3" x14ac:dyDescent="0.25">
      <c r="A608" t="s">
        <v>777</v>
      </c>
      <c r="B608">
        <v>64</v>
      </c>
      <c r="C608">
        <f t="shared" si="10"/>
        <v>267</v>
      </c>
    </row>
    <row r="609" spans="1:3" x14ac:dyDescent="0.25">
      <c r="A609" t="s">
        <v>196</v>
      </c>
      <c r="B609">
        <v>0</v>
      </c>
      <c r="C609">
        <f t="shared" si="10"/>
        <v>652</v>
      </c>
    </row>
    <row r="610" spans="1:3" x14ac:dyDescent="0.25">
      <c r="A610" t="s">
        <v>238</v>
      </c>
      <c r="B610">
        <v>587</v>
      </c>
      <c r="C610">
        <f t="shared" si="10"/>
        <v>3422.5</v>
      </c>
    </row>
    <row r="611" spans="1:3" x14ac:dyDescent="0.25">
      <c r="A611" t="s">
        <v>47</v>
      </c>
      <c r="B611">
        <v>0</v>
      </c>
      <c r="C611">
        <f t="shared" si="10"/>
        <v>3673.14</v>
      </c>
    </row>
    <row r="612" spans="1:3" x14ac:dyDescent="0.25">
      <c r="A612" t="s">
        <v>47</v>
      </c>
      <c r="B612">
        <v>0</v>
      </c>
      <c r="C612">
        <f t="shared" si="10"/>
        <v>3673.14</v>
      </c>
    </row>
    <row r="613" spans="1:3" x14ac:dyDescent="0.25">
      <c r="A613" t="s">
        <v>203</v>
      </c>
      <c r="B613">
        <v>0</v>
      </c>
      <c r="C613">
        <f t="shared" si="10"/>
        <v>273</v>
      </c>
    </row>
    <row r="614" spans="1:3" x14ac:dyDescent="0.25">
      <c r="A614" t="s">
        <v>29</v>
      </c>
      <c r="B614">
        <v>0</v>
      </c>
      <c r="C614">
        <f t="shared" si="10"/>
        <v>212</v>
      </c>
    </row>
    <row r="615" spans="1:3" x14ac:dyDescent="0.25">
      <c r="A615" t="s">
        <v>23</v>
      </c>
      <c r="B615">
        <v>2</v>
      </c>
      <c r="C615">
        <f t="shared" si="10"/>
        <v>383</v>
      </c>
    </row>
    <row r="616" spans="1:3" x14ac:dyDescent="0.25">
      <c r="A616" t="s">
        <v>23</v>
      </c>
      <c r="B616">
        <v>0</v>
      </c>
      <c r="C616">
        <f t="shared" si="10"/>
        <v>383</v>
      </c>
    </row>
    <row r="617" spans="1:3" x14ac:dyDescent="0.25">
      <c r="A617" t="s">
        <v>12</v>
      </c>
      <c r="B617">
        <v>0</v>
      </c>
      <c r="C617">
        <f t="shared" si="10"/>
        <v>2051.83</v>
      </c>
    </row>
    <row r="618" spans="1:3" x14ac:dyDescent="0.25">
      <c r="A618" t="s">
        <v>16</v>
      </c>
      <c r="B618">
        <v>0</v>
      </c>
      <c r="C618">
        <f t="shared" si="10"/>
        <v>12397</v>
      </c>
    </row>
    <row r="619" spans="1:3" x14ac:dyDescent="0.25">
      <c r="A619" t="s">
        <v>130</v>
      </c>
      <c r="B619">
        <v>481.5</v>
      </c>
      <c r="C619">
        <f t="shared" si="10"/>
        <v>3415</v>
      </c>
    </row>
    <row r="620" spans="1:3" x14ac:dyDescent="0.25">
      <c r="A620" t="s">
        <v>130</v>
      </c>
      <c r="B620">
        <v>19</v>
      </c>
      <c r="C620">
        <f t="shared" si="10"/>
        <v>3415</v>
      </c>
    </row>
    <row r="621" spans="1:3" x14ac:dyDescent="0.25">
      <c r="A621" t="s">
        <v>12</v>
      </c>
      <c r="B621">
        <v>0</v>
      </c>
      <c r="C621">
        <f t="shared" si="10"/>
        <v>2051.83</v>
      </c>
    </row>
    <row r="622" spans="1:3" x14ac:dyDescent="0.25">
      <c r="A622" t="s">
        <v>47</v>
      </c>
      <c r="B622">
        <v>101</v>
      </c>
      <c r="C622">
        <f t="shared" si="10"/>
        <v>3673.14</v>
      </c>
    </row>
    <row r="623" spans="1:3" x14ac:dyDescent="0.25">
      <c r="A623" t="s">
        <v>12</v>
      </c>
      <c r="B623">
        <v>3</v>
      </c>
      <c r="C623">
        <f t="shared" si="10"/>
        <v>2051.83</v>
      </c>
    </row>
    <row r="624" spans="1:3" x14ac:dyDescent="0.25">
      <c r="A624" t="s">
        <v>130</v>
      </c>
      <c r="B624">
        <v>8</v>
      </c>
      <c r="C624">
        <f t="shared" si="10"/>
        <v>3415</v>
      </c>
    </row>
    <row r="625" spans="1:3" x14ac:dyDescent="0.25">
      <c r="A625" t="s">
        <v>23</v>
      </c>
      <c r="B625">
        <v>0</v>
      </c>
      <c r="C625">
        <f t="shared" si="10"/>
        <v>383</v>
      </c>
    </row>
    <row r="626" spans="1:3" x14ac:dyDescent="0.25">
      <c r="A626" t="s">
        <v>47</v>
      </c>
      <c r="B626">
        <v>0</v>
      </c>
      <c r="C626">
        <f t="shared" si="10"/>
        <v>3673.14</v>
      </c>
    </row>
    <row r="627" spans="1:3" x14ac:dyDescent="0.25">
      <c r="A627" t="s">
        <v>38</v>
      </c>
      <c r="B627">
        <v>0</v>
      </c>
      <c r="C627">
        <f t="shared" si="10"/>
        <v>3207</v>
      </c>
    </row>
    <row r="628" spans="1:3" x14ac:dyDescent="0.25">
      <c r="A628" t="s">
        <v>16</v>
      </c>
      <c r="B628">
        <v>3</v>
      </c>
      <c r="C628">
        <f t="shared" si="10"/>
        <v>12397</v>
      </c>
    </row>
    <row r="629" spans="1:3" x14ac:dyDescent="0.25">
      <c r="A629" t="s">
        <v>50</v>
      </c>
      <c r="B629">
        <v>4</v>
      </c>
      <c r="C629">
        <f t="shared" si="10"/>
        <v>3712.5</v>
      </c>
    </row>
    <row r="630" spans="1:3" x14ac:dyDescent="0.25">
      <c r="A630" t="s">
        <v>26</v>
      </c>
      <c r="B630">
        <v>0</v>
      </c>
      <c r="C630">
        <f t="shared" si="10"/>
        <v>990</v>
      </c>
    </row>
    <row r="631" spans="1:3" x14ac:dyDescent="0.25">
      <c r="A631" t="s">
        <v>47</v>
      </c>
      <c r="B631">
        <v>0</v>
      </c>
      <c r="C631">
        <f t="shared" si="10"/>
        <v>3673.14</v>
      </c>
    </row>
    <row r="632" spans="1:3" x14ac:dyDescent="0.25">
      <c r="A632" t="s">
        <v>203</v>
      </c>
      <c r="B632">
        <v>0</v>
      </c>
      <c r="C632">
        <f t="shared" si="10"/>
        <v>273</v>
      </c>
    </row>
    <row r="633" spans="1:3" x14ac:dyDescent="0.25">
      <c r="A633" t="s">
        <v>12</v>
      </c>
      <c r="B633">
        <v>0</v>
      </c>
      <c r="C633">
        <f t="shared" si="10"/>
        <v>2051.83</v>
      </c>
    </row>
    <row r="634" spans="1:3" x14ac:dyDescent="0.25">
      <c r="A634" t="s">
        <v>16</v>
      </c>
      <c r="B634">
        <v>0</v>
      </c>
      <c r="C634">
        <f t="shared" si="10"/>
        <v>12397</v>
      </c>
    </row>
    <row r="635" spans="1:3" x14ac:dyDescent="0.25">
      <c r="A635" t="s">
        <v>47</v>
      </c>
      <c r="B635">
        <v>768.5</v>
      </c>
      <c r="C635">
        <f t="shared" si="10"/>
        <v>3673.14</v>
      </c>
    </row>
    <row r="636" spans="1:3" x14ac:dyDescent="0.25">
      <c r="A636" t="s">
        <v>16</v>
      </c>
      <c r="B636">
        <v>19</v>
      </c>
      <c r="C636">
        <f t="shared" si="10"/>
        <v>12397</v>
      </c>
    </row>
    <row r="637" spans="1:3" x14ac:dyDescent="0.25">
      <c r="A637" t="s">
        <v>16</v>
      </c>
      <c r="B637">
        <v>0</v>
      </c>
      <c r="C637">
        <f t="shared" si="10"/>
        <v>12397</v>
      </c>
    </row>
    <row r="638" spans="1:3" x14ac:dyDescent="0.25">
      <c r="A638" t="s">
        <v>846</v>
      </c>
      <c r="B638">
        <v>0</v>
      </c>
      <c r="C638">
        <f t="shared" si="10"/>
        <v>6</v>
      </c>
    </row>
    <row r="639" spans="1:3" x14ac:dyDescent="0.25">
      <c r="A639" t="s">
        <v>173</v>
      </c>
      <c r="B639">
        <v>0</v>
      </c>
      <c r="C639">
        <f t="shared" si="10"/>
        <v>988.5</v>
      </c>
    </row>
    <row r="640" spans="1:3" x14ac:dyDescent="0.25">
      <c r="A640" t="s">
        <v>16</v>
      </c>
      <c r="B640">
        <v>0</v>
      </c>
      <c r="C640">
        <f t="shared" si="10"/>
        <v>12397</v>
      </c>
    </row>
    <row r="641" spans="1:3" x14ac:dyDescent="0.25">
      <c r="A641" t="s">
        <v>26</v>
      </c>
      <c r="B641">
        <v>0</v>
      </c>
      <c r="C641">
        <f t="shared" si="10"/>
        <v>990</v>
      </c>
    </row>
    <row r="642" spans="1:3" x14ac:dyDescent="0.25">
      <c r="A642" t="s">
        <v>227</v>
      </c>
      <c r="B642">
        <v>1873</v>
      </c>
      <c r="C642">
        <f t="shared" si="10"/>
        <v>4397.5</v>
      </c>
    </row>
    <row r="643" spans="1:3" x14ac:dyDescent="0.25">
      <c r="A643" t="s">
        <v>130</v>
      </c>
      <c r="B643">
        <v>2</v>
      </c>
      <c r="C643">
        <f t="shared" ref="C643:C706" si="11">SUMIF($A:$A, A643, $B:$B)</f>
        <v>3415</v>
      </c>
    </row>
    <row r="644" spans="1:3" x14ac:dyDescent="0.25">
      <c r="A644" t="s">
        <v>47</v>
      </c>
      <c r="B644">
        <v>0</v>
      </c>
      <c r="C644">
        <f t="shared" si="11"/>
        <v>3673.14</v>
      </c>
    </row>
    <row r="645" spans="1:3" x14ac:dyDescent="0.25">
      <c r="A645" t="s">
        <v>26</v>
      </c>
      <c r="B645">
        <v>2</v>
      </c>
      <c r="C645">
        <f t="shared" si="11"/>
        <v>990</v>
      </c>
    </row>
    <row r="646" spans="1:3" x14ac:dyDescent="0.25">
      <c r="A646" t="s">
        <v>26</v>
      </c>
      <c r="B646">
        <v>29</v>
      </c>
      <c r="C646">
        <f t="shared" si="11"/>
        <v>990</v>
      </c>
    </row>
    <row r="647" spans="1:3" x14ac:dyDescent="0.25">
      <c r="A647" t="s">
        <v>173</v>
      </c>
      <c r="B647">
        <v>0</v>
      </c>
      <c r="C647">
        <f t="shared" si="11"/>
        <v>988.5</v>
      </c>
    </row>
    <row r="648" spans="1:3" x14ac:dyDescent="0.25">
      <c r="A648" t="s">
        <v>621</v>
      </c>
      <c r="B648">
        <v>13</v>
      </c>
      <c r="C648">
        <f t="shared" si="11"/>
        <v>1732</v>
      </c>
    </row>
    <row r="649" spans="1:3" x14ac:dyDescent="0.25">
      <c r="A649" t="s">
        <v>16</v>
      </c>
      <c r="B649">
        <v>8</v>
      </c>
      <c r="C649">
        <f t="shared" si="11"/>
        <v>12397</v>
      </c>
    </row>
    <row r="650" spans="1:3" x14ac:dyDescent="0.25">
      <c r="A650" t="s">
        <v>26</v>
      </c>
      <c r="B650">
        <v>0</v>
      </c>
      <c r="C650">
        <f t="shared" si="11"/>
        <v>990</v>
      </c>
    </row>
    <row r="651" spans="1:3" x14ac:dyDescent="0.25">
      <c r="A651" t="s">
        <v>846</v>
      </c>
      <c r="B651">
        <v>0</v>
      </c>
      <c r="C651">
        <f t="shared" si="11"/>
        <v>6</v>
      </c>
    </row>
    <row r="652" spans="1:3" x14ac:dyDescent="0.25">
      <c r="A652" t="s">
        <v>16</v>
      </c>
      <c r="B652">
        <v>0</v>
      </c>
      <c r="C652">
        <f t="shared" si="11"/>
        <v>12397</v>
      </c>
    </row>
    <row r="653" spans="1:3" x14ac:dyDescent="0.25">
      <c r="A653" t="s">
        <v>252</v>
      </c>
      <c r="B653">
        <v>209</v>
      </c>
      <c r="C653">
        <f t="shared" si="11"/>
        <v>345</v>
      </c>
    </row>
    <row r="654" spans="1:3" x14ac:dyDescent="0.25">
      <c r="A654" t="s">
        <v>16</v>
      </c>
      <c r="B654">
        <v>121</v>
      </c>
      <c r="C654">
        <f t="shared" si="11"/>
        <v>12397</v>
      </c>
    </row>
    <row r="655" spans="1:3" x14ac:dyDescent="0.25">
      <c r="A655" t="s">
        <v>196</v>
      </c>
      <c r="B655">
        <v>298</v>
      </c>
      <c r="C655">
        <f t="shared" si="11"/>
        <v>652</v>
      </c>
    </row>
    <row r="656" spans="1:3" x14ac:dyDescent="0.25">
      <c r="A656" t="s">
        <v>26</v>
      </c>
      <c r="B656">
        <v>0</v>
      </c>
      <c r="C656">
        <f t="shared" si="11"/>
        <v>990</v>
      </c>
    </row>
    <row r="657" spans="1:3" x14ac:dyDescent="0.25">
      <c r="A657" t="s">
        <v>26</v>
      </c>
      <c r="B657">
        <v>61</v>
      </c>
      <c r="C657">
        <f t="shared" si="11"/>
        <v>990</v>
      </c>
    </row>
    <row r="658" spans="1:3" x14ac:dyDescent="0.25">
      <c r="A658" t="s">
        <v>16</v>
      </c>
      <c r="B658">
        <v>0</v>
      </c>
      <c r="C658">
        <f t="shared" si="11"/>
        <v>12397</v>
      </c>
    </row>
    <row r="659" spans="1:3" x14ac:dyDescent="0.25">
      <c r="A659" t="s">
        <v>130</v>
      </c>
      <c r="B659">
        <v>0</v>
      </c>
      <c r="C659">
        <f t="shared" si="11"/>
        <v>3415</v>
      </c>
    </row>
    <row r="660" spans="1:3" x14ac:dyDescent="0.25">
      <c r="A660" t="s">
        <v>238</v>
      </c>
      <c r="B660">
        <v>1329</v>
      </c>
      <c r="C660">
        <f t="shared" si="11"/>
        <v>3422.5</v>
      </c>
    </row>
    <row r="661" spans="1:3" x14ac:dyDescent="0.25">
      <c r="A661" t="s">
        <v>16</v>
      </c>
      <c r="B661">
        <v>0</v>
      </c>
      <c r="C661">
        <f t="shared" si="11"/>
        <v>12397</v>
      </c>
    </row>
    <row r="662" spans="1:3" x14ac:dyDescent="0.25">
      <c r="A662" t="s">
        <v>29</v>
      </c>
      <c r="B662">
        <v>0</v>
      </c>
      <c r="C662">
        <f t="shared" si="11"/>
        <v>212</v>
      </c>
    </row>
    <row r="663" spans="1:3" x14ac:dyDescent="0.25">
      <c r="A663" t="s">
        <v>26</v>
      </c>
      <c r="B663">
        <v>0</v>
      </c>
      <c r="C663">
        <f t="shared" si="11"/>
        <v>990</v>
      </c>
    </row>
    <row r="664" spans="1:3" x14ac:dyDescent="0.25">
      <c r="A664" t="s">
        <v>173</v>
      </c>
      <c r="B664">
        <v>107</v>
      </c>
      <c r="C664">
        <f t="shared" si="11"/>
        <v>988.5</v>
      </c>
    </row>
    <row r="665" spans="1:3" x14ac:dyDescent="0.25">
      <c r="A665" t="s">
        <v>16</v>
      </c>
      <c r="B665">
        <v>0</v>
      </c>
      <c r="C665">
        <f t="shared" si="11"/>
        <v>12397</v>
      </c>
    </row>
    <row r="666" spans="1:3" x14ac:dyDescent="0.25">
      <c r="A666" t="s">
        <v>12</v>
      </c>
      <c r="B666">
        <v>0</v>
      </c>
      <c r="C666">
        <f t="shared" si="11"/>
        <v>2051.83</v>
      </c>
    </row>
    <row r="667" spans="1:3" x14ac:dyDescent="0.25">
      <c r="A667" t="s">
        <v>16</v>
      </c>
      <c r="B667">
        <v>0</v>
      </c>
      <c r="C667">
        <f t="shared" si="11"/>
        <v>12397</v>
      </c>
    </row>
    <row r="668" spans="1:3" x14ac:dyDescent="0.25">
      <c r="A668" t="s">
        <v>621</v>
      </c>
      <c r="B668">
        <v>71</v>
      </c>
      <c r="C668">
        <f t="shared" si="11"/>
        <v>1732</v>
      </c>
    </row>
    <row r="669" spans="1:3" x14ac:dyDescent="0.25">
      <c r="A669" t="s">
        <v>621</v>
      </c>
      <c r="B669">
        <v>4</v>
      </c>
      <c r="C669">
        <f t="shared" si="11"/>
        <v>1732</v>
      </c>
    </row>
    <row r="670" spans="1:3" x14ac:dyDescent="0.25">
      <c r="A670" t="s">
        <v>196</v>
      </c>
      <c r="B670">
        <v>0</v>
      </c>
      <c r="C670">
        <f t="shared" si="11"/>
        <v>652</v>
      </c>
    </row>
    <row r="671" spans="1:3" x14ac:dyDescent="0.25">
      <c r="A671" t="s">
        <v>12</v>
      </c>
      <c r="B671">
        <v>0</v>
      </c>
      <c r="C671">
        <f t="shared" si="11"/>
        <v>2051.83</v>
      </c>
    </row>
    <row r="672" spans="1:3" x14ac:dyDescent="0.25">
      <c r="A672" t="s">
        <v>16</v>
      </c>
      <c r="B672">
        <v>0</v>
      </c>
      <c r="C672">
        <f t="shared" si="11"/>
        <v>12397</v>
      </c>
    </row>
    <row r="673" spans="1:3" x14ac:dyDescent="0.25">
      <c r="A673" t="s">
        <v>16</v>
      </c>
      <c r="B673">
        <v>0</v>
      </c>
      <c r="C673">
        <f t="shared" si="11"/>
        <v>12397</v>
      </c>
    </row>
    <row r="674" spans="1:3" x14ac:dyDescent="0.25">
      <c r="A674" t="s">
        <v>70</v>
      </c>
      <c r="B674">
        <v>0</v>
      </c>
      <c r="C674">
        <f t="shared" si="11"/>
        <v>396</v>
      </c>
    </row>
    <row r="675" spans="1:3" x14ac:dyDescent="0.25">
      <c r="A675" t="s">
        <v>50</v>
      </c>
      <c r="B675">
        <v>35</v>
      </c>
      <c r="C675">
        <f t="shared" si="11"/>
        <v>3712.5</v>
      </c>
    </row>
    <row r="676" spans="1:3" x14ac:dyDescent="0.25">
      <c r="A676" t="s">
        <v>227</v>
      </c>
      <c r="B676">
        <v>159.5</v>
      </c>
      <c r="C676">
        <f t="shared" si="11"/>
        <v>4397.5</v>
      </c>
    </row>
    <row r="677" spans="1:3" x14ac:dyDescent="0.25">
      <c r="A677" t="s">
        <v>133</v>
      </c>
      <c r="B677">
        <v>1594.5</v>
      </c>
      <c r="C677">
        <f t="shared" si="11"/>
        <v>7804.5</v>
      </c>
    </row>
    <row r="678" spans="1:3" x14ac:dyDescent="0.25">
      <c r="A678" t="s">
        <v>26</v>
      </c>
      <c r="B678">
        <v>4</v>
      </c>
      <c r="C678">
        <f t="shared" si="11"/>
        <v>990</v>
      </c>
    </row>
    <row r="679" spans="1:3" x14ac:dyDescent="0.25">
      <c r="A679" t="s">
        <v>47</v>
      </c>
      <c r="B679">
        <v>18</v>
      </c>
      <c r="C679">
        <f t="shared" si="11"/>
        <v>3673.14</v>
      </c>
    </row>
    <row r="680" spans="1:3" x14ac:dyDescent="0.25">
      <c r="A680" t="s">
        <v>130</v>
      </c>
      <c r="B680">
        <v>0</v>
      </c>
      <c r="C680">
        <f t="shared" si="11"/>
        <v>3415</v>
      </c>
    </row>
    <row r="681" spans="1:3" x14ac:dyDescent="0.25">
      <c r="A681" t="s">
        <v>26</v>
      </c>
      <c r="B681">
        <v>0</v>
      </c>
      <c r="C681">
        <f t="shared" si="11"/>
        <v>990</v>
      </c>
    </row>
    <row r="682" spans="1:3" x14ac:dyDescent="0.25">
      <c r="A682" t="s">
        <v>38</v>
      </c>
      <c r="B682">
        <v>0</v>
      </c>
      <c r="C682">
        <f t="shared" si="11"/>
        <v>3207</v>
      </c>
    </row>
    <row r="683" spans="1:3" x14ac:dyDescent="0.25">
      <c r="A683" t="s">
        <v>203</v>
      </c>
      <c r="B683">
        <v>0</v>
      </c>
      <c r="C683">
        <f t="shared" si="11"/>
        <v>273</v>
      </c>
    </row>
    <row r="684" spans="1:3" x14ac:dyDescent="0.25">
      <c r="A684" t="s">
        <v>26</v>
      </c>
      <c r="B684">
        <v>0</v>
      </c>
      <c r="C684">
        <f t="shared" si="11"/>
        <v>990</v>
      </c>
    </row>
    <row r="685" spans="1:3" x14ac:dyDescent="0.25">
      <c r="A685" t="s">
        <v>252</v>
      </c>
      <c r="B685">
        <v>0</v>
      </c>
      <c r="C685">
        <f t="shared" si="11"/>
        <v>345</v>
      </c>
    </row>
    <row r="686" spans="1:3" x14ac:dyDescent="0.25">
      <c r="A686" t="s">
        <v>16</v>
      </c>
      <c r="B686">
        <v>850</v>
      </c>
      <c r="C686">
        <f t="shared" si="11"/>
        <v>12397</v>
      </c>
    </row>
    <row r="687" spans="1:3" x14ac:dyDescent="0.25">
      <c r="A687" t="s">
        <v>26</v>
      </c>
      <c r="B687">
        <v>0</v>
      </c>
      <c r="C687">
        <f t="shared" si="11"/>
        <v>990</v>
      </c>
    </row>
    <row r="688" spans="1:3" x14ac:dyDescent="0.25">
      <c r="A688" t="s">
        <v>26</v>
      </c>
      <c r="B688">
        <v>8.5</v>
      </c>
      <c r="C688">
        <f t="shared" si="11"/>
        <v>990</v>
      </c>
    </row>
    <row r="689" spans="1:3" x14ac:dyDescent="0.25">
      <c r="A689" t="s">
        <v>26</v>
      </c>
      <c r="B689">
        <v>9.5</v>
      </c>
      <c r="C689">
        <f t="shared" si="11"/>
        <v>990</v>
      </c>
    </row>
    <row r="690" spans="1:3" x14ac:dyDescent="0.25">
      <c r="A690" t="s">
        <v>168</v>
      </c>
      <c r="B690">
        <v>0</v>
      </c>
      <c r="C690">
        <f t="shared" si="11"/>
        <v>651</v>
      </c>
    </row>
    <row r="691" spans="1:3" x14ac:dyDescent="0.25">
      <c r="A691" t="s">
        <v>26</v>
      </c>
      <c r="B691">
        <v>0</v>
      </c>
      <c r="C691">
        <f t="shared" si="11"/>
        <v>990</v>
      </c>
    </row>
    <row r="692" spans="1:3" x14ac:dyDescent="0.25">
      <c r="A692" t="s">
        <v>26</v>
      </c>
      <c r="B692">
        <v>0</v>
      </c>
      <c r="C692">
        <f t="shared" si="11"/>
        <v>990</v>
      </c>
    </row>
    <row r="693" spans="1:3" x14ac:dyDescent="0.25">
      <c r="A693" t="s">
        <v>50</v>
      </c>
      <c r="B693">
        <v>1285.5</v>
      </c>
      <c r="C693">
        <f t="shared" si="11"/>
        <v>3712.5</v>
      </c>
    </row>
    <row r="694" spans="1:3" x14ac:dyDescent="0.25">
      <c r="A694" t="s">
        <v>1175</v>
      </c>
      <c r="B694">
        <v>3</v>
      </c>
      <c r="C694">
        <f t="shared" si="11"/>
        <v>3</v>
      </c>
    </row>
    <row r="695" spans="1:3" x14ac:dyDescent="0.25">
      <c r="A695" t="s">
        <v>227</v>
      </c>
      <c r="B695">
        <v>33</v>
      </c>
      <c r="C695">
        <f t="shared" si="11"/>
        <v>4397.5</v>
      </c>
    </row>
    <row r="696" spans="1:3" x14ac:dyDescent="0.25">
      <c r="A696" t="s">
        <v>16</v>
      </c>
      <c r="B696">
        <v>19</v>
      </c>
      <c r="C696">
        <f t="shared" si="11"/>
        <v>12397</v>
      </c>
    </row>
    <row r="697" spans="1:3" x14ac:dyDescent="0.25">
      <c r="A697" t="s">
        <v>12</v>
      </c>
      <c r="B697">
        <v>3</v>
      </c>
      <c r="C697">
        <f t="shared" si="11"/>
        <v>2051.83</v>
      </c>
    </row>
    <row r="698" spans="1:3" x14ac:dyDescent="0.25">
      <c r="A698" t="s">
        <v>47</v>
      </c>
      <c r="B698">
        <v>0</v>
      </c>
      <c r="C698">
        <f t="shared" si="11"/>
        <v>3673.14</v>
      </c>
    </row>
    <row r="699" spans="1:3" x14ac:dyDescent="0.25">
      <c r="A699" t="s">
        <v>26</v>
      </c>
      <c r="B699">
        <v>1</v>
      </c>
      <c r="C699">
        <f t="shared" si="11"/>
        <v>990</v>
      </c>
    </row>
    <row r="700" spans="1:3" x14ac:dyDescent="0.25">
      <c r="A700" t="s">
        <v>525</v>
      </c>
      <c r="B700">
        <v>44</v>
      </c>
      <c r="C700">
        <f t="shared" si="11"/>
        <v>310</v>
      </c>
    </row>
    <row r="701" spans="1:3" x14ac:dyDescent="0.25">
      <c r="A701" t="s">
        <v>26</v>
      </c>
      <c r="B701">
        <v>0</v>
      </c>
      <c r="C701">
        <f t="shared" si="11"/>
        <v>990</v>
      </c>
    </row>
    <row r="702" spans="1:3" x14ac:dyDescent="0.25">
      <c r="A702" t="s">
        <v>12</v>
      </c>
      <c r="B702">
        <v>17</v>
      </c>
      <c r="C702">
        <f t="shared" si="11"/>
        <v>2051.83</v>
      </c>
    </row>
    <row r="703" spans="1:3" x14ac:dyDescent="0.25">
      <c r="A703" t="s">
        <v>12</v>
      </c>
      <c r="B703">
        <v>1</v>
      </c>
      <c r="C703">
        <f t="shared" si="11"/>
        <v>2051.83</v>
      </c>
    </row>
    <row r="704" spans="1:3" x14ac:dyDescent="0.25">
      <c r="A704" t="s">
        <v>203</v>
      </c>
      <c r="B704">
        <v>0</v>
      </c>
      <c r="C704">
        <f t="shared" si="11"/>
        <v>273</v>
      </c>
    </row>
    <row r="705" spans="1:3" x14ac:dyDescent="0.25">
      <c r="A705" t="s">
        <v>203</v>
      </c>
      <c r="B705">
        <v>246</v>
      </c>
      <c r="C705">
        <f t="shared" si="11"/>
        <v>273</v>
      </c>
    </row>
    <row r="706" spans="1:3" x14ac:dyDescent="0.25">
      <c r="A706" t="s">
        <v>26</v>
      </c>
      <c r="B706">
        <v>32</v>
      </c>
      <c r="C706">
        <f t="shared" si="11"/>
        <v>990</v>
      </c>
    </row>
    <row r="707" spans="1:3" x14ac:dyDescent="0.25">
      <c r="A707" t="s">
        <v>238</v>
      </c>
      <c r="B707">
        <v>7</v>
      </c>
      <c r="C707">
        <f t="shared" ref="C707:C770" si="12">SUMIF($A:$A, A707, $B:$B)</f>
        <v>3422.5</v>
      </c>
    </row>
    <row r="708" spans="1:3" x14ac:dyDescent="0.25">
      <c r="A708" t="s">
        <v>252</v>
      </c>
      <c r="B708">
        <v>0</v>
      </c>
      <c r="C708">
        <f t="shared" si="12"/>
        <v>345</v>
      </c>
    </row>
    <row r="709" spans="1:3" x14ac:dyDescent="0.25">
      <c r="A709" t="s">
        <v>12</v>
      </c>
      <c r="B709">
        <v>0</v>
      </c>
      <c r="C709">
        <f t="shared" si="12"/>
        <v>2051.83</v>
      </c>
    </row>
    <row r="710" spans="1:3" x14ac:dyDescent="0.25">
      <c r="A710" t="s">
        <v>252</v>
      </c>
      <c r="B710">
        <v>0</v>
      </c>
      <c r="C710">
        <f t="shared" si="12"/>
        <v>345</v>
      </c>
    </row>
    <row r="711" spans="1:3" x14ac:dyDescent="0.25">
      <c r="A711" t="s">
        <v>26</v>
      </c>
      <c r="B711">
        <v>0</v>
      </c>
      <c r="C711">
        <f t="shared" si="12"/>
        <v>990</v>
      </c>
    </row>
    <row r="712" spans="1:3" x14ac:dyDescent="0.25">
      <c r="A712" t="s">
        <v>47</v>
      </c>
      <c r="B712">
        <v>0</v>
      </c>
      <c r="C712">
        <f t="shared" si="12"/>
        <v>3673.14</v>
      </c>
    </row>
    <row r="713" spans="1:3" x14ac:dyDescent="0.25">
      <c r="A713" t="s">
        <v>47</v>
      </c>
      <c r="B713">
        <v>0</v>
      </c>
      <c r="C713">
        <f t="shared" si="12"/>
        <v>3673.14</v>
      </c>
    </row>
    <row r="714" spans="1:3" x14ac:dyDescent="0.25">
      <c r="A714" t="s">
        <v>29</v>
      </c>
      <c r="B714">
        <v>0</v>
      </c>
      <c r="C714">
        <f t="shared" si="12"/>
        <v>212</v>
      </c>
    </row>
    <row r="715" spans="1:3" x14ac:dyDescent="0.25">
      <c r="A715" t="s">
        <v>252</v>
      </c>
      <c r="B715">
        <v>0</v>
      </c>
      <c r="C715">
        <f t="shared" si="12"/>
        <v>345</v>
      </c>
    </row>
    <row r="716" spans="1:3" x14ac:dyDescent="0.25">
      <c r="A716" t="s">
        <v>26</v>
      </c>
      <c r="B716">
        <v>0</v>
      </c>
      <c r="C716">
        <f t="shared" si="12"/>
        <v>990</v>
      </c>
    </row>
    <row r="717" spans="1:3" x14ac:dyDescent="0.25">
      <c r="A717" t="s">
        <v>133</v>
      </c>
      <c r="B717">
        <v>1566</v>
      </c>
      <c r="C717">
        <f t="shared" si="12"/>
        <v>7804.5</v>
      </c>
    </row>
    <row r="718" spans="1:3" x14ac:dyDescent="0.25">
      <c r="A718" t="s">
        <v>133</v>
      </c>
      <c r="B718">
        <v>12</v>
      </c>
      <c r="C718">
        <f t="shared" si="12"/>
        <v>7804.5</v>
      </c>
    </row>
    <row r="719" spans="1:3" x14ac:dyDescent="0.25">
      <c r="A719" t="s">
        <v>133</v>
      </c>
      <c r="B719">
        <v>329</v>
      </c>
      <c r="C719">
        <f t="shared" si="12"/>
        <v>7804.5</v>
      </c>
    </row>
    <row r="720" spans="1:3" x14ac:dyDescent="0.25">
      <c r="A720" t="s">
        <v>238</v>
      </c>
      <c r="B720">
        <v>0</v>
      </c>
      <c r="C720">
        <f t="shared" si="12"/>
        <v>3422.5</v>
      </c>
    </row>
    <row r="721" spans="1:3" x14ac:dyDescent="0.25">
      <c r="A721" t="s">
        <v>196</v>
      </c>
      <c r="B721">
        <v>0</v>
      </c>
      <c r="C721">
        <f t="shared" si="12"/>
        <v>652</v>
      </c>
    </row>
    <row r="722" spans="1:3" x14ac:dyDescent="0.25">
      <c r="A722" t="s">
        <v>26</v>
      </c>
      <c r="B722">
        <v>0</v>
      </c>
      <c r="C722">
        <f t="shared" si="12"/>
        <v>990</v>
      </c>
    </row>
    <row r="723" spans="1:3" x14ac:dyDescent="0.25">
      <c r="A723" t="s">
        <v>16</v>
      </c>
      <c r="B723">
        <v>0</v>
      </c>
      <c r="C723">
        <f t="shared" si="12"/>
        <v>12397</v>
      </c>
    </row>
    <row r="724" spans="1:3" x14ac:dyDescent="0.25">
      <c r="A724" t="s">
        <v>12</v>
      </c>
      <c r="B724">
        <v>0</v>
      </c>
      <c r="C724">
        <f t="shared" si="12"/>
        <v>2051.83</v>
      </c>
    </row>
    <row r="725" spans="1:3" x14ac:dyDescent="0.25">
      <c r="A725" t="s">
        <v>29</v>
      </c>
      <c r="B725">
        <v>0</v>
      </c>
      <c r="C725">
        <f t="shared" si="12"/>
        <v>212</v>
      </c>
    </row>
    <row r="726" spans="1:3" x14ac:dyDescent="0.25">
      <c r="A726" t="s">
        <v>29</v>
      </c>
      <c r="B726">
        <v>0</v>
      </c>
      <c r="C726">
        <f t="shared" si="12"/>
        <v>212</v>
      </c>
    </row>
    <row r="727" spans="1:3" x14ac:dyDescent="0.25">
      <c r="A727" t="s">
        <v>130</v>
      </c>
      <c r="B727">
        <v>610</v>
      </c>
      <c r="C727">
        <f t="shared" si="12"/>
        <v>3415</v>
      </c>
    </row>
    <row r="728" spans="1:3" x14ac:dyDescent="0.25">
      <c r="A728" t="s">
        <v>130</v>
      </c>
      <c r="B728">
        <v>33</v>
      </c>
      <c r="C728">
        <f t="shared" si="12"/>
        <v>3415</v>
      </c>
    </row>
    <row r="729" spans="1:3" x14ac:dyDescent="0.25">
      <c r="A729" t="s">
        <v>12</v>
      </c>
      <c r="B729">
        <v>3</v>
      </c>
      <c r="C729">
        <f t="shared" si="12"/>
        <v>2051.83</v>
      </c>
    </row>
    <row r="730" spans="1:3" x14ac:dyDescent="0.25">
      <c r="A730" t="s">
        <v>130</v>
      </c>
      <c r="B730">
        <v>1</v>
      </c>
      <c r="C730">
        <f t="shared" si="12"/>
        <v>3415</v>
      </c>
    </row>
    <row r="731" spans="1:3" x14ac:dyDescent="0.25">
      <c r="A731" t="s">
        <v>203</v>
      </c>
      <c r="B731">
        <v>0</v>
      </c>
      <c r="C731">
        <f t="shared" si="12"/>
        <v>273</v>
      </c>
    </row>
    <row r="732" spans="1:3" x14ac:dyDescent="0.25">
      <c r="A732" t="s">
        <v>47</v>
      </c>
      <c r="B732">
        <v>9</v>
      </c>
      <c r="C732">
        <f t="shared" si="12"/>
        <v>3673.14</v>
      </c>
    </row>
    <row r="733" spans="1:3" x14ac:dyDescent="0.25">
      <c r="A733" t="s">
        <v>26</v>
      </c>
      <c r="B733">
        <v>0</v>
      </c>
      <c r="C733">
        <f t="shared" si="12"/>
        <v>990</v>
      </c>
    </row>
    <row r="734" spans="1:3" x14ac:dyDescent="0.25">
      <c r="A734" t="s">
        <v>26</v>
      </c>
      <c r="B734">
        <v>0</v>
      </c>
      <c r="C734">
        <f t="shared" si="12"/>
        <v>990</v>
      </c>
    </row>
    <row r="735" spans="1:3" x14ac:dyDescent="0.25">
      <c r="A735" t="s">
        <v>16</v>
      </c>
      <c r="B735">
        <v>0</v>
      </c>
      <c r="C735">
        <f t="shared" si="12"/>
        <v>12397</v>
      </c>
    </row>
    <row r="736" spans="1:3" x14ac:dyDescent="0.25">
      <c r="A736" t="s">
        <v>26</v>
      </c>
      <c r="B736">
        <v>0</v>
      </c>
      <c r="C736">
        <f t="shared" si="12"/>
        <v>990</v>
      </c>
    </row>
    <row r="737" spans="1:3" x14ac:dyDescent="0.25">
      <c r="A737" t="s">
        <v>65</v>
      </c>
      <c r="B737">
        <v>0</v>
      </c>
      <c r="C737">
        <f t="shared" si="12"/>
        <v>543.5</v>
      </c>
    </row>
    <row r="738" spans="1:3" x14ac:dyDescent="0.25">
      <c r="A738" t="s">
        <v>252</v>
      </c>
      <c r="B738">
        <v>68</v>
      </c>
      <c r="C738">
        <f t="shared" si="12"/>
        <v>345</v>
      </c>
    </row>
    <row r="739" spans="1:3" x14ac:dyDescent="0.25">
      <c r="A739" t="s">
        <v>47</v>
      </c>
      <c r="B739">
        <v>0</v>
      </c>
      <c r="C739">
        <f t="shared" si="12"/>
        <v>3673.14</v>
      </c>
    </row>
    <row r="740" spans="1:3" x14ac:dyDescent="0.25">
      <c r="A740" t="s">
        <v>777</v>
      </c>
      <c r="B740">
        <v>1</v>
      </c>
      <c r="C740">
        <f t="shared" si="12"/>
        <v>267</v>
      </c>
    </row>
    <row r="741" spans="1:3" x14ac:dyDescent="0.25">
      <c r="A741" t="s">
        <v>38</v>
      </c>
      <c r="B741">
        <v>0</v>
      </c>
      <c r="C741">
        <f t="shared" si="12"/>
        <v>3207</v>
      </c>
    </row>
    <row r="742" spans="1:3" x14ac:dyDescent="0.25">
      <c r="A742" t="s">
        <v>621</v>
      </c>
      <c r="B742">
        <v>0</v>
      </c>
      <c r="C742">
        <f t="shared" si="12"/>
        <v>1732</v>
      </c>
    </row>
    <row r="743" spans="1:3" x14ac:dyDescent="0.25">
      <c r="A743" t="s">
        <v>50</v>
      </c>
      <c r="B743">
        <v>0</v>
      </c>
      <c r="C743">
        <f t="shared" si="12"/>
        <v>3712.5</v>
      </c>
    </row>
    <row r="744" spans="1:3" x14ac:dyDescent="0.25">
      <c r="A744" t="s">
        <v>47</v>
      </c>
      <c r="B744">
        <v>3</v>
      </c>
      <c r="C744">
        <f t="shared" si="12"/>
        <v>3673.14</v>
      </c>
    </row>
    <row r="745" spans="1:3" x14ac:dyDescent="0.25">
      <c r="A745" t="s">
        <v>12</v>
      </c>
      <c r="B745">
        <v>0</v>
      </c>
      <c r="C745">
        <f t="shared" si="12"/>
        <v>2051.83</v>
      </c>
    </row>
    <row r="746" spans="1:3" x14ac:dyDescent="0.25">
      <c r="A746" t="s">
        <v>16</v>
      </c>
      <c r="B746">
        <v>0</v>
      </c>
      <c r="C746">
        <f t="shared" si="12"/>
        <v>12397</v>
      </c>
    </row>
    <row r="747" spans="1:3" x14ac:dyDescent="0.25">
      <c r="A747" t="s">
        <v>47</v>
      </c>
      <c r="B747">
        <v>0</v>
      </c>
      <c r="C747">
        <f t="shared" si="12"/>
        <v>3673.14</v>
      </c>
    </row>
    <row r="748" spans="1:3" x14ac:dyDescent="0.25">
      <c r="A748" t="s">
        <v>26</v>
      </c>
      <c r="B748">
        <v>0</v>
      </c>
      <c r="C748">
        <f t="shared" si="12"/>
        <v>990</v>
      </c>
    </row>
    <row r="749" spans="1:3" x14ac:dyDescent="0.25">
      <c r="A749" t="s">
        <v>16</v>
      </c>
      <c r="B749">
        <v>27</v>
      </c>
      <c r="C749">
        <f t="shared" si="12"/>
        <v>12397</v>
      </c>
    </row>
    <row r="750" spans="1:3" x14ac:dyDescent="0.25">
      <c r="A750" t="s">
        <v>16</v>
      </c>
      <c r="B750">
        <v>0</v>
      </c>
      <c r="C750">
        <f t="shared" si="12"/>
        <v>12397</v>
      </c>
    </row>
    <row r="751" spans="1:3" x14ac:dyDescent="0.25">
      <c r="A751" t="s">
        <v>12</v>
      </c>
      <c r="B751">
        <v>0</v>
      </c>
      <c r="C751">
        <f t="shared" si="12"/>
        <v>2051.83</v>
      </c>
    </row>
    <row r="752" spans="1:3" x14ac:dyDescent="0.25">
      <c r="A752" t="s">
        <v>16</v>
      </c>
      <c r="B752">
        <v>0</v>
      </c>
      <c r="C752">
        <f t="shared" si="12"/>
        <v>12397</v>
      </c>
    </row>
    <row r="753" spans="1:3" x14ac:dyDescent="0.25">
      <c r="A753" t="s">
        <v>26</v>
      </c>
      <c r="B753">
        <v>0</v>
      </c>
      <c r="C753">
        <f t="shared" si="12"/>
        <v>990</v>
      </c>
    </row>
    <row r="754" spans="1:3" x14ac:dyDescent="0.25">
      <c r="A754" t="s">
        <v>16</v>
      </c>
      <c r="B754">
        <v>0</v>
      </c>
      <c r="C754">
        <f t="shared" si="12"/>
        <v>12397</v>
      </c>
    </row>
    <row r="755" spans="1:3" x14ac:dyDescent="0.25">
      <c r="A755" t="s">
        <v>16</v>
      </c>
      <c r="B755">
        <v>359</v>
      </c>
      <c r="C755">
        <f t="shared" si="12"/>
        <v>12397</v>
      </c>
    </row>
    <row r="756" spans="1:3" x14ac:dyDescent="0.25">
      <c r="A756" t="s">
        <v>16</v>
      </c>
      <c r="B756">
        <v>0</v>
      </c>
      <c r="C756">
        <f t="shared" si="12"/>
        <v>12397</v>
      </c>
    </row>
    <row r="757" spans="1:3" x14ac:dyDescent="0.25">
      <c r="A757" t="s">
        <v>12</v>
      </c>
      <c r="B757">
        <v>0</v>
      </c>
      <c r="C757">
        <f t="shared" si="12"/>
        <v>2051.83</v>
      </c>
    </row>
    <row r="758" spans="1:3" x14ac:dyDescent="0.25">
      <c r="A758" t="s">
        <v>29</v>
      </c>
      <c r="B758">
        <v>14</v>
      </c>
      <c r="C758">
        <f t="shared" si="12"/>
        <v>212</v>
      </c>
    </row>
    <row r="759" spans="1:3" x14ac:dyDescent="0.25">
      <c r="A759" t="s">
        <v>47</v>
      </c>
      <c r="B759">
        <v>11</v>
      </c>
      <c r="C759">
        <f t="shared" si="12"/>
        <v>3673.14</v>
      </c>
    </row>
    <row r="760" spans="1:3" x14ac:dyDescent="0.25">
      <c r="A760" t="s">
        <v>168</v>
      </c>
      <c r="B760">
        <v>306</v>
      </c>
      <c r="C760">
        <f t="shared" si="12"/>
        <v>651</v>
      </c>
    </row>
    <row r="761" spans="1:3" x14ac:dyDescent="0.25">
      <c r="A761" t="s">
        <v>29</v>
      </c>
      <c r="B761">
        <v>0</v>
      </c>
      <c r="C761">
        <f t="shared" si="12"/>
        <v>212</v>
      </c>
    </row>
    <row r="762" spans="1:3" x14ac:dyDescent="0.25">
      <c r="A762" t="s">
        <v>29</v>
      </c>
      <c r="B762">
        <v>29</v>
      </c>
      <c r="C762">
        <f t="shared" si="12"/>
        <v>212</v>
      </c>
    </row>
    <row r="763" spans="1:3" x14ac:dyDescent="0.25">
      <c r="A763" t="s">
        <v>173</v>
      </c>
      <c r="B763">
        <v>0</v>
      </c>
      <c r="C763">
        <f t="shared" si="12"/>
        <v>988.5</v>
      </c>
    </row>
    <row r="764" spans="1:3" x14ac:dyDescent="0.25">
      <c r="A764" t="s">
        <v>26</v>
      </c>
      <c r="B764">
        <v>2</v>
      </c>
      <c r="C764">
        <f t="shared" si="12"/>
        <v>990</v>
      </c>
    </row>
    <row r="765" spans="1:3" x14ac:dyDescent="0.25">
      <c r="A765" t="s">
        <v>252</v>
      </c>
      <c r="B765">
        <v>17</v>
      </c>
      <c r="C765">
        <f t="shared" si="12"/>
        <v>345</v>
      </c>
    </row>
    <row r="766" spans="1:3" x14ac:dyDescent="0.25">
      <c r="A766" t="s">
        <v>16</v>
      </c>
      <c r="B766">
        <v>180</v>
      </c>
      <c r="C766">
        <f t="shared" si="12"/>
        <v>12397</v>
      </c>
    </row>
    <row r="767" spans="1:3" x14ac:dyDescent="0.25">
      <c r="A767" t="s">
        <v>16</v>
      </c>
      <c r="B767">
        <v>0</v>
      </c>
      <c r="C767">
        <f t="shared" si="12"/>
        <v>12397</v>
      </c>
    </row>
    <row r="768" spans="1:3" x14ac:dyDescent="0.25">
      <c r="A768" t="s">
        <v>133</v>
      </c>
      <c r="B768">
        <v>124</v>
      </c>
      <c r="C768">
        <f t="shared" si="12"/>
        <v>7804.5</v>
      </c>
    </row>
    <row r="769" spans="1:3" x14ac:dyDescent="0.25">
      <c r="A769" t="s">
        <v>26</v>
      </c>
      <c r="B769">
        <v>0</v>
      </c>
      <c r="C769">
        <f t="shared" si="12"/>
        <v>990</v>
      </c>
    </row>
    <row r="770" spans="1:3" x14ac:dyDescent="0.25">
      <c r="A770" t="s">
        <v>525</v>
      </c>
      <c r="B770">
        <v>8</v>
      </c>
      <c r="C770">
        <f t="shared" si="12"/>
        <v>310</v>
      </c>
    </row>
    <row r="771" spans="1:3" x14ac:dyDescent="0.25">
      <c r="A771" t="s">
        <v>525</v>
      </c>
      <c r="B771">
        <v>0</v>
      </c>
      <c r="C771">
        <f t="shared" ref="C771:C834" si="13">SUMIF($A:$A, A771, $B:$B)</f>
        <v>310</v>
      </c>
    </row>
    <row r="772" spans="1:3" x14ac:dyDescent="0.25">
      <c r="A772" t="s">
        <v>23</v>
      </c>
      <c r="B772">
        <v>0</v>
      </c>
      <c r="C772">
        <f t="shared" si="13"/>
        <v>383</v>
      </c>
    </row>
    <row r="773" spans="1:3" x14ac:dyDescent="0.25">
      <c r="A773" t="s">
        <v>26</v>
      </c>
      <c r="B773">
        <v>8</v>
      </c>
      <c r="C773">
        <f t="shared" si="13"/>
        <v>990</v>
      </c>
    </row>
    <row r="774" spans="1:3" x14ac:dyDescent="0.25">
      <c r="A774" t="s">
        <v>525</v>
      </c>
      <c r="B774">
        <v>0</v>
      </c>
      <c r="C774">
        <f t="shared" si="13"/>
        <v>310</v>
      </c>
    </row>
    <row r="775" spans="1:3" x14ac:dyDescent="0.25">
      <c r="A775" t="s">
        <v>525</v>
      </c>
      <c r="B775">
        <v>0</v>
      </c>
      <c r="C775">
        <f t="shared" si="13"/>
        <v>310</v>
      </c>
    </row>
    <row r="776" spans="1:3" x14ac:dyDescent="0.25">
      <c r="A776" t="s">
        <v>525</v>
      </c>
      <c r="B776">
        <v>0</v>
      </c>
      <c r="C776">
        <f t="shared" si="13"/>
        <v>310</v>
      </c>
    </row>
    <row r="777" spans="1:3" x14ac:dyDescent="0.25">
      <c r="A777" t="s">
        <v>47</v>
      </c>
      <c r="B777">
        <v>103</v>
      </c>
      <c r="C777">
        <f t="shared" si="13"/>
        <v>3673.14</v>
      </c>
    </row>
    <row r="778" spans="1:3" x14ac:dyDescent="0.25">
      <c r="A778" t="s">
        <v>12</v>
      </c>
      <c r="B778">
        <v>0</v>
      </c>
      <c r="C778">
        <f t="shared" si="13"/>
        <v>2051.83</v>
      </c>
    </row>
    <row r="779" spans="1:3" x14ac:dyDescent="0.25">
      <c r="A779" t="s">
        <v>12</v>
      </c>
      <c r="B779">
        <v>1</v>
      </c>
      <c r="C779">
        <f t="shared" si="13"/>
        <v>2051.83</v>
      </c>
    </row>
    <row r="780" spans="1:3" x14ac:dyDescent="0.25">
      <c r="A780" t="s">
        <v>12</v>
      </c>
      <c r="B780">
        <v>41</v>
      </c>
      <c r="C780">
        <f t="shared" si="13"/>
        <v>2051.83</v>
      </c>
    </row>
    <row r="781" spans="1:3" x14ac:dyDescent="0.25">
      <c r="A781" t="s">
        <v>16</v>
      </c>
      <c r="B781">
        <v>0</v>
      </c>
      <c r="C781">
        <f t="shared" si="13"/>
        <v>12397</v>
      </c>
    </row>
    <row r="782" spans="1:3" x14ac:dyDescent="0.25">
      <c r="A782" t="s">
        <v>16</v>
      </c>
      <c r="B782">
        <v>3</v>
      </c>
      <c r="C782">
        <f t="shared" si="13"/>
        <v>12397</v>
      </c>
    </row>
    <row r="783" spans="1:3" x14ac:dyDescent="0.25">
      <c r="A783" t="s">
        <v>16</v>
      </c>
      <c r="B783">
        <v>1</v>
      </c>
      <c r="C783">
        <f t="shared" si="13"/>
        <v>12397</v>
      </c>
    </row>
    <row r="784" spans="1:3" x14ac:dyDescent="0.25">
      <c r="A784" t="s">
        <v>16</v>
      </c>
      <c r="B784">
        <v>0</v>
      </c>
      <c r="C784">
        <f t="shared" si="13"/>
        <v>12397</v>
      </c>
    </row>
    <row r="785" spans="1:3" x14ac:dyDescent="0.25">
      <c r="A785" t="s">
        <v>16</v>
      </c>
      <c r="B785">
        <v>8</v>
      </c>
      <c r="C785">
        <f t="shared" si="13"/>
        <v>12397</v>
      </c>
    </row>
    <row r="786" spans="1:3" x14ac:dyDescent="0.25">
      <c r="A786" t="s">
        <v>26</v>
      </c>
      <c r="B786">
        <v>0</v>
      </c>
      <c r="C786">
        <f t="shared" si="13"/>
        <v>990</v>
      </c>
    </row>
    <row r="787" spans="1:3" x14ac:dyDescent="0.25">
      <c r="A787" t="s">
        <v>26</v>
      </c>
      <c r="B787">
        <v>0</v>
      </c>
      <c r="C787">
        <f t="shared" si="13"/>
        <v>990</v>
      </c>
    </row>
    <row r="788" spans="1:3" x14ac:dyDescent="0.25">
      <c r="A788" t="s">
        <v>252</v>
      </c>
      <c r="B788">
        <v>0</v>
      </c>
      <c r="C788">
        <f t="shared" si="13"/>
        <v>345</v>
      </c>
    </row>
    <row r="789" spans="1:3" x14ac:dyDescent="0.25">
      <c r="A789" t="s">
        <v>166</v>
      </c>
      <c r="B789">
        <v>0</v>
      </c>
      <c r="C789">
        <f t="shared" si="13"/>
        <v>1538</v>
      </c>
    </row>
    <row r="790" spans="1:3" x14ac:dyDescent="0.25">
      <c r="A790" t="s">
        <v>65</v>
      </c>
      <c r="B790">
        <v>0</v>
      </c>
      <c r="C790">
        <f t="shared" si="13"/>
        <v>543.5</v>
      </c>
    </row>
    <row r="791" spans="1:3" x14ac:dyDescent="0.25">
      <c r="A791" t="s">
        <v>26</v>
      </c>
      <c r="B791">
        <v>0</v>
      </c>
      <c r="C791">
        <f t="shared" si="13"/>
        <v>990</v>
      </c>
    </row>
    <row r="792" spans="1:3" x14ac:dyDescent="0.25">
      <c r="A792" t="s">
        <v>16</v>
      </c>
      <c r="B792">
        <v>2</v>
      </c>
      <c r="C792">
        <f t="shared" si="13"/>
        <v>12397</v>
      </c>
    </row>
    <row r="793" spans="1:3" x14ac:dyDescent="0.25">
      <c r="A793" t="s">
        <v>26</v>
      </c>
      <c r="B793">
        <v>10</v>
      </c>
      <c r="C793">
        <f t="shared" si="13"/>
        <v>990</v>
      </c>
    </row>
    <row r="794" spans="1:3" x14ac:dyDescent="0.25">
      <c r="A794" t="s">
        <v>16</v>
      </c>
      <c r="B794">
        <v>0</v>
      </c>
      <c r="C794">
        <f t="shared" si="13"/>
        <v>12397</v>
      </c>
    </row>
    <row r="795" spans="1:3" x14ac:dyDescent="0.25">
      <c r="A795" t="s">
        <v>26</v>
      </c>
      <c r="B795">
        <v>0</v>
      </c>
      <c r="C795">
        <f t="shared" si="13"/>
        <v>990</v>
      </c>
    </row>
    <row r="796" spans="1:3" x14ac:dyDescent="0.25">
      <c r="A796" t="s">
        <v>846</v>
      </c>
      <c r="B796">
        <v>0</v>
      </c>
      <c r="C796">
        <f t="shared" si="13"/>
        <v>6</v>
      </c>
    </row>
    <row r="797" spans="1:3" x14ac:dyDescent="0.25">
      <c r="A797" t="s">
        <v>16</v>
      </c>
      <c r="B797">
        <v>0</v>
      </c>
      <c r="C797">
        <f t="shared" si="13"/>
        <v>12397</v>
      </c>
    </row>
    <row r="798" spans="1:3" x14ac:dyDescent="0.25">
      <c r="A798" t="s">
        <v>26</v>
      </c>
      <c r="B798">
        <v>0</v>
      </c>
      <c r="C798">
        <f t="shared" si="13"/>
        <v>990</v>
      </c>
    </row>
    <row r="799" spans="1:3" x14ac:dyDescent="0.25">
      <c r="A799" t="s">
        <v>196</v>
      </c>
      <c r="B799">
        <v>0</v>
      </c>
      <c r="C799">
        <f t="shared" si="13"/>
        <v>652</v>
      </c>
    </row>
    <row r="800" spans="1:3" x14ac:dyDescent="0.25">
      <c r="A800" t="s">
        <v>23</v>
      </c>
      <c r="B800">
        <v>0</v>
      </c>
      <c r="C800">
        <f t="shared" si="13"/>
        <v>383</v>
      </c>
    </row>
    <row r="801" spans="1:3" x14ac:dyDescent="0.25">
      <c r="A801" t="s">
        <v>16</v>
      </c>
      <c r="B801">
        <v>0</v>
      </c>
      <c r="C801">
        <f t="shared" si="13"/>
        <v>12397</v>
      </c>
    </row>
    <row r="802" spans="1:3" x14ac:dyDescent="0.25">
      <c r="A802" t="s">
        <v>47</v>
      </c>
      <c r="B802">
        <v>72</v>
      </c>
      <c r="C802">
        <f t="shared" si="13"/>
        <v>3673.14</v>
      </c>
    </row>
    <row r="803" spans="1:3" x14ac:dyDescent="0.25">
      <c r="A803" t="s">
        <v>29</v>
      </c>
      <c r="B803">
        <v>56</v>
      </c>
      <c r="C803">
        <f t="shared" si="13"/>
        <v>212</v>
      </c>
    </row>
    <row r="804" spans="1:3" x14ac:dyDescent="0.25">
      <c r="A804" t="s">
        <v>12</v>
      </c>
      <c r="B804">
        <v>246.5</v>
      </c>
      <c r="C804">
        <f t="shared" si="13"/>
        <v>2051.83</v>
      </c>
    </row>
    <row r="805" spans="1:3" x14ac:dyDescent="0.25">
      <c r="A805" t="s">
        <v>525</v>
      </c>
      <c r="B805">
        <v>101</v>
      </c>
      <c r="C805">
        <f t="shared" si="13"/>
        <v>310</v>
      </c>
    </row>
    <row r="806" spans="1:3" x14ac:dyDescent="0.25">
      <c r="A806" t="s">
        <v>196</v>
      </c>
      <c r="B806">
        <v>0</v>
      </c>
      <c r="C806">
        <f t="shared" si="13"/>
        <v>652</v>
      </c>
    </row>
    <row r="807" spans="1:3" x14ac:dyDescent="0.25">
      <c r="A807" t="s">
        <v>203</v>
      </c>
      <c r="B807">
        <v>0</v>
      </c>
      <c r="C807">
        <f t="shared" si="13"/>
        <v>273</v>
      </c>
    </row>
    <row r="808" spans="1:3" x14ac:dyDescent="0.25">
      <c r="A808" t="s">
        <v>26</v>
      </c>
      <c r="B808">
        <v>0</v>
      </c>
      <c r="C808">
        <f t="shared" si="13"/>
        <v>990</v>
      </c>
    </row>
    <row r="809" spans="1:3" x14ac:dyDescent="0.25">
      <c r="A809" t="s">
        <v>29</v>
      </c>
      <c r="B809">
        <v>0</v>
      </c>
      <c r="C809">
        <f t="shared" si="13"/>
        <v>212</v>
      </c>
    </row>
    <row r="810" spans="1:3" x14ac:dyDescent="0.25">
      <c r="A810" t="s">
        <v>26</v>
      </c>
      <c r="B810">
        <v>0</v>
      </c>
      <c r="C810">
        <f t="shared" si="13"/>
        <v>990</v>
      </c>
    </row>
    <row r="811" spans="1:3" x14ac:dyDescent="0.25">
      <c r="A811" t="s">
        <v>26</v>
      </c>
      <c r="B811">
        <v>0</v>
      </c>
      <c r="C811">
        <f t="shared" si="13"/>
        <v>990</v>
      </c>
    </row>
    <row r="812" spans="1:3" x14ac:dyDescent="0.25">
      <c r="A812" t="s">
        <v>310</v>
      </c>
      <c r="B812">
        <v>0</v>
      </c>
      <c r="C812">
        <f t="shared" si="13"/>
        <v>0</v>
      </c>
    </row>
    <row r="813" spans="1:3" x14ac:dyDescent="0.25">
      <c r="A813" t="s">
        <v>12</v>
      </c>
      <c r="B813">
        <v>0</v>
      </c>
      <c r="C813">
        <f t="shared" si="13"/>
        <v>2051.83</v>
      </c>
    </row>
    <row r="814" spans="1:3" x14ac:dyDescent="0.25">
      <c r="A814" t="s">
        <v>23</v>
      </c>
      <c r="B814">
        <v>26</v>
      </c>
      <c r="C814">
        <f t="shared" si="13"/>
        <v>383</v>
      </c>
    </row>
    <row r="815" spans="1:3" x14ac:dyDescent="0.25">
      <c r="A815" t="s">
        <v>26</v>
      </c>
      <c r="B815">
        <v>0</v>
      </c>
      <c r="C815">
        <f t="shared" si="13"/>
        <v>990</v>
      </c>
    </row>
    <row r="816" spans="1:3" x14ac:dyDescent="0.25">
      <c r="A816" t="s">
        <v>47</v>
      </c>
      <c r="B816">
        <v>51</v>
      </c>
      <c r="C816">
        <f t="shared" si="13"/>
        <v>3673.14</v>
      </c>
    </row>
    <row r="817" spans="1:3" x14ac:dyDescent="0.25">
      <c r="A817" t="s">
        <v>38</v>
      </c>
      <c r="B817">
        <v>17</v>
      </c>
      <c r="C817">
        <f t="shared" si="13"/>
        <v>3207</v>
      </c>
    </row>
    <row r="818" spans="1:3" x14ac:dyDescent="0.25">
      <c r="A818" t="s">
        <v>38</v>
      </c>
      <c r="B818">
        <v>3178</v>
      </c>
      <c r="C818">
        <f t="shared" si="13"/>
        <v>3207</v>
      </c>
    </row>
    <row r="819" spans="1:3" x14ac:dyDescent="0.25">
      <c r="A819" t="s">
        <v>133</v>
      </c>
      <c r="B819">
        <v>3098</v>
      </c>
      <c r="C819">
        <f t="shared" si="13"/>
        <v>7804.5</v>
      </c>
    </row>
    <row r="820" spans="1:3" x14ac:dyDescent="0.25">
      <c r="A820" t="s">
        <v>168</v>
      </c>
      <c r="B820">
        <v>101</v>
      </c>
      <c r="C820">
        <f t="shared" si="13"/>
        <v>651</v>
      </c>
    </row>
    <row r="821" spans="1:3" x14ac:dyDescent="0.25">
      <c r="A821" t="s">
        <v>168</v>
      </c>
      <c r="B821">
        <v>235</v>
      </c>
      <c r="C821">
        <f t="shared" si="13"/>
        <v>651</v>
      </c>
    </row>
    <row r="822" spans="1:3" x14ac:dyDescent="0.25">
      <c r="A822" t="s">
        <v>168</v>
      </c>
      <c r="B822">
        <v>0</v>
      </c>
      <c r="C822">
        <f t="shared" si="13"/>
        <v>651</v>
      </c>
    </row>
    <row r="823" spans="1:3" x14ac:dyDescent="0.25">
      <c r="A823" t="s">
        <v>12</v>
      </c>
      <c r="B823">
        <v>46</v>
      </c>
      <c r="C823">
        <f t="shared" si="13"/>
        <v>2051.83</v>
      </c>
    </row>
    <row r="824" spans="1:3" x14ac:dyDescent="0.25">
      <c r="A824" t="s">
        <v>50</v>
      </c>
      <c r="B824">
        <v>0</v>
      </c>
      <c r="C824">
        <f t="shared" si="13"/>
        <v>3712.5</v>
      </c>
    </row>
    <row r="825" spans="1:3" x14ac:dyDescent="0.25">
      <c r="A825" t="s">
        <v>252</v>
      </c>
      <c r="B825">
        <v>0</v>
      </c>
      <c r="C825">
        <f t="shared" si="13"/>
        <v>345</v>
      </c>
    </row>
    <row r="826" spans="1:3" x14ac:dyDescent="0.25">
      <c r="A826" t="s">
        <v>252</v>
      </c>
      <c r="B826">
        <v>0</v>
      </c>
      <c r="C826">
        <f t="shared" si="13"/>
        <v>345</v>
      </c>
    </row>
    <row r="827" spans="1:3" x14ac:dyDescent="0.25">
      <c r="A827" t="s">
        <v>168</v>
      </c>
      <c r="B827">
        <v>0</v>
      </c>
      <c r="C827">
        <f t="shared" si="13"/>
        <v>651</v>
      </c>
    </row>
    <row r="828" spans="1:3" x14ac:dyDescent="0.25">
      <c r="A828" t="s">
        <v>38</v>
      </c>
      <c r="B828">
        <v>2</v>
      </c>
      <c r="C828">
        <f t="shared" si="13"/>
        <v>3207</v>
      </c>
    </row>
    <row r="829" spans="1:3" x14ac:dyDescent="0.25">
      <c r="A829" t="s">
        <v>26</v>
      </c>
      <c r="B829">
        <v>19</v>
      </c>
      <c r="C829">
        <f t="shared" si="13"/>
        <v>990</v>
      </c>
    </row>
    <row r="830" spans="1:3" x14ac:dyDescent="0.25">
      <c r="A830" t="s">
        <v>203</v>
      </c>
      <c r="B830">
        <v>0</v>
      </c>
      <c r="C830">
        <f t="shared" si="13"/>
        <v>273</v>
      </c>
    </row>
    <row r="831" spans="1:3" x14ac:dyDescent="0.25">
      <c r="A831" t="s">
        <v>26</v>
      </c>
      <c r="B831">
        <v>0</v>
      </c>
      <c r="C831">
        <f t="shared" si="13"/>
        <v>990</v>
      </c>
    </row>
    <row r="832" spans="1:3" x14ac:dyDescent="0.25">
      <c r="A832" t="s">
        <v>238</v>
      </c>
      <c r="B832">
        <v>0</v>
      </c>
      <c r="C832">
        <f t="shared" si="13"/>
        <v>3422.5</v>
      </c>
    </row>
    <row r="833" spans="1:3" x14ac:dyDescent="0.25">
      <c r="A833" t="s">
        <v>16</v>
      </c>
      <c r="B833">
        <v>0</v>
      </c>
      <c r="C833">
        <f t="shared" si="13"/>
        <v>12397</v>
      </c>
    </row>
    <row r="834" spans="1:3" x14ac:dyDescent="0.25">
      <c r="A834" t="s">
        <v>26</v>
      </c>
      <c r="B834">
        <v>9</v>
      </c>
      <c r="C834">
        <f t="shared" si="13"/>
        <v>990</v>
      </c>
    </row>
    <row r="835" spans="1:3" x14ac:dyDescent="0.25">
      <c r="A835" t="s">
        <v>252</v>
      </c>
      <c r="B835">
        <v>0</v>
      </c>
      <c r="C835">
        <f t="shared" ref="C835:C874" si="14">SUMIF($A:$A, A835, $B:$B)</f>
        <v>345</v>
      </c>
    </row>
    <row r="836" spans="1:3" x14ac:dyDescent="0.25">
      <c r="A836" t="s">
        <v>26</v>
      </c>
      <c r="B836">
        <v>14</v>
      </c>
      <c r="C836">
        <f t="shared" si="14"/>
        <v>990</v>
      </c>
    </row>
    <row r="837" spans="1:3" x14ac:dyDescent="0.25">
      <c r="A837" t="s">
        <v>16</v>
      </c>
      <c r="B837">
        <v>71</v>
      </c>
      <c r="C837">
        <f t="shared" si="14"/>
        <v>12397</v>
      </c>
    </row>
    <row r="838" spans="1:3" x14ac:dyDescent="0.25">
      <c r="A838" t="s">
        <v>16</v>
      </c>
      <c r="B838">
        <v>169</v>
      </c>
      <c r="C838">
        <f t="shared" si="14"/>
        <v>12397</v>
      </c>
    </row>
    <row r="839" spans="1:3" x14ac:dyDescent="0.25">
      <c r="A839" t="s">
        <v>26</v>
      </c>
      <c r="B839">
        <v>0</v>
      </c>
      <c r="C839">
        <f t="shared" si="14"/>
        <v>990</v>
      </c>
    </row>
    <row r="840" spans="1:3" x14ac:dyDescent="0.25">
      <c r="A840" t="s">
        <v>238</v>
      </c>
      <c r="B840">
        <v>1047.5</v>
      </c>
      <c r="C840">
        <f t="shared" si="14"/>
        <v>3422.5</v>
      </c>
    </row>
    <row r="841" spans="1:3" x14ac:dyDescent="0.25">
      <c r="A841" t="s">
        <v>133</v>
      </c>
      <c r="B841">
        <v>6</v>
      </c>
      <c r="C841">
        <f t="shared" si="14"/>
        <v>7804.5</v>
      </c>
    </row>
    <row r="842" spans="1:3" x14ac:dyDescent="0.25">
      <c r="A842" t="s">
        <v>29</v>
      </c>
      <c r="B842">
        <v>0</v>
      </c>
      <c r="C842">
        <f t="shared" si="14"/>
        <v>212</v>
      </c>
    </row>
    <row r="843" spans="1:3" x14ac:dyDescent="0.25">
      <c r="A843" t="s">
        <v>26</v>
      </c>
      <c r="B843">
        <v>0</v>
      </c>
      <c r="C843">
        <f t="shared" si="14"/>
        <v>990</v>
      </c>
    </row>
    <row r="844" spans="1:3" x14ac:dyDescent="0.25">
      <c r="A844" t="s">
        <v>173</v>
      </c>
      <c r="B844">
        <v>14</v>
      </c>
      <c r="C844">
        <f t="shared" si="14"/>
        <v>988.5</v>
      </c>
    </row>
    <row r="845" spans="1:3" x14ac:dyDescent="0.25">
      <c r="A845" t="s">
        <v>16</v>
      </c>
      <c r="B845">
        <v>0</v>
      </c>
      <c r="C845">
        <f t="shared" si="14"/>
        <v>12397</v>
      </c>
    </row>
    <row r="846" spans="1:3" x14ac:dyDescent="0.25">
      <c r="A846" t="s">
        <v>26</v>
      </c>
      <c r="B846">
        <v>0</v>
      </c>
      <c r="C846">
        <f t="shared" si="14"/>
        <v>990</v>
      </c>
    </row>
    <row r="847" spans="1:3" x14ac:dyDescent="0.25">
      <c r="A847" t="s">
        <v>16</v>
      </c>
      <c r="B847">
        <v>3</v>
      </c>
      <c r="C847">
        <f t="shared" si="14"/>
        <v>12397</v>
      </c>
    </row>
    <row r="848" spans="1:3" x14ac:dyDescent="0.25">
      <c r="A848" t="s">
        <v>16</v>
      </c>
      <c r="B848">
        <v>0</v>
      </c>
      <c r="C848">
        <f t="shared" si="14"/>
        <v>12397</v>
      </c>
    </row>
    <row r="849" spans="1:3" x14ac:dyDescent="0.25">
      <c r="A849" t="s">
        <v>16</v>
      </c>
      <c r="B849">
        <v>0</v>
      </c>
      <c r="C849">
        <f t="shared" si="14"/>
        <v>12397</v>
      </c>
    </row>
    <row r="850" spans="1:3" x14ac:dyDescent="0.25">
      <c r="A850" t="s">
        <v>16</v>
      </c>
      <c r="B850">
        <v>4</v>
      </c>
      <c r="C850">
        <f t="shared" si="14"/>
        <v>12397</v>
      </c>
    </row>
    <row r="851" spans="1:3" x14ac:dyDescent="0.25">
      <c r="A851" t="s">
        <v>16</v>
      </c>
      <c r="B851">
        <v>0</v>
      </c>
      <c r="C851">
        <f t="shared" si="14"/>
        <v>12397</v>
      </c>
    </row>
    <row r="852" spans="1:3" x14ac:dyDescent="0.25">
      <c r="A852" t="s">
        <v>16</v>
      </c>
      <c r="B852">
        <v>0</v>
      </c>
      <c r="C852">
        <f t="shared" si="14"/>
        <v>12397</v>
      </c>
    </row>
    <row r="853" spans="1:3" x14ac:dyDescent="0.25">
      <c r="A853" t="s">
        <v>168</v>
      </c>
      <c r="B853">
        <v>0</v>
      </c>
      <c r="C853">
        <f t="shared" si="14"/>
        <v>651</v>
      </c>
    </row>
    <row r="854" spans="1:3" x14ac:dyDescent="0.25">
      <c r="A854" t="s">
        <v>16</v>
      </c>
      <c r="B854">
        <v>0</v>
      </c>
      <c r="C854">
        <f t="shared" si="14"/>
        <v>12397</v>
      </c>
    </row>
    <row r="855" spans="1:3" x14ac:dyDescent="0.25">
      <c r="A855" t="s">
        <v>16</v>
      </c>
      <c r="B855">
        <v>0</v>
      </c>
      <c r="C855">
        <f t="shared" si="14"/>
        <v>12397</v>
      </c>
    </row>
    <row r="856" spans="1:3" x14ac:dyDescent="0.25">
      <c r="A856" t="s">
        <v>16</v>
      </c>
      <c r="B856">
        <v>0</v>
      </c>
      <c r="C856">
        <f t="shared" si="14"/>
        <v>12397</v>
      </c>
    </row>
    <row r="857" spans="1:3" x14ac:dyDescent="0.25">
      <c r="A857" t="s">
        <v>26</v>
      </c>
      <c r="B857">
        <v>0</v>
      </c>
      <c r="C857">
        <f t="shared" si="14"/>
        <v>990</v>
      </c>
    </row>
    <row r="858" spans="1:3" x14ac:dyDescent="0.25">
      <c r="A858" t="s">
        <v>203</v>
      </c>
      <c r="B858">
        <v>0</v>
      </c>
      <c r="C858">
        <f t="shared" si="14"/>
        <v>273</v>
      </c>
    </row>
    <row r="859" spans="1:3" x14ac:dyDescent="0.25">
      <c r="A859" t="s">
        <v>16</v>
      </c>
      <c r="B859">
        <v>1</v>
      </c>
      <c r="C859">
        <f t="shared" si="14"/>
        <v>12397</v>
      </c>
    </row>
    <row r="860" spans="1:3" x14ac:dyDescent="0.25">
      <c r="A860" t="s">
        <v>16</v>
      </c>
      <c r="B860">
        <v>0</v>
      </c>
      <c r="C860">
        <f t="shared" si="14"/>
        <v>12397</v>
      </c>
    </row>
    <row r="861" spans="1:3" x14ac:dyDescent="0.25">
      <c r="A861" t="s">
        <v>29</v>
      </c>
      <c r="B861">
        <v>0</v>
      </c>
      <c r="C861">
        <f t="shared" si="14"/>
        <v>212</v>
      </c>
    </row>
    <row r="862" spans="1:3" x14ac:dyDescent="0.25">
      <c r="A862" t="s">
        <v>29</v>
      </c>
      <c r="B862">
        <v>2</v>
      </c>
      <c r="C862">
        <f t="shared" si="14"/>
        <v>212</v>
      </c>
    </row>
    <row r="863" spans="1:3" x14ac:dyDescent="0.25">
      <c r="A863" t="s">
        <v>133</v>
      </c>
      <c r="B863">
        <v>0</v>
      </c>
      <c r="C863">
        <f t="shared" si="14"/>
        <v>7804.5</v>
      </c>
    </row>
    <row r="864" spans="1:3" x14ac:dyDescent="0.25">
      <c r="A864" t="s">
        <v>70</v>
      </c>
      <c r="B864">
        <v>13</v>
      </c>
      <c r="C864">
        <f t="shared" si="14"/>
        <v>396</v>
      </c>
    </row>
    <row r="865" spans="1:3" x14ac:dyDescent="0.25">
      <c r="A865" t="s">
        <v>38</v>
      </c>
      <c r="B865">
        <v>0</v>
      </c>
      <c r="C865">
        <f t="shared" si="14"/>
        <v>3207</v>
      </c>
    </row>
    <row r="866" spans="1:3" x14ac:dyDescent="0.25">
      <c r="A866" t="s">
        <v>173</v>
      </c>
      <c r="B866">
        <v>45</v>
      </c>
      <c r="C866">
        <f t="shared" si="14"/>
        <v>988.5</v>
      </c>
    </row>
    <row r="867" spans="1:3" x14ac:dyDescent="0.25">
      <c r="A867" t="s">
        <v>525</v>
      </c>
      <c r="B867">
        <v>0</v>
      </c>
      <c r="C867">
        <f t="shared" si="14"/>
        <v>310</v>
      </c>
    </row>
    <row r="868" spans="1:3" x14ac:dyDescent="0.25">
      <c r="A868" t="s">
        <v>1436</v>
      </c>
      <c r="B868">
        <v>0</v>
      </c>
      <c r="C868">
        <f t="shared" si="14"/>
        <v>0</v>
      </c>
    </row>
    <row r="869" spans="1:3" x14ac:dyDescent="0.25">
      <c r="A869" t="s">
        <v>12</v>
      </c>
      <c r="B869">
        <v>1</v>
      </c>
      <c r="C869">
        <f t="shared" si="14"/>
        <v>2051.83</v>
      </c>
    </row>
    <row r="870" spans="1:3" x14ac:dyDescent="0.25">
      <c r="A870" t="s">
        <v>50</v>
      </c>
      <c r="B870">
        <v>0</v>
      </c>
      <c r="C870">
        <f t="shared" si="14"/>
        <v>3712.5</v>
      </c>
    </row>
    <row r="871" spans="1:3" x14ac:dyDescent="0.25">
      <c r="A871" t="s">
        <v>1441</v>
      </c>
      <c r="B871">
        <v>16</v>
      </c>
      <c r="C871">
        <f t="shared" si="14"/>
        <v>16</v>
      </c>
    </row>
    <row r="872" spans="1:3" x14ac:dyDescent="0.25">
      <c r="A872" t="s">
        <v>130</v>
      </c>
      <c r="B872">
        <v>3</v>
      </c>
      <c r="C872">
        <f t="shared" si="14"/>
        <v>3415</v>
      </c>
    </row>
    <row r="873" spans="1:3" x14ac:dyDescent="0.25">
      <c r="A873" t="s">
        <v>12</v>
      </c>
      <c r="B873">
        <v>1</v>
      </c>
      <c r="C873">
        <f t="shared" si="14"/>
        <v>2051.83</v>
      </c>
    </row>
    <row r="874" spans="1:3" x14ac:dyDescent="0.25">
      <c r="A874" t="s">
        <v>196</v>
      </c>
      <c r="B874">
        <v>0</v>
      </c>
      <c r="C874">
        <f t="shared" si="14"/>
        <v>652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2B19E4B-0D65-4630-B13E-644B107B7D88}">
  <ds:schemaRefs/>
</ds:datastoreItem>
</file>

<file path=customXml/itemProps2.xml><?xml version="1.0" encoding="utf-8"?>
<ds:datastoreItem xmlns:ds="http://schemas.openxmlformats.org/officeDocument/2006/customXml" ds:itemID="{A0100771-5BE7-492E-89EF-3EB7E5F10A8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C4ACE3A-C3B6-4D59-BC28-CC23C10C0320}">
  <ds:schemaRefs/>
</ds:datastoreItem>
</file>

<file path=customXml/itemProps4.xml><?xml version="1.0" encoding="utf-8"?>
<ds:datastoreItem xmlns:ds="http://schemas.openxmlformats.org/officeDocument/2006/customXml" ds:itemID="{B115E81B-648F-4E60-AA70-7DC1017DFB7E}">
  <ds:schemaRefs/>
</ds:datastoreItem>
</file>

<file path=customXml/itemProps5.xml><?xml version="1.0" encoding="utf-8"?>
<ds:datastoreItem xmlns:ds="http://schemas.openxmlformats.org/officeDocument/2006/customXml" ds:itemID="{45DAB95C-4EC4-4419-AF86-B12B6EC2D49B}">
  <ds:schemaRefs/>
</ds:datastoreItem>
</file>

<file path=customXml/itemProps6.xml><?xml version="1.0" encoding="utf-8"?>
<ds:datastoreItem xmlns:ds="http://schemas.openxmlformats.org/officeDocument/2006/customXml" ds:itemID="{6FB1B6C7-B966-47DB-84FC-8D950234BA39}">
  <ds:schemaRefs/>
</ds:datastoreItem>
</file>

<file path=customXml/itemProps7.xml><?xml version="1.0" encoding="utf-8"?>
<ds:datastoreItem xmlns:ds="http://schemas.openxmlformats.org/officeDocument/2006/customXml" ds:itemID="{70F44181-88A6-4EB7-812D-FBDAC0A09B2E}">
  <ds:schemaRefs/>
</ds:datastoreItem>
</file>

<file path=customXml/itemProps8.xml><?xml version="1.0" encoding="utf-8"?>
<ds:datastoreItem xmlns:ds="http://schemas.openxmlformats.org/officeDocument/2006/customXml" ds:itemID="{4CAEF7E7-4843-420F-A39D-87EC61FD998C}">
  <ds:schemaRefs/>
</ds:datastoreItem>
</file>

<file path=customXml/itemProps9.xml><?xml version="1.0" encoding="utf-8"?>
<ds:datastoreItem xmlns:ds="http://schemas.openxmlformats.org/officeDocument/2006/customXml" ds:itemID="{862E8821-63E6-4ECD-B2DB-5A5BF51A6066}">
  <ds:schemaRefs/>
</ds:datastoreItem>
</file>

<file path=customXml/itemProps10.xml><?xml version="1.0" encoding="utf-8"?>
<ds:datastoreItem xmlns:ds="http://schemas.openxmlformats.org/officeDocument/2006/customXml" ds:itemID="{65DCCFDD-91C0-4E8E-92CD-45B05656D3C9}">
  <ds:schemaRefs/>
</ds:datastoreItem>
</file>

<file path=customXml/itemProps11.xml><?xml version="1.0" encoding="utf-8"?>
<ds:datastoreItem xmlns:ds="http://schemas.openxmlformats.org/officeDocument/2006/customXml" ds:itemID="{DE57AB1D-66D2-407B-9CBA-1752608D1FAE}">
  <ds:schemaRefs/>
</ds:datastoreItem>
</file>

<file path=customXml/itemProps12.xml><?xml version="1.0" encoding="utf-8"?>
<ds:datastoreItem xmlns:ds="http://schemas.openxmlformats.org/officeDocument/2006/customXml" ds:itemID="{06D616B7-7404-40E9-8B9F-90851E703709}">
  <ds:schemaRefs/>
</ds:datastoreItem>
</file>

<file path=customXml/itemProps13.xml><?xml version="1.0" encoding="utf-8"?>
<ds:datastoreItem xmlns:ds="http://schemas.openxmlformats.org/officeDocument/2006/customXml" ds:itemID="{CC9341D8-905F-4A5F-A02D-9CCF9DE5FA61}">
  <ds:schemaRefs/>
</ds:datastoreItem>
</file>

<file path=customXml/itemProps14.xml><?xml version="1.0" encoding="utf-8"?>
<ds:datastoreItem xmlns:ds="http://schemas.openxmlformats.org/officeDocument/2006/customXml" ds:itemID="{4EE91CCA-3EFF-46F3-8EF3-008B64315EAB}">
  <ds:schemaRefs/>
</ds:datastoreItem>
</file>

<file path=customXml/itemProps15.xml><?xml version="1.0" encoding="utf-8"?>
<ds:datastoreItem xmlns:ds="http://schemas.openxmlformats.org/officeDocument/2006/customXml" ds:itemID="{ECE931FF-7BDB-48CD-8F56-DF6AE79F8854}">
  <ds:schemaRefs/>
</ds:datastoreItem>
</file>

<file path=customXml/itemProps16.xml><?xml version="1.0" encoding="utf-8"?>
<ds:datastoreItem xmlns:ds="http://schemas.openxmlformats.org/officeDocument/2006/customXml" ds:itemID="{F587A11B-829E-4BEF-9A90-09667AA0B4FE}">
  <ds:schemaRefs/>
</ds:datastoreItem>
</file>

<file path=customXml/itemProps17.xml><?xml version="1.0" encoding="utf-8"?>
<ds:datastoreItem xmlns:ds="http://schemas.openxmlformats.org/officeDocument/2006/customXml" ds:itemID="{66B0ACC7-19C8-4D64-BD75-9D4E598D0AF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dashboard</vt:lpstr>
      <vt:lpstr>data</vt:lpstr>
      <vt:lpstr>charts</vt:lpstr>
      <vt:lpstr>top_wins</vt:lpstr>
      <vt:lpstr>pilot_nationality</vt:lpstr>
      <vt:lpstr>race_entries</vt:lpstr>
      <vt:lpstr>race_starts</vt:lpstr>
      <vt:lpstr>pole</vt:lpstr>
      <vt:lpstr>race_wins</vt:lpstr>
      <vt:lpstr>podiums</vt:lpstr>
      <vt:lpstr>fastest_laps</vt:lpstr>
      <vt:lpstr>points</vt:lpstr>
      <vt:lpstr>race_entries!Extract</vt:lpstr>
      <vt:lpstr>nat_ent</vt:lpstr>
      <vt:lpstr>nat_fl</vt:lpstr>
      <vt:lpstr>nat_podiums</vt:lpstr>
      <vt:lpstr>nat_points</vt:lpstr>
      <vt:lpstr>nat_pole</vt:lpstr>
      <vt:lpstr>nat_start</vt:lpstr>
      <vt:lpstr>nat_wins</vt:lpstr>
      <vt:lpstr>nation</vt:lpstr>
      <vt:lpstr>pole</vt:lpstr>
      <vt:lpstr>succ_driver</vt:lpstr>
      <vt:lpstr>top_wins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András</dc:creator>
  <cp:lastModifiedBy>Vogel András</cp:lastModifiedBy>
  <dcterms:created xsi:type="dcterms:W3CDTF">2025-06-04T12:11:28Z</dcterms:created>
  <dcterms:modified xsi:type="dcterms:W3CDTF">2025-07-10T09:13:54Z</dcterms:modified>
</cp:coreProperties>
</file>