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BM10" i="1"/>
  <c r="FX21"/>
  <c r="BF8" s="1"/>
  <c r="BW3"/>
  <c r="BV3"/>
  <c r="BF7"/>
  <c r="BF6"/>
  <c r="BF5"/>
  <c r="BF3"/>
  <c r="BF4"/>
  <c r="FH20"/>
  <c r="EO18"/>
  <c r="EU20"/>
  <c r="EW18"/>
  <c r="EU18"/>
  <c r="EC25"/>
  <c r="ED25"/>
  <c r="EE25"/>
  <c r="EF25"/>
  <c r="EG25"/>
  <c r="EH25"/>
  <c r="EI25"/>
  <c r="EJ25"/>
  <c r="EK25"/>
  <c r="EM25"/>
  <c r="EN25"/>
  <c r="EI18"/>
  <c r="BC8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BF10" l="1"/>
  <c r="BG10" s="1"/>
  <c r="I34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BG7" l="1"/>
  <c r="BI7" s="1"/>
  <c r="BK7" s="1"/>
  <c r="BG5"/>
  <c r="BI5" s="1"/>
  <c r="BK5" s="1"/>
  <c r="BG3"/>
  <c r="BI3" s="1"/>
  <c r="BK3" s="1"/>
  <c r="BG8"/>
  <c r="BI8" s="1"/>
  <c r="BK8" s="1"/>
  <c r="BG6"/>
  <c r="BI6" s="1"/>
  <c r="BK6" s="1"/>
  <c r="BG4"/>
  <c r="BI4" s="1"/>
  <c r="BK4" s="1"/>
  <c r="F34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<sst xmlns="http://schemas.openxmlformats.org/spreadsheetml/2006/main" count="75" uniqueCount="68">
  <si>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</si>
  <si>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</si>
  <si>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</si>
  <si>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</si>
  <si>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</si>
  <si>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</si>
  <si>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</si>
  <si>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</si>
  <si>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</si>
  <si>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</si>
  <si>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</si>
  <si>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</si>
  <si>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</si>
  <si>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</si>
  <si>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</si>
  <si>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</si>
  <si>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</si>
  <si>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</si>
  <si>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</si>
  <si>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</si>
  <si>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</si>
  <si>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</si>
  <si>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</si>
  <si>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</si>
  <si>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</si>
  <si>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</si>
  <si>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</si>
  <si>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</si>
  <si>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</si>
  <si>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</si>
  <si>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</si>
  <si>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</si>
  <si>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</si>
  <si>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</si>
  <si>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</si>
  <si>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</si>
  <si>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</si>
  <si>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</si>
  <si>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</si>
  <si>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</si>
  <si>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</si>
  <si>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</si>
  <si>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</si>
  <si>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</si>
  <si>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</si>
  <si>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</si>
  <si>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</si>
  <si>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</si>
  <si>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</si>
  <si>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</si>
  <si>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</si>
  <si>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</si>
  <si>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</si>
  <si>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</si>
  <si>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</si>
  <si>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</si>
  <si>
    <t>elc</t>
    <phoneticPr fontId="1" type="noConversion"/>
  </si>
  <si>
    <t>air_rice</t>
    <phoneticPr fontId="1" type="noConversion"/>
  </si>
  <si>
    <t>10/30---3/3</t>
    <phoneticPr fontId="1" type="noConversion"/>
  </si>
  <si>
    <t>平均</t>
    <phoneticPr fontId="1" type="noConversion"/>
  </si>
  <si>
    <t>总剩余</t>
    <phoneticPr fontId="1" type="noConversion"/>
  </si>
  <si>
    <t>剩余</t>
    <phoneticPr fontId="1" type="noConversion"/>
  </si>
  <si>
    <t>沙发</t>
    <phoneticPr fontId="1" type="noConversion"/>
  </si>
  <si>
    <t>水电</t>
    <phoneticPr fontId="1" type="noConversion"/>
  </si>
  <si>
    <t>保洁</t>
    <phoneticPr fontId="1" type="noConversion"/>
  </si>
  <si>
    <t>总数</t>
    <phoneticPr fontId="1" type="noConversion"/>
  </si>
  <si>
    <t>平均</t>
    <phoneticPr fontId="1" type="noConversion"/>
  </si>
  <si>
    <t>water And elc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</si>
</sst>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Y48"/>
  <sheetViews>
    <sheetView tabSelected="1" topLeftCell="BB1" workbookViewId="0">
      <selection activeCell="BM11" sqref="BM11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  <col min="139" max="141" width="11.625" bestFit="1" customWidth="1"/>
    <col min="142" max="142" width="11.625" customWidth="1"/>
    <col min="143" max="149" width="11.625" bestFit="1" customWidth="1"/>
    <col min="150" max="150" width="11.625" customWidth="1"/>
    <col min="151" max="151" width="11.625" bestFit="1" customWidth="1"/>
    <col min="153" max="153" width="11.625" bestFit="1" customWidth="1"/>
    <col min="164" max="164" width="10.5" bestFit="1" customWidth="1"/>
    <col min="171" max="174" width="11.625" bestFit="1" customWidth="1"/>
    <col min="176" max="176" width="9.5" bestFit="1" customWidth="1"/>
  </cols>
  <sheetData>
    <row r="1" spans="1:181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  <c r="BF1" t="s">
        <v>58</v>
      </c>
    </row>
    <row r="2" spans="1:181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  <c r="BG2" t="s">
        <v>59</v>
      </c>
      <c r="BI2" t="s">
        <v>61</v>
      </c>
      <c r="BK2" t="s">
        <v>60</v>
      </c>
      <c r="BS2" t="s">
        <v>62</v>
      </c>
      <c r="BT2" t="s">
        <v>63</v>
      </c>
      <c r="BU2" t="s">
        <v>64</v>
      </c>
      <c r="BV2" t="s">
        <v>65</v>
      </c>
      <c r="BW2" t="s">
        <v>66</v>
      </c>
    </row>
    <row r="3" spans="1:181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  <c r="BF3">
        <f t="shared" ref="BF3:BF7" si="5">SUM(DX16:FX16)</f>
        <v>242</v>
      </c>
      <c r="BG3">
        <f>-BG10</f>
        <v>-457.54333333333335</v>
      </c>
      <c r="BI3">
        <f>BF3+BG3</f>
        <v>-215.54333333333335</v>
      </c>
      <c r="BK3">
        <f>BC3+BI3</f>
        <v>221.45666666666665</v>
      </c>
      <c r="BM3">
        <v>221</v>
      </c>
      <c r="BS3">
        <v>1000</v>
      </c>
      <c r="BT3">
        <v>206</v>
      </c>
      <c r="BU3">
        <v>90</v>
      </c>
      <c r="BV3">
        <f>BS3+BT3+BU3</f>
        <v>1296</v>
      </c>
      <c r="BW3">
        <f>BV3/6</f>
        <v>216</v>
      </c>
    </row>
    <row r="4" spans="1:181">
      <c r="A4" t="s">
        <v>3</v>
      </c>
      <c r="C4" s="2">
        <v>3015.5</v>
      </c>
      <c r="D4" s="2">
        <f>C10/6</f>
        <v>4006.2166666666672</v>
      </c>
      <c r="E4" s="2">
        <f t="shared" ref="E4:E7" si="6">C4-D4</f>
        <v>-990.71666666666715</v>
      </c>
      <c r="F4" s="2"/>
      <c r="G4" s="2">
        <f t="shared" ref="G4:G8" si="7">E4+F4</f>
        <v>-990.71666666666715</v>
      </c>
      <c r="I4">
        <f t="shared" si="0"/>
        <v>482.6</v>
      </c>
      <c r="J4">
        <v>-158.75</v>
      </c>
      <c r="K4" s="2">
        <f t="shared" ref="K4:K8" si="8">G4+I4+J4</f>
        <v>-666.86666666666713</v>
      </c>
      <c r="L4">
        <v>-666</v>
      </c>
      <c r="M4">
        <f>700-34</f>
        <v>666</v>
      </c>
      <c r="N4">
        <f t="shared" ref="N4:N8" si="9">L4+M4</f>
        <v>0</v>
      </c>
      <c r="S4">
        <f t="shared" ref="S4:S8" si="10">SUM(U17:AS17)</f>
        <v>855.5999999999998</v>
      </c>
      <c r="V4">
        <f t="shared" si="1"/>
        <v>84.699999999999989</v>
      </c>
      <c r="X4">
        <f t="shared" ref="X4:X8" si="11">SUM(S4:V4)</f>
        <v>940.29999999999973</v>
      </c>
      <c r="Y4">
        <f>-X11</f>
        <v>-414.43333333333322</v>
      </c>
      <c r="Z4">
        <f t="shared" ref="Z4:Z8" si="12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3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4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5">AM4+AN4</f>
        <v>-43.9166666666666</v>
      </c>
      <c r="AP4">
        <v>-44</v>
      </c>
      <c r="AR4">
        <f t="shared" ref="AR4:AR8" si="16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7">AX4+AY4</f>
        <v>-154.06666666666669</v>
      </c>
      <c r="BA4">
        <v>-154</v>
      </c>
      <c r="BC4">
        <f t="shared" si="4"/>
        <v>161</v>
      </c>
      <c r="BF4">
        <f t="shared" si="5"/>
        <v>468.2</v>
      </c>
      <c r="BG4">
        <f>-BG10</f>
        <v>-457.54333333333335</v>
      </c>
      <c r="BI4">
        <f t="shared" ref="BI4:BI8" si="18">BF4+BG4</f>
        <v>10.656666666666638</v>
      </c>
      <c r="BK4">
        <f t="shared" ref="BK4:BK8" si="19">BC4+BI4</f>
        <v>171.65666666666664</v>
      </c>
      <c r="BM4">
        <v>172</v>
      </c>
    </row>
    <row r="5" spans="1:181">
      <c r="A5" t="s">
        <v>4</v>
      </c>
      <c r="C5" s="2">
        <v>3831.2</v>
      </c>
      <c r="D5" s="2">
        <f>C10/6</f>
        <v>4006.2166666666672</v>
      </c>
      <c r="E5" s="2">
        <f t="shared" si="6"/>
        <v>-175.01666666666733</v>
      </c>
      <c r="F5" s="2"/>
      <c r="G5" s="2">
        <f t="shared" si="7"/>
        <v>-175.01666666666733</v>
      </c>
      <c r="I5">
        <f t="shared" si="0"/>
        <v>64.099999999999994</v>
      </c>
      <c r="J5">
        <v>-158.75</v>
      </c>
      <c r="K5" s="2">
        <f t="shared" si="8"/>
        <v>-269.66666666666731</v>
      </c>
      <c r="L5">
        <v>-270</v>
      </c>
      <c r="M5">
        <f>265+5</f>
        <v>270</v>
      </c>
      <c r="N5">
        <f t="shared" si="9"/>
        <v>0</v>
      </c>
      <c r="S5">
        <f t="shared" si="10"/>
        <v>443.49999999999994</v>
      </c>
      <c r="V5">
        <f t="shared" si="1"/>
        <v>36</v>
      </c>
      <c r="X5">
        <f t="shared" si="11"/>
        <v>479.49999999999994</v>
      </c>
      <c r="Y5">
        <f>-X11</f>
        <v>-414.43333333333322</v>
      </c>
      <c r="Z5">
        <f t="shared" si="12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3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4"/>
        <v>-20.049999999999955</v>
      </c>
      <c r="AM5">
        <f t="shared" ref="AM5:AM8" si="20">AI5</f>
        <v>237.10000000000002</v>
      </c>
      <c r="AN5">
        <f>-G34</f>
        <v>-223.81666666666663</v>
      </c>
      <c r="AO5">
        <f t="shared" si="15"/>
        <v>13.283333333333388</v>
      </c>
      <c r="AP5">
        <v>13</v>
      </c>
      <c r="AR5">
        <f t="shared" si="16"/>
        <v>111</v>
      </c>
      <c r="AW5">
        <f t="shared" si="3"/>
        <v>394.20000000000005</v>
      </c>
      <c r="AX5">
        <f t="shared" ref="AX5:AX8" si="21">AW5</f>
        <v>394.20000000000005</v>
      </c>
      <c r="AY5">
        <f>-AX10/6</f>
        <v>-201.76666666666668</v>
      </c>
      <c r="AZ5">
        <f t="shared" si="17"/>
        <v>192.43333333333337</v>
      </c>
      <c r="BA5">
        <v>192</v>
      </c>
      <c r="BC5">
        <f t="shared" si="4"/>
        <v>303</v>
      </c>
      <c r="BF5">
        <f t="shared" si="5"/>
        <v>527.29999999999995</v>
      </c>
      <c r="BG5">
        <f>-BG10</f>
        <v>-457.54333333333335</v>
      </c>
      <c r="BI5">
        <f t="shared" si="18"/>
        <v>69.756666666666604</v>
      </c>
      <c r="BK5">
        <f t="shared" si="19"/>
        <v>372.7566666666666</v>
      </c>
      <c r="BM5">
        <v>373</v>
      </c>
    </row>
    <row r="6" spans="1:181">
      <c r="A6" t="s">
        <v>5</v>
      </c>
      <c r="C6" s="2">
        <v>4364.5</v>
      </c>
      <c r="D6" s="2">
        <f>C10/6</f>
        <v>4006.2166666666672</v>
      </c>
      <c r="E6" s="2">
        <f t="shared" si="6"/>
        <v>358.28333333333285</v>
      </c>
      <c r="F6" s="2"/>
      <c r="G6" s="2">
        <f t="shared" si="7"/>
        <v>358.28333333333285</v>
      </c>
      <c r="I6">
        <f t="shared" si="0"/>
        <v>26.1</v>
      </c>
      <c r="J6">
        <v>-158.75</v>
      </c>
      <c r="K6" s="2">
        <f t="shared" si="8"/>
        <v>225.63333333333287</v>
      </c>
      <c r="L6">
        <v>225</v>
      </c>
      <c r="M6">
        <v>-225</v>
      </c>
      <c r="N6">
        <f t="shared" si="9"/>
        <v>0</v>
      </c>
      <c r="S6">
        <f t="shared" si="10"/>
        <v>91.6</v>
      </c>
      <c r="V6">
        <f t="shared" si="1"/>
        <v>0</v>
      </c>
      <c r="X6">
        <f t="shared" si="11"/>
        <v>91.6</v>
      </c>
      <c r="Y6">
        <f>-X11</f>
        <v>-414.43333333333322</v>
      </c>
      <c r="Z6">
        <f t="shared" si="12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3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4"/>
        <v>-147.64999999999998</v>
      </c>
      <c r="AM6">
        <f t="shared" si="20"/>
        <v>109.5</v>
      </c>
      <c r="AN6">
        <f>-G34</f>
        <v>-223.81666666666663</v>
      </c>
      <c r="AO6">
        <f t="shared" si="15"/>
        <v>-114.31666666666663</v>
      </c>
      <c r="AP6">
        <v>-114</v>
      </c>
      <c r="AR6">
        <f t="shared" si="16"/>
        <v>-403</v>
      </c>
      <c r="AW6">
        <f t="shared" si="3"/>
        <v>208.60000000000002</v>
      </c>
      <c r="AX6">
        <f t="shared" si="21"/>
        <v>208.60000000000002</v>
      </c>
      <c r="AY6">
        <f>-AX10/6</f>
        <v>-201.76666666666668</v>
      </c>
      <c r="AZ6">
        <f t="shared" si="17"/>
        <v>6.8333333333333428</v>
      </c>
      <c r="BA6">
        <v>7</v>
      </c>
      <c r="BC6">
        <f t="shared" si="4"/>
        <v>-396</v>
      </c>
      <c r="BF6">
        <f t="shared" si="5"/>
        <v>547.4</v>
      </c>
      <c r="BG6">
        <f>-BG10</f>
        <v>-457.54333333333335</v>
      </c>
      <c r="BI6">
        <f t="shared" si="18"/>
        <v>89.856666666666626</v>
      </c>
      <c r="BK6">
        <f t="shared" si="19"/>
        <v>-306.14333333333337</v>
      </c>
      <c r="BM6">
        <v>-306</v>
      </c>
    </row>
    <row r="7" spans="1:181">
      <c r="A7" t="s">
        <v>6</v>
      </c>
      <c r="C7" s="2">
        <v>1188.4000000000001</v>
      </c>
      <c r="D7" s="2">
        <f>C10/6</f>
        <v>4006.2166666666672</v>
      </c>
      <c r="E7" s="2">
        <f t="shared" si="6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9"/>
        <v>0</v>
      </c>
      <c r="S7">
        <f t="shared" si="10"/>
        <v>72</v>
      </c>
      <c r="V7">
        <f t="shared" si="1"/>
        <v>14.9</v>
      </c>
      <c r="X7">
        <f t="shared" si="11"/>
        <v>86.9</v>
      </c>
      <c r="Y7">
        <f>-X11</f>
        <v>-414.43333333333322</v>
      </c>
      <c r="Z7">
        <f t="shared" si="12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3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4"/>
        <v>155.35000000000002</v>
      </c>
      <c r="AM7">
        <f t="shared" si="20"/>
        <v>412.5</v>
      </c>
      <c r="AN7">
        <f>-G34</f>
        <v>-223.81666666666663</v>
      </c>
      <c r="AO7">
        <f t="shared" si="15"/>
        <v>188.68333333333337</v>
      </c>
      <c r="AP7">
        <v>189</v>
      </c>
      <c r="AR7">
        <f t="shared" si="16"/>
        <v>-105</v>
      </c>
      <c r="AW7">
        <f t="shared" si="3"/>
        <v>88.2</v>
      </c>
      <c r="AX7">
        <f t="shared" si="21"/>
        <v>88.2</v>
      </c>
      <c r="AY7">
        <f>-AX10/6</f>
        <v>-201.76666666666668</v>
      </c>
      <c r="AZ7">
        <f t="shared" si="17"/>
        <v>-113.56666666666668</v>
      </c>
      <c r="BA7">
        <v>-113</v>
      </c>
      <c r="BC7">
        <f t="shared" si="4"/>
        <v>-218</v>
      </c>
      <c r="BF7">
        <f t="shared" si="5"/>
        <v>409.35999999999996</v>
      </c>
      <c r="BG7">
        <f>-BG10</f>
        <v>-457.54333333333335</v>
      </c>
      <c r="BI7">
        <f t="shared" si="18"/>
        <v>-48.183333333333394</v>
      </c>
      <c r="BK7">
        <f t="shared" si="19"/>
        <v>-266.18333333333339</v>
      </c>
      <c r="BM7">
        <v>-266</v>
      </c>
    </row>
    <row r="8" spans="1:181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7"/>
        <v>198.78333333333285</v>
      </c>
      <c r="I8">
        <f t="shared" si="0"/>
        <v>88.7</v>
      </c>
      <c r="J8">
        <v>-158.75</v>
      </c>
      <c r="K8" s="2">
        <f t="shared" si="8"/>
        <v>128.73333333333284</v>
      </c>
      <c r="L8">
        <v>129</v>
      </c>
      <c r="M8">
        <v>-129</v>
      </c>
      <c r="N8">
        <f t="shared" si="9"/>
        <v>0</v>
      </c>
      <c r="S8">
        <f t="shared" si="10"/>
        <v>63.8</v>
      </c>
      <c r="V8">
        <f t="shared" si="1"/>
        <v>51.2</v>
      </c>
      <c r="X8">
        <f t="shared" si="11"/>
        <v>115</v>
      </c>
      <c r="Y8">
        <f>-X11</f>
        <v>-414.43333333333322</v>
      </c>
      <c r="Z8">
        <f t="shared" si="12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3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4"/>
        <v>-33.649999999999977</v>
      </c>
      <c r="AM8">
        <f t="shared" si="20"/>
        <v>223.5</v>
      </c>
      <c r="AN8">
        <f>-G34</f>
        <v>-223.81666666666663</v>
      </c>
      <c r="AO8">
        <f t="shared" si="15"/>
        <v>-0.31666666666663446</v>
      </c>
      <c r="AP8">
        <v>0</v>
      </c>
      <c r="AR8">
        <f t="shared" si="16"/>
        <v>-266</v>
      </c>
      <c r="AW8">
        <f t="shared" si="3"/>
        <v>180.9</v>
      </c>
      <c r="AX8">
        <f t="shared" si="21"/>
        <v>180.9</v>
      </c>
      <c r="AY8">
        <f>-AX10/6</f>
        <v>-201.76666666666668</v>
      </c>
      <c r="AZ8">
        <f t="shared" si="17"/>
        <v>-20.866666666666674</v>
      </c>
      <c r="BA8">
        <v>-21</v>
      </c>
      <c r="BC8">
        <f t="shared" si="4"/>
        <v>-287</v>
      </c>
      <c r="BF8">
        <f>SUM(DX21:FX21)</f>
        <v>551</v>
      </c>
      <c r="BG8">
        <f>-BG10</f>
        <v>-457.54333333333335</v>
      </c>
      <c r="BI8">
        <f t="shared" si="18"/>
        <v>93.456666666666649</v>
      </c>
      <c r="BK8">
        <f t="shared" si="19"/>
        <v>-193.54333333333335</v>
      </c>
      <c r="BM8">
        <v>-194</v>
      </c>
    </row>
    <row r="10" spans="1:181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  <c r="BF10">
        <f>SUM(BF3:BF8)</f>
        <v>2745.26</v>
      </c>
      <c r="BG10">
        <f>BF10/6</f>
        <v>457.54333333333335</v>
      </c>
      <c r="BM10">
        <f>SUM(BM3:BM8)</f>
        <v>0</v>
      </c>
    </row>
    <row r="11" spans="1:181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81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81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  <c r="FT14" t="s">
        <v>56</v>
      </c>
      <c r="FV14" t="s">
        <v>57</v>
      </c>
      <c r="FX14" t="s">
        <v>67</v>
      </c>
    </row>
    <row r="15" spans="1:181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  <c r="EI15" s="4">
        <v>40857</v>
      </c>
      <c r="EJ15" s="4">
        <v>40858</v>
      </c>
      <c r="EK15" s="4">
        <v>40859</v>
      </c>
      <c r="EL15" s="4"/>
      <c r="EM15" s="4">
        <v>40860</v>
      </c>
      <c r="EN15" s="4">
        <v>40861</v>
      </c>
      <c r="EO15" s="4">
        <v>40862</v>
      </c>
      <c r="EP15" s="4">
        <v>40863</v>
      </c>
      <c r="EQ15" s="4">
        <v>40864</v>
      </c>
      <c r="ER15" s="4">
        <v>40865</v>
      </c>
      <c r="ES15" s="4">
        <v>40866</v>
      </c>
      <c r="ET15" s="4"/>
      <c r="EU15" s="4">
        <v>40867</v>
      </c>
      <c r="EV15" s="4">
        <v>40868</v>
      </c>
      <c r="EW15" s="4">
        <v>40869</v>
      </c>
      <c r="EX15" s="4">
        <v>40870</v>
      </c>
      <c r="EY15" s="4">
        <v>40871</v>
      </c>
      <c r="EZ15" s="4">
        <v>40872</v>
      </c>
      <c r="FA15" s="4">
        <v>40873</v>
      </c>
      <c r="FB15" s="4">
        <v>40874</v>
      </c>
      <c r="FC15" s="4">
        <v>40875</v>
      </c>
      <c r="FD15" s="4">
        <v>40876</v>
      </c>
      <c r="FE15" s="4">
        <v>40877</v>
      </c>
      <c r="FF15" s="4">
        <v>40878</v>
      </c>
      <c r="FG15" s="4">
        <v>40879</v>
      </c>
      <c r="FH15" s="4">
        <v>40880</v>
      </c>
      <c r="FI15" s="4">
        <v>40881</v>
      </c>
      <c r="FJ15" s="4">
        <v>40882</v>
      </c>
      <c r="FK15" s="4">
        <v>40883</v>
      </c>
      <c r="FL15" s="4">
        <v>40884</v>
      </c>
      <c r="FM15" s="4">
        <v>40885</v>
      </c>
      <c r="FN15" s="4">
        <v>40886</v>
      </c>
      <c r="FO15" s="4">
        <v>40887</v>
      </c>
      <c r="FP15" s="4">
        <v>40888</v>
      </c>
      <c r="FQ15" s="4">
        <v>40889</v>
      </c>
      <c r="FR15" s="4">
        <v>40890</v>
      </c>
      <c r="FT15" s="4">
        <v>40909.1</v>
      </c>
      <c r="FV15" s="5">
        <v>40945</v>
      </c>
      <c r="FW15" s="5">
        <v>40946</v>
      </c>
      <c r="FX15" s="5">
        <v>40971</v>
      </c>
      <c r="FY15" s="5">
        <v>40972</v>
      </c>
    </row>
    <row r="16" spans="1:181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80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  <c r="EK17">
        <v>213.2</v>
      </c>
      <c r="FT17">
        <v>195</v>
      </c>
      <c r="FV17">
        <v>60</v>
      </c>
    </row>
    <row r="18" spans="1:180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  <c r="EI18">
        <f>23.5+7.5+20</f>
        <v>51</v>
      </c>
      <c r="EO18">
        <f>26.8+7.6</f>
        <v>34.4</v>
      </c>
      <c r="EU18">
        <f>35.5+7+30</f>
        <v>72.5</v>
      </c>
      <c r="EW18">
        <f>8+2.4+7.9+6.4</f>
        <v>24.700000000000003</v>
      </c>
      <c r="FV18">
        <v>258.3</v>
      </c>
    </row>
    <row r="19" spans="1:180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  <c r="EM19">
        <v>30.4</v>
      </c>
    </row>
    <row r="20" spans="1:180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  <c r="EK20">
        <v>38</v>
      </c>
      <c r="EN20">
        <v>57</v>
      </c>
      <c r="ER20">
        <v>30.5</v>
      </c>
      <c r="EU20">
        <f>145+16.2</f>
        <v>161.19999999999999</v>
      </c>
      <c r="FH20">
        <f>97.66+18</f>
        <v>115.66</v>
      </c>
      <c r="FP20">
        <v>41.2</v>
      </c>
      <c r="FX20">
        <v>-87</v>
      </c>
    </row>
    <row r="21" spans="1:180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  <c r="FH21">
        <v>27</v>
      </c>
      <c r="FX21">
        <f>296+146</f>
        <v>442</v>
      </c>
    </row>
    <row r="25" spans="1:180">
      <c r="A25" t="s">
        <v>17</v>
      </c>
      <c r="C25">
        <f>SUM(C16:C21)</f>
        <v>6.4</v>
      </c>
      <c r="D25">
        <f>SUM(D16:D21)</f>
        <v>45.7</v>
      </c>
      <c r="E25">
        <f t="shared" ref="E25:H25" si="22">SUM(E16:E21)</f>
        <v>43.7</v>
      </c>
      <c r="F25">
        <f t="shared" si="22"/>
        <v>38.5</v>
      </c>
      <c r="G25">
        <f t="shared" si="22"/>
        <v>174.8</v>
      </c>
      <c r="H25">
        <f t="shared" si="22"/>
        <v>101.6</v>
      </c>
      <c r="I25">
        <f>SUM(I16:I21)</f>
        <v>70</v>
      </c>
      <c r="K25">
        <f t="shared" ref="K25:U25" si="23">SUM(K16:K21)</f>
        <v>118.4</v>
      </c>
      <c r="L25">
        <f t="shared" si="23"/>
        <v>55.9</v>
      </c>
      <c r="M25">
        <f t="shared" si="23"/>
        <v>67.599999999999994</v>
      </c>
      <c r="N25">
        <f t="shared" si="23"/>
        <v>54.4</v>
      </c>
      <c r="O25">
        <f t="shared" si="23"/>
        <v>26.5</v>
      </c>
      <c r="P25">
        <f t="shared" si="23"/>
        <v>95.2</v>
      </c>
      <c r="Q25">
        <f t="shared" si="23"/>
        <v>53.8</v>
      </c>
      <c r="U25">
        <f t="shared" si="23"/>
        <v>28.7</v>
      </c>
      <c r="V25">
        <f>SUM(V16:V23)</f>
        <v>132.80000000000001</v>
      </c>
      <c r="W25">
        <f t="shared" ref="W25:CK25" si="24">SUM(W16:W23)</f>
        <v>103.1</v>
      </c>
      <c r="X25">
        <f t="shared" si="24"/>
        <v>274.7</v>
      </c>
      <c r="Y25">
        <f t="shared" si="24"/>
        <v>43</v>
      </c>
      <c r="Z25">
        <f t="shared" si="24"/>
        <v>67.5</v>
      </c>
      <c r="AA25">
        <f t="shared" si="24"/>
        <v>208</v>
      </c>
      <c r="AD25">
        <f t="shared" si="24"/>
        <v>112.2</v>
      </c>
      <c r="AE25">
        <f t="shared" si="24"/>
        <v>163.6</v>
      </c>
      <c r="AF25">
        <f t="shared" si="24"/>
        <v>71.7</v>
      </c>
      <c r="AG25">
        <f t="shared" si="24"/>
        <v>25.5</v>
      </c>
      <c r="AH25">
        <f t="shared" si="24"/>
        <v>32.5</v>
      </c>
      <c r="AI25">
        <f t="shared" si="24"/>
        <v>44</v>
      </c>
      <c r="AJ25">
        <f t="shared" si="24"/>
        <v>178.5</v>
      </c>
      <c r="AK25">
        <f t="shared" si="24"/>
        <v>0</v>
      </c>
      <c r="AL25">
        <f t="shared" si="24"/>
        <v>0</v>
      </c>
      <c r="AM25">
        <f t="shared" si="24"/>
        <v>88.4</v>
      </c>
      <c r="AN25">
        <f t="shared" si="24"/>
        <v>128.69999999999999</v>
      </c>
      <c r="AO25">
        <f t="shared" si="24"/>
        <v>3.3</v>
      </c>
      <c r="AP25">
        <f t="shared" si="24"/>
        <v>62.3</v>
      </c>
      <c r="AQ25">
        <f t="shared" si="24"/>
        <v>82.2</v>
      </c>
      <c r="AR25">
        <f t="shared" si="24"/>
        <v>41.1</v>
      </c>
      <c r="AS25">
        <f t="shared" si="24"/>
        <v>78.900000000000006</v>
      </c>
      <c r="AT25">
        <f t="shared" si="24"/>
        <v>0</v>
      </c>
      <c r="AU25">
        <f t="shared" si="24"/>
        <v>47</v>
      </c>
      <c r="AV25">
        <f t="shared" si="24"/>
        <v>72.2</v>
      </c>
      <c r="AW25">
        <f t="shared" si="24"/>
        <v>34.9</v>
      </c>
      <c r="AX25">
        <f t="shared" si="24"/>
        <v>45</v>
      </c>
      <c r="AY25">
        <f t="shared" si="24"/>
        <v>126.2</v>
      </c>
      <c r="AZ25">
        <f t="shared" si="24"/>
        <v>128.6</v>
      </c>
      <c r="BA25">
        <f t="shared" si="24"/>
        <v>62</v>
      </c>
      <c r="BC25">
        <f t="shared" si="24"/>
        <v>118.6</v>
      </c>
      <c r="BD25">
        <f t="shared" si="24"/>
        <v>9.8000000000000007</v>
      </c>
      <c r="BE25">
        <f t="shared" si="24"/>
        <v>42</v>
      </c>
      <c r="BF25">
        <f t="shared" si="24"/>
        <v>105.5</v>
      </c>
      <c r="BG25">
        <f t="shared" si="24"/>
        <v>61.6</v>
      </c>
      <c r="BH25">
        <f t="shared" si="24"/>
        <v>44.5</v>
      </c>
      <c r="BI25">
        <f t="shared" si="24"/>
        <v>46.5</v>
      </c>
      <c r="BJ25">
        <f t="shared" si="24"/>
        <v>0</v>
      </c>
      <c r="BK25">
        <f t="shared" si="24"/>
        <v>67.8</v>
      </c>
      <c r="BL25">
        <f t="shared" si="24"/>
        <v>0</v>
      </c>
      <c r="BM25">
        <f t="shared" si="24"/>
        <v>0</v>
      </c>
      <c r="BN25">
        <f t="shared" si="24"/>
        <v>12</v>
      </c>
      <c r="BO25">
        <f t="shared" si="24"/>
        <v>162</v>
      </c>
      <c r="BP25">
        <f t="shared" si="24"/>
        <v>0</v>
      </c>
      <c r="BQ25">
        <f t="shared" si="24"/>
        <v>0</v>
      </c>
      <c r="BS25">
        <f t="shared" si="24"/>
        <v>0</v>
      </c>
      <c r="BT25">
        <f t="shared" si="24"/>
        <v>125</v>
      </c>
      <c r="BU25">
        <f t="shared" si="24"/>
        <v>29.6</v>
      </c>
      <c r="BV25">
        <f t="shared" si="24"/>
        <v>0</v>
      </c>
      <c r="BW25">
        <f t="shared" si="24"/>
        <v>51.3</v>
      </c>
      <c r="BX25">
        <f t="shared" si="24"/>
        <v>255.5</v>
      </c>
      <c r="BY25">
        <f t="shared" si="24"/>
        <v>21.5</v>
      </c>
      <c r="CA25">
        <f t="shared" si="24"/>
        <v>0</v>
      </c>
      <c r="CB25">
        <f t="shared" si="24"/>
        <v>102.1</v>
      </c>
      <c r="CC25">
        <f t="shared" si="24"/>
        <v>0</v>
      </c>
      <c r="CD25">
        <f t="shared" si="24"/>
        <v>0</v>
      </c>
      <c r="CE25">
        <f t="shared" si="24"/>
        <v>47</v>
      </c>
      <c r="CF25">
        <f t="shared" si="24"/>
        <v>51.5</v>
      </c>
      <c r="CH25">
        <f t="shared" si="24"/>
        <v>0</v>
      </c>
      <c r="CI25">
        <f t="shared" si="24"/>
        <v>0</v>
      </c>
      <c r="CJ25">
        <f t="shared" si="24"/>
        <v>60</v>
      </c>
      <c r="CK25">
        <f t="shared" si="24"/>
        <v>11.5</v>
      </c>
      <c r="CL25">
        <f t="shared" ref="CL25:EN25" si="25">SUM(CL16:CL23)</f>
        <v>23.2</v>
      </c>
      <c r="CM25">
        <f t="shared" si="25"/>
        <v>0</v>
      </c>
      <c r="CN25">
        <f t="shared" si="25"/>
        <v>0</v>
      </c>
      <c r="CO25">
        <f t="shared" si="25"/>
        <v>94.4</v>
      </c>
      <c r="CP25">
        <f t="shared" si="25"/>
        <v>0</v>
      </c>
      <c r="CQ25">
        <f t="shared" si="25"/>
        <v>0</v>
      </c>
      <c r="CR25">
        <f t="shared" si="25"/>
        <v>110.5</v>
      </c>
      <c r="CS25">
        <f t="shared" si="25"/>
        <v>19.5</v>
      </c>
      <c r="CT25">
        <f t="shared" si="25"/>
        <v>92.8</v>
      </c>
      <c r="CU25">
        <f t="shared" si="25"/>
        <v>75</v>
      </c>
      <c r="CV25">
        <f t="shared" si="25"/>
        <v>69</v>
      </c>
      <c r="CW25">
        <f t="shared" si="25"/>
        <v>47.7</v>
      </c>
      <c r="CY25">
        <f t="shared" si="25"/>
        <v>0</v>
      </c>
      <c r="CZ25">
        <f t="shared" si="25"/>
        <v>31.5</v>
      </c>
      <c r="DA25">
        <f t="shared" si="25"/>
        <v>0</v>
      </c>
      <c r="DB25">
        <f t="shared" si="25"/>
        <v>0</v>
      </c>
      <c r="DC25">
        <f t="shared" si="25"/>
        <v>0</v>
      </c>
      <c r="DD25">
        <f t="shared" si="25"/>
        <v>185</v>
      </c>
      <c r="DE25">
        <f t="shared" si="25"/>
        <v>33.5</v>
      </c>
      <c r="DG25">
        <f t="shared" si="25"/>
        <v>56.5</v>
      </c>
      <c r="DH25">
        <f t="shared" si="25"/>
        <v>221.8</v>
      </c>
      <c r="DI25">
        <f t="shared" si="25"/>
        <v>0</v>
      </c>
      <c r="DJ25">
        <f t="shared" si="25"/>
        <v>0</v>
      </c>
      <c r="DK25">
        <f t="shared" si="25"/>
        <v>69</v>
      </c>
      <c r="DL25">
        <f t="shared" si="25"/>
        <v>28</v>
      </c>
      <c r="DM25">
        <f t="shared" si="25"/>
        <v>70.7</v>
      </c>
      <c r="DO25">
        <f t="shared" si="25"/>
        <v>24</v>
      </c>
      <c r="DP25">
        <f t="shared" si="25"/>
        <v>23.5</v>
      </c>
      <c r="DQ25">
        <f t="shared" si="25"/>
        <v>48.9</v>
      </c>
      <c r="DR25">
        <f t="shared" si="25"/>
        <v>78.400000000000006</v>
      </c>
      <c r="DS25">
        <f t="shared" si="25"/>
        <v>11</v>
      </c>
      <c r="DT25">
        <f t="shared" si="25"/>
        <v>8</v>
      </c>
      <c r="DU25">
        <f t="shared" si="25"/>
        <v>106.3</v>
      </c>
      <c r="DX25">
        <f t="shared" si="25"/>
        <v>42.1</v>
      </c>
      <c r="DY25">
        <f t="shared" si="25"/>
        <v>35</v>
      </c>
      <c r="DZ25">
        <f t="shared" si="25"/>
        <v>90.9</v>
      </c>
      <c r="EA25">
        <f t="shared" si="25"/>
        <v>182</v>
      </c>
      <c r="EB25">
        <f t="shared" si="25"/>
        <v>50</v>
      </c>
      <c r="EC25">
        <f t="shared" si="25"/>
        <v>13</v>
      </c>
      <c r="ED25">
        <f t="shared" si="25"/>
        <v>486</v>
      </c>
      <c r="EE25">
        <f t="shared" si="25"/>
        <v>21</v>
      </c>
      <c r="EF25">
        <f t="shared" si="25"/>
        <v>29.4</v>
      </c>
      <c r="EG25">
        <f t="shared" si="25"/>
        <v>16</v>
      </c>
      <c r="EH25">
        <f t="shared" si="25"/>
        <v>14.8</v>
      </c>
      <c r="EI25">
        <f t="shared" si="25"/>
        <v>51</v>
      </c>
      <c r="EJ25">
        <f t="shared" si="25"/>
        <v>0</v>
      </c>
      <c r="EK25">
        <f t="shared" si="25"/>
        <v>251.2</v>
      </c>
      <c r="EM25">
        <f t="shared" si="25"/>
        <v>30.4</v>
      </c>
      <c r="EN25">
        <f t="shared" si="25"/>
        <v>57</v>
      </c>
    </row>
    <row r="27" spans="1:180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80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80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80">
      <c r="A30" t="s">
        <v>23</v>
      </c>
      <c r="B30">
        <f>B28/6</f>
        <v>80.116666666666674</v>
      </c>
      <c r="C30">
        <f t="shared" ref="C30:H30" si="26">C28/6</f>
        <v>0</v>
      </c>
      <c r="D30">
        <f t="shared" si="26"/>
        <v>78.63333333333334</v>
      </c>
      <c r="E30">
        <f t="shared" si="26"/>
        <v>0</v>
      </c>
      <c r="F30">
        <f t="shared" si="26"/>
        <v>0</v>
      </c>
      <c r="G30">
        <f t="shared" si="26"/>
        <v>0</v>
      </c>
      <c r="H30">
        <f t="shared" si="26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80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2012-04-17T16:37:57Z</dcterms:modified>
</cp:coreProperties>
</file>