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petitjean\Desktop\"/>
    </mc:Choice>
  </mc:AlternateContent>
  <bookViews>
    <workbookView xWindow="0" yWindow="0" windowWidth="23040" windowHeight="9576"/>
  </bookViews>
  <sheets>
    <sheet name="Feuil1" sheetId="1" r:id="rId1"/>
    <sheet name="Graph1" sheetId="3" r:id="rId2"/>
  </sheets>
  <definedNames>
    <definedName name="_xlnm._FilterDatabase" localSheetId="0" hidden="1">Feuil1!$A$1:$E$1</definedName>
  </definedNames>
  <calcPr calcId="152511"/>
</workbook>
</file>

<file path=xl/calcChain.xml><?xml version="1.0" encoding="utf-8"?>
<calcChain xmlns="http://schemas.openxmlformats.org/spreadsheetml/2006/main">
  <c r="D2" i="1" l="1"/>
  <c r="H6" i="1" l="1"/>
  <c r="H2" i="1"/>
  <c r="N3" i="1" l="1"/>
  <c r="O2" i="1" s="1"/>
  <c r="I11" i="1"/>
  <c r="I10" i="1"/>
  <c r="I7" i="1"/>
  <c r="I6" i="1"/>
  <c r="I5" i="1"/>
  <c r="I3" i="1"/>
  <c r="I2" i="1"/>
  <c r="H10" i="1"/>
  <c r="H11" i="1"/>
  <c r="I9" i="1" l="1"/>
  <c r="O3" i="1"/>
  <c r="I4" i="1"/>
  <c r="I8" i="1"/>
  <c r="H17" i="1"/>
  <c r="H16" i="1"/>
  <c r="K5" i="1"/>
  <c r="H15" i="1"/>
  <c r="H7" i="1"/>
  <c r="H3" i="1"/>
  <c r="H5" i="1"/>
  <c r="H1" i="1"/>
  <c r="I1" i="1"/>
  <c r="H9" i="1" l="1"/>
  <c r="K3" i="1" s="1"/>
  <c r="L2" i="1" s="1"/>
  <c r="N2" i="1"/>
  <c r="D143" i="1"/>
  <c r="E143" i="1" s="1"/>
  <c r="D178" i="1"/>
  <c r="E178" i="1" s="1"/>
  <c r="D84" i="1"/>
  <c r="E84" i="1" s="1"/>
  <c r="D216" i="1"/>
  <c r="E216" i="1" s="1"/>
  <c r="D235" i="1"/>
  <c r="E235" i="1" s="1"/>
  <c r="D63" i="1"/>
  <c r="E63" i="1" s="1"/>
  <c r="D12" i="1"/>
  <c r="E12" i="1" s="1"/>
  <c r="D17" i="1"/>
  <c r="E17" i="1" s="1"/>
  <c r="D91" i="1"/>
  <c r="E91" i="1" s="1"/>
  <c r="D247" i="1"/>
  <c r="E247" i="1" s="1"/>
  <c r="D195" i="1"/>
  <c r="E195" i="1" s="1"/>
  <c r="D136" i="1"/>
  <c r="E136" i="1" s="1"/>
  <c r="D125" i="1"/>
  <c r="E125" i="1" s="1"/>
  <c r="D263" i="1"/>
  <c r="E263" i="1" s="1"/>
  <c r="D182" i="1"/>
  <c r="E182" i="1" s="1"/>
  <c r="D250" i="1"/>
  <c r="E250" i="1" s="1"/>
  <c r="D115" i="1"/>
  <c r="E115" i="1" s="1"/>
  <c r="D117" i="1"/>
  <c r="E117" i="1" s="1"/>
  <c r="D144" i="1"/>
  <c r="E144" i="1" s="1"/>
  <c r="D15" i="1"/>
  <c r="E15" i="1" s="1"/>
  <c r="D234" i="1"/>
  <c r="E234" i="1" s="1"/>
  <c r="D131" i="1"/>
  <c r="E131" i="1" s="1"/>
  <c r="D224" i="1"/>
  <c r="E224" i="1" s="1"/>
  <c r="D151" i="1"/>
  <c r="E151" i="1" s="1"/>
  <c r="D177" i="1"/>
  <c r="E177" i="1" s="1"/>
  <c r="D172" i="1"/>
  <c r="E172" i="1" s="1"/>
  <c r="D8" i="1"/>
  <c r="E8" i="1" s="1"/>
  <c r="D155" i="1"/>
  <c r="E155" i="1" s="1"/>
  <c r="D189" i="1"/>
  <c r="E189" i="1" s="1"/>
  <c r="D205" i="1"/>
  <c r="E205" i="1" s="1"/>
  <c r="D180" i="1"/>
  <c r="E180" i="1" s="1"/>
  <c r="D150" i="1"/>
  <c r="E150" i="1" s="1"/>
  <c r="D149" i="1"/>
  <c r="E149" i="1" s="1"/>
  <c r="D253" i="1"/>
  <c r="E253" i="1" s="1"/>
  <c r="D228" i="1"/>
  <c r="E228" i="1" s="1"/>
  <c r="D153" i="1"/>
  <c r="E153" i="1" s="1"/>
  <c r="D102" i="1"/>
  <c r="E102" i="1" s="1"/>
  <c r="D97" i="1"/>
  <c r="E97" i="1" s="1"/>
  <c r="D230" i="1"/>
  <c r="E230" i="1" s="1"/>
  <c r="D226" i="1"/>
  <c r="E226" i="1" s="1"/>
  <c r="D175" i="1"/>
  <c r="E175" i="1" s="1"/>
  <c r="D54" i="1"/>
  <c r="E54" i="1" s="1"/>
  <c r="D46" i="1"/>
  <c r="E46" i="1" s="1"/>
  <c r="D194" i="1"/>
  <c r="E194" i="1" s="1"/>
  <c r="D23" i="1"/>
  <c r="E23" i="1" s="1"/>
  <c r="D20" i="1"/>
  <c r="E20" i="1" s="1"/>
  <c r="D76" i="1"/>
  <c r="E76" i="1" s="1"/>
  <c r="D146" i="1"/>
  <c r="E146" i="1" s="1"/>
  <c r="D22" i="1"/>
  <c r="E22" i="1" s="1"/>
  <c r="D100" i="1"/>
  <c r="E100" i="1" s="1"/>
  <c r="D98" i="1"/>
  <c r="E98" i="1" s="1"/>
  <c r="D6" i="1"/>
  <c r="E6" i="1" s="1"/>
  <c r="D61" i="1"/>
  <c r="E61" i="1" s="1"/>
  <c r="D262" i="1"/>
  <c r="E262" i="1" s="1"/>
  <c r="D124" i="1"/>
  <c r="E124" i="1" s="1"/>
  <c r="D94" i="1"/>
  <c r="E94" i="1" s="1"/>
  <c r="D121" i="1"/>
  <c r="E121" i="1" s="1"/>
  <c r="E2" i="1"/>
  <c r="D161" i="1"/>
  <c r="E161" i="1" s="1"/>
  <c r="D200" i="1"/>
  <c r="E200" i="1" s="1"/>
  <c r="D51" i="1"/>
  <c r="E51" i="1" s="1"/>
  <c r="D88" i="1"/>
  <c r="E88" i="1" s="1"/>
  <c r="D101" i="1"/>
  <c r="E101" i="1" s="1"/>
  <c r="D27" i="1"/>
  <c r="E27" i="1" s="1"/>
  <c r="D103" i="1"/>
  <c r="E103" i="1" s="1"/>
  <c r="D140" i="1"/>
  <c r="E140" i="1" s="1"/>
  <c r="D259" i="1"/>
  <c r="E259" i="1" s="1"/>
  <c r="D244" i="1"/>
  <c r="E244" i="1" s="1"/>
  <c r="D36" i="1"/>
  <c r="E36" i="1" s="1"/>
  <c r="D139" i="1"/>
  <c r="E139" i="1" s="1"/>
  <c r="D52" i="1"/>
  <c r="E52" i="1" s="1"/>
  <c r="D86" i="1"/>
  <c r="E86" i="1" s="1"/>
  <c r="D24" i="1"/>
  <c r="E24" i="1" s="1"/>
  <c r="D65" i="1"/>
  <c r="E65" i="1" s="1"/>
  <c r="D199" i="1"/>
  <c r="E199" i="1" s="1"/>
  <c r="D109" i="1"/>
  <c r="E109" i="1" s="1"/>
  <c r="D107" i="1"/>
  <c r="E107" i="1" s="1"/>
  <c r="D203" i="1"/>
  <c r="E203" i="1" s="1"/>
  <c r="D157" i="1"/>
  <c r="E157" i="1" s="1"/>
  <c r="D261" i="1"/>
  <c r="E261" i="1" s="1"/>
  <c r="D186" i="1"/>
  <c r="E186" i="1" s="1"/>
  <c r="D90" i="1"/>
  <c r="E90" i="1" s="1"/>
  <c r="D105" i="1"/>
  <c r="E105" i="1" s="1"/>
  <c r="D183" i="1"/>
  <c r="E183" i="1" s="1"/>
  <c r="D257" i="1"/>
  <c r="E257" i="1" s="1"/>
  <c r="D162" i="1"/>
  <c r="E162" i="1" s="1"/>
  <c r="D198" i="1"/>
  <c r="E198" i="1" s="1"/>
  <c r="D108" i="1"/>
  <c r="E108" i="1" s="1"/>
  <c r="D30" i="1"/>
  <c r="E30" i="1" s="1"/>
  <c r="D241" i="1"/>
  <c r="E241" i="1" s="1"/>
  <c r="D179" i="1"/>
  <c r="E179" i="1" s="1"/>
  <c r="D185" i="1"/>
  <c r="E185" i="1" s="1"/>
  <c r="D187" i="1"/>
  <c r="E187" i="1" s="1"/>
  <c r="D120" i="1"/>
  <c r="E120" i="1" s="1"/>
  <c r="D56" i="1"/>
  <c r="E56" i="1" s="1"/>
  <c r="D57" i="1"/>
  <c r="E57" i="1" s="1"/>
  <c r="D58" i="1"/>
  <c r="E58" i="1" s="1"/>
  <c r="D83" i="1"/>
  <c r="E83" i="1" s="1"/>
  <c r="D213" i="1"/>
  <c r="E213" i="1" s="1"/>
  <c r="D111" i="1"/>
  <c r="E111" i="1" s="1"/>
  <c r="D5" i="1"/>
  <c r="E5" i="1" s="1"/>
  <c r="D215" i="1"/>
  <c r="E215" i="1" s="1"/>
  <c r="D7" i="1"/>
  <c r="E7" i="1" s="1"/>
  <c r="D45" i="1"/>
  <c r="E45" i="1" s="1"/>
  <c r="D129" i="1"/>
  <c r="E129" i="1" s="1"/>
  <c r="D239" i="1"/>
  <c r="E239" i="1" s="1"/>
  <c r="D190" i="1"/>
  <c r="E190" i="1" s="1"/>
  <c r="D246" i="1"/>
  <c r="E246" i="1" s="1"/>
  <c r="D82" i="1"/>
  <c r="E82" i="1" s="1"/>
  <c r="D41" i="1"/>
  <c r="E41" i="1" s="1"/>
  <c r="D68" i="1"/>
  <c r="E68" i="1" s="1"/>
  <c r="D104" i="1"/>
  <c r="E104" i="1" s="1"/>
  <c r="D163" i="1"/>
  <c r="E163" i="1" s="1"/>
  <c r="D44" i="1"/>
  <c r="E44" i="1" s="1"/>
  <c r="D40" i="1"/>
  <c r="E40" i="1" s="1"/>
  <c r="D170" i="1"/>
  <c r="E170" i="1" s="1"/>
  <c r="D62" i="1"/>
  <c r="E62" i="1" s="1"/>
  <c r="D220" i="1"/>
  <c r="E220" i="1" s="1"/>
  <c r="D55" i="1"/>
  <c r="E55" i="1" s="1"/>
  <c r="D21" i="1"/>
  <c r="E21" i="1" s="1"/>
  <c r="D249" i="1"/>
  <c r="E249" i="1" s="1"/>
  <c r="D165" i="1"/>
  <c r="E165" i="1" s="1"/>
  <c r="D251" i="1"/>
  <c r="E251" i="1" s="1"/>
  <c r="D214" i="1"/>
  <c r="E214" i="1" s="1"/>
  <c r="D80" i="1"/>
  <c r="E80" i="1" s="1"/>
  <c r="D202" i="1"/>
  <c r="E202" i="1" s="1"/>
  <c r="D127" i="1"/>
  <c r="E127" i="1" s="1"/>
  <c r="D212" i="1"/>
  <c r="E212" i="1" s="1"/>
  <c r="D73" i="1"/>
  <c r="E73" i="1" s="1"/>
  <c r="D59" i="1"/>
  <c r="E59" i="1" s="1"/>
  <c r="D193" i="1"/>
  <c r="E193" i="1" s="1"/>
  <c r="D256" i="1"/>
  <c r="E256" i="1" s="1"/>
  <c r="D240" i="1"/>
  <c r="E240" i="1" s="1"/>
  <c r="D135" i="1"/>
  <c r="E135" i="1" s="1"/>
  <c r="D254" i="1"/>
  <c r="E254" i="1" s="1"/>
  <c r="D219" i="1"/>
  <c r="E219" i="1" s="1"/>
  <c r="D181" i="1"/>
  <c r="E181" i="1" s="1"/>
  <c r="D208" i="1"/>
  <c r="E208" i="1" s="1"/>
  <c r="D50" i="1"/>
  <c r="E50" i="1" s="1"/>
  <c r="D133" i="1"/>
  <c r="E133" i="1" s="1"/>
  <c r="D173" i="1"/>
  <c r="E173" i="1" s="1"/>
  <c r="D188" i="1"/>
  <c r="E188" i="1" s="1"/>
  <c r="D11" i="1"/>
  <c r="E11" i="1" s="1"/>
  <c r="D19" i="1"/>
  <c r="E19" i="1" s="1"/>
  <c r="D112" i="1"/>
  <c r="E112" i="1" s="1"/>
  <c r="D176" i="1"/>
  <c r="E176" i="1" s="1"/>
  <c r="D132" i="1"/>
  <c r="E132" i="1" s="1"/>
  <c r="D75" i="1"/>
  <c r="E75" i="1" s="1"/>
  <c r="D248" i="1"/>
  <c r="E248" i="1" s="1"/>
  <c r="D229" i="1"/>
  <c r="E229" i="1" s="1"/>
  <c r="D154" i="1"/>
  <c r="E154" i="1" s="1"/>
  <c r="D9" i="1"/>
  <c r="E9" i="1" s="1"/>
  <c r="D16" i="1"/>
  <c r="E16" i="1" s="1"/>
  <c r="D206" i="1"/>
  <c r="E206" i="1" s="1"/>
  <c r="D123" i="1"/>
  <c r="E123" i="1" s="1"/>
  <c r="D85" i="1"/>
  <c r="E85" i="1" s="1"/>
  <c r="D227" i="1"/>
  <c r="E227" i="1" s="1"/>
  <c r="D222" i="1"/>
  <c r="E222" i="1" s="1"/>
  <c r="D166" i="1"/>
  <c r="E166" i="1" s="1"/>
  <c r="D204" i="1"/>
  <c r="E204" i="1" s="1"/>
  <c r="D81" i="1"/>
  <c r="E81" i="1" s="1"/>
  <c r="D37" i="1"/>
  <c r="E37" i="1" s="1"/>
  <c r="D77" i="1"/>
  <c r="E77" i="1" s="1"/>
  <c r="D114" i="1"/>
  <c r="E114" i="1" s="1"/>
  <c r="D201" i="1"/>
  <c r="E201" i="1" s="1"/>
  <c r="D18" i="1"/>
  <c r="E18" i="1" s="1"/>
  <c r="D13" i="1"/>
  <c r="E13" i="1" s="1"/>
  <c r="D3" i="1"/>
  <c r="E3" i="1" s="1"/>
  <c r="D236" i="1"/>
  <c r="E236" i="1" s="1"/>
  <c r="D78" i="1"/>
  <c r="E78" i="1" s="1"/>
  <c r="D47" i="1"/>
  <c r="E47" i="1" s="1"/>
  <c r="D210" i="1"/>
  <c r="E210" i="1" s="1"/>
  <c r="D60" i="1"/>
  <c r="E60" i="1" s="1"/>
  <c r="D191" i="1"/>
  <c r="E191" i="1" s="1"/>
  <c r="D217" i="1"/>
  <c r="E217" i="1" s="1"/>
  <c r="D159" i="1"/>
  <c r="E159" i="1" s="1"/>
  <c r="D70" i="1"/>
  <c r="E70" i="1" s="1"/>
  <c r="D67" i="1"/>
  <c r="E67" i="1" s="1"/>
  <c r="D34" i="1"/>
  <c r="E34" i="1" s="1"/>
  <c r="D252" i="1"/>
  <c r="E252" i="1" s="1"/>
  <c r="D141" i="1"/>
  <c r="E141" i="1" s="1"/>
  <c r="D49" i="1"/>
  <c r="E49" i="1" s="1"/>
  <c r="D72" i="1"/>
  <c r="E72" i="1" s="1"/>
  <c r="D255" i="1"/>
  <c r="E255" i="1" s="1"/>
  <c r="D116" i="1"/>
  <c r="E116" i="1" s="1"/>
  <c r="D197" i="1"/>
  <c r="E197" i="1" s="1"/>
  <c r="D42" i="1"/>
  <c r="E42" i="1" s="1"/>
  <c r="D66" i="1"/>
  <c r="E66" i="1" s="1"/>
  <c r="D29" i="1"/>
  <c r="E29" i="1" s="1"/>
  <c r="D174" i="1"/>
  <c r="E174" i="1" s="1"/>
  <c r="D110" i="1"/>
  <c r="E110" i="1" s="1"/>
  <c r="D31" i="1"/>
  <c r="E31" i="1" s="1"/>
  <c r="D28" i="1"/>
  <c r="E28" i="1" s="1"/>
  <c r="D113" i="1"/>
  <c r="E113" i="1" s="1"/>
  <c r="D106" i="1"/>
  <c r="E106" i="1" s="1"/>
  <c r="D168" i="1"/>
  <c r="E168" i="1" s="1"/>
  <c r="D39" i="1"/>
  <c r="E39" i="1" s="1"/>
  <c r="D26" i="1"/>
  <c r="E26" i="1" s="1"/>
  <c r="D38" i="1"/>
  <c r="E38" i="1" s="1"/>
  <c r="D138" i="1"/>
  <c r="E138" i="1" s="1"/>
  <c r="D158" i="1"/>
  <c r="E158" i="1" s="1"/>
  <c r="D258" i="1"/>
  <c r="E258" i="1" s="1"/>
  <c r="D231" i="1"/>
  <c r="E231" i="1" s="1"/>
  <c r="D145" i="1"/>
  <c r="E145" i="1" s="1"/>
  <c r="D147" i="1"/>
  <c r="E147" i="1" s="1"/>
  <c r="D10" i="1"/>
  <c r="E10" i="1" s="1"/>
  <c r="D119" i="1"/>
  <c r="E119" i="1" s="1"/>
  <c r="D160" i="1"/>
  <c r="E160" i="1" s="1"/>
  <c r="D122" i="1"/>
  <c r="E122" i="1" s="1"/>
  <c r="D130" i="1"/>
  <c r="E130" i="1" s="1"/>
  <c r="D152" i="1"/>
  <c r="E152" i="1" s="1"/>
  <c r="D64" i="1"/>
  <c r="E64" i="1" s="1"/>
  <c r="D126" i="1"/>
  <c r="E126" i="1" s="1"/>
  <c r="D48" i="1"/>
  <c r="E48" i="1" s="1"/>
  <c r="D118" i="1"/>
  <c r="E118" i="1" s="1"/>
  <c r="D218" i="1"/>
  <c r="E218" i="1" s="1"/>
  <c r="D69" i="1"/>
  <c r="E69" i="1" s="1"/>
  <c r="D223" i="1"/>
  <c r="E223" i="1" s="1"/>
  <c r="D207" i="1"/>
  <c r="E207" i="1" s="1"/>
  <c r="D14" i="1"/>
  <c r="E14" i="1" s="1"/>
  <c r="D137" i="1"/>
  <c r="E137" i="1" s="1"/>
  <c r="D134" i="1"/>
  <c r="E134" i="1" s="1"/>
  <c r="D260" i="1"/>
  <c r="E260" i="1" s="1"/>
  <c r="D148" i="1"/>
  <c r="E148" i="1" s="1"/>
  <c r="D96" i="1"/>
  <c r="E96" i="1" s="1"/>
  <c r="D95" i="1"/>
  <c r="E95" i="1" s="1"/>
  <c r="D25" i="1"/>
  <c r="E25" i="1" s="1"/>
  <c r="D93" i="1"/>
  <c r="E93" i="1" s="1"/>
  <c r="D156" i="1"/>
  <c r="E156" i="1" s="1"/>
  <c r="D233" i="1"/>
  <c r="E233" i="1" s="1"/>
  <c r="D192" i="1"/>
  <c r="E192" i="1" s="1"/>
  <c r="D32" i="1"/>
  <c r="E32" i="1" s="1"/>
  <c r="D128" i="1"/>
  <c r="E128" i="1" s="1"/>
  <c r="D142" i="1"/>
  <c r="E142" i="1" s="1"/>
  <c r="D35" i="1"/>
  <c r="E35" i="1" s="1"/>
  <c r="D184" i="1"/>
  <c r="E184" i="1" s="1"/>
  <c r="D71" i="1"/>
  <c r="E71" i="1" s="1"/>
  <c r="D89" i="1"/>
  <c r="E89" i="1" s="1"/>
  <c r="D43" i="1"/>
  <c r="E43" i="1" s="1"/>
  <c r="D237" i="1"/>
  <c r="E237" i="1" s="1"/>
  <c r="D164" i="1"/>
  <c r="E164" i="1" s="1"/>
  <c r="D238" i="1"/>
  <c r="E238" i="1" s="1"/>
  <c r="D171" i="1"/>
  <c r="E171" i="1" s="1"/>
  <c r="D74" i="1"/>
  <c r="E74" i="1" s="1"/>
  <c r="D33" i="1"/>
  <c r="E33" i="1" s="1"/>
  <c r="D232" i="1"/>
  <c r="E232" i="1" s="1"/>
  <c r="D242" i="1"/>
  <c r="E242" i="1" s="1"/>
  <c r="D209" i="1"/>
  <c r="E209" i="1" s="1"/>
  <c r="D4" i="1"/>
  <c r="E4" i="1" s="1"/>
  <c r="D225" i="1"/>
  <c r="E225" i="1" s="1"/>
  <c r="D245" i="1"/>
  <c r="E245" i="1" s="1"/>
  <c r="D167" i="1"/>
  <c r="E167" i="1" s="1"/>
  <c r="D92" i="1"/>
  <c r="E92" i="1" s="1"/>
  <c r="D196" i="1"/>
  <c r="E196" i="1" s="1"/>
  <c r="D221" i="1"/>
  <c r="E221" i="1" s="1"/>
  <c r="D99" i="1"/>
  <c r="E99" i="1" s="1"/>
  <c r="D211" i="1"/>
  <c r="E211" i="1" s="1"/>
  <c r="D243" i="1"/>
  <c r="E243" i="1" s="1"/>
  <c r="D87" i="1"/>
  <c r="E87" i="1" s="1"/>
  <c r="D169" i="1"/>
  <c r="E169" i="1" s="1"/>
  <c r="D79" i="1"/>
  <c r="E79" i="1" s="1"/>
  <c r="D53" i="1"/>
  <c r="E53" i="1" s="1"/>
  <c r="H4" i="1"/>
  <c r="H8" i="1"/>
</calcChain>
</file>

<file path=xl/sharedStrings.xml><?xml version="1.0" encoding="utf-8"?>
<sst xmlns="http://schemas.openxmlformats.org/spreadsheetml/2006/main" count="292" uniqueCount="286">
  <si>
    <t>Statistiques univariées</t>
  </si>
  <si>
    <t>Covariances</t>
  </si>
  <si>
    <t>Corrélations</t>
  </si>
  <si>
    <t>Aiseau-Presles</t>
  </si>
  <si>
    <t>Amay</t>
  </si>
  <si>
    <t>Amel</t>
  </si>
  <si>
    <t>Andenne</t>
  </si>
  <si>
    <t>Anderlues</t>
  </si>
  <si>
    <t>Anhée</t>
  </si>
  <si>
    <t>Ans</t>
  </si>
  <si>
    <t>Anthisnes</t>
  </si>
  <si>
    <t>Antoing</t>
  </si>
  <si>
    <t>Arlon</t>
  </si>
  <si>
    <t>Assesse</t>
  </si>
  <si>
    <t>Ath</t>
  </si>
  <si>
    <t>Attert</t>
  </si>
  <si>
    <t>Aubange</t>
  </si>
  <si>
    <t>Aubel</t>
  </si>
  <si>
    <t>Awans</t>
  </si>
  <si>
    <t>Aywaille</t>
  </si>
  <si>
    <t>Baelen</t>
  </si>
  <si>
    <t>Bassenge</t>
  </si>
  <si>
    <t>Bastogne</t>
  </si>
  <si>
    <t>Beaumont</t>
  </si>
  <si>
    <t>Beauraing</t>
  </si>
  <si>
    <t>Beauvechain</t>
  </si>
  <si>
    <t>Beloeil</t>
  </si>
  <si>
    <t>Berloz</t>
  </si>
  <si>
    <t>Bernissart</t>
  </si>
  <si>
    <t>Bertogne</t>
  </si>
  <si>
    <t>Bertrix</t>
  </si>
  <si>
    <t>Beyne-Heusay</t>
  </si>
  <si>
    <t>Bièvre</t>
  </si>
  <si>
    <t>Binche</t>
  </si>
  <si>
    <t>Blegny</t>
  </si>
  <si>
    <t>Bouillon</t>
  </si>
  <si>
    <t>Boussu</t>
  </si>
  <si>
    <t>Braine-l'Alleud</t>
  </si>
  <si>
    <t>Braine-le-Château</t>
  </si>
  <si>
    <t>Braine-le-Comte</t>
  </si>
  <si>
    <t>Braives</t>
  </si>
  <si>
    <t>Brugelette</t>
  </si>
  <si>
    <t>Brunehaut</t>
  </si>
  <si>
    <t>Burdinne</t>
  </si>
  <si>
    <t>Burg-Reuland</t>
  </si>
  <si>
    <t>Büllingen</t>
  </si>
  <si>
    <t>Bütgenbach</t>
  </si>
  <si>
    <t>Celles</t>
  </si>
  <si>
    <t>Cerfontaine</t>
  </si>
  <si>
    <t>Chapelle-lez-Herlaimont</t>
  </si>
  <si>
    <t>Charleroi</t>
  </si>
  <si>
    <t>Chastre</t>
  </si>
  <si>
    <t>Châtelet</t>
  </si>
  <si>
    <t>Chaudfontaine</t>
  </si>
  <si>
    <t>Chaumont-Gistoux</t>
  </si>
  <si>
    <t>Chièvres</t>
  </si>
  <si>
    <t>Chimay</t>
  </si>
  <si>
    <t>Chiny</t>
  </si>
  <si>
    <t>Ciney</t>
  </si>
  <si>
    <t>Clavier</t>
  </si>
  <si>
    <t>Colfontaine</t>
  </si>
  <si>
    <t>Comblain-au-Pont</t>
  </si>
  <si>
    <t>Comines</t>
  </si>
  <si>
    <t>Courcelles</t>
  </si>
  <si>
    <t>Court-Saint-Etienne</t>
  </si>
  <si>
    <t>Couvin</t>
  </si>
  <si>
    <t>Crisnée</t>
  </si>
  <si>
    <t>Dalhem</t>
  </si>
  <si>
    <t>Daverdisse</t>
  </si>
  <si>
    <t>Dinant</t>
  </si>
  <si>
    <t>Dison</t>
  </si>
  <si>
    <t>Doische</t>
  </si>
  <si>
    <t>Donceel</t>
  </si>
  <si>
    <t>Dour</t>
  </si>
  <si>
    <t>Durbuy</t>
  </si>
  <si>
    <t>Ecaussinnes</t>
  </si>
  <si>
    <t>Eghezée</t>
  </si>
  <si>
    <t>Ellezelles</t>
  </si>
  <si>
    <t>Enghien</t>
  </si>
  <si>
    <t>Engis</t>
  </si>
  <si>
    <t>Erezée</t>
  </si>
  <si>
    <t>Erquelinnes</t>
  </si>
  <si>
    <t>Esneux</t>
  </si>
  <si>
    <t>Estaimpuis</t>
  </si>
  <si>
    <t>Estinnes</t>
  </si>
  <si>
    <t>Etalle</t>
  </si>
  <si>
    <t>Eupen</t>
  </si>
  <si>
    <t>Faimes</t>
  </si>
  <si>
    <t>Farciennes</t>
  </si>
  <si>
    <t>Fauvillers</t>
  </si>
  <si>
    <t>Fernelmont</t>
  </si>
  <si>
    <t>Ferrières</t>
  </si>
  <si>
    <t>Fexhe-Le-Haut-Clocher</t>
  </si>
  <si>
    <t>Flémalle</t>
  </si>
  <si>
    <t>Fléron</t>
  </si>
  <si>
    <t>Fleurus</t>
  </si>
  <si>
    <t>Flobecq</t>
  </si>
  <si>
    <t>Floreffe</t>
  </si>
  <si>
    <t>Florennes</t>
  </si>
  <si>
    <t>Florenville</t>
  </si>
  <si>
    <t>Fontaine-l'Evêque</t>
  </si>
  <si>
    <t>Fosses-la-Ville</t>
  </si>
  <si>
    <t>Frameries</t>
  </si>
  <si>
    <t>Frasnes-lez-Anvaing</t>
  </si>
  <si>
    <t>Froidchapelle</t>
  </si>
  <si>
    <t>Gedinne</t>
  </si>
  <si>
    <t>Geer</t>
  </si>
  <si>
    <t>Gembloux</t>
  </si>
  <si>
    <t>Genappe</t>
  </si>
  <si>
    <t>Gerpinnes</t>
  </si>
  <si>
    <t>Gesves</t>
  </si>
  <si>
    <t>Gouvy</t>
  </si>
  <si>
    <t>Grâce-Hollogne</t>
  </si>
  <si>
    <t>Grez-Doiceau</t>
  </si>
  <si>
    <t>Habay</t>
  </si>
  <si>
    <t>Ham-sur-Heure-Nalinnes</t>
  </si>
  <si>
    <t>Hamoir</t>
  </si>
  <si>
    <t>Hamois</t>
  </si>
  <si>
    <t>Hannut</t>
  </si>
  <si>
    <t>Hastière</t>
  </si>
  <si>
    <t>Havelange</t>
  </si>
  <si>
    <t>Hélécine</t>
  </si>
  <si>
    <t>Hensies</t>
  </si>
  <si>
    <t>Herbeumont</t>
  </si>
  <si>
    <t>Héron</t>
  </si>
  <si>
    <t>Herstal</t>
  </si>
  <si>
    <t>Herve</t>
  </si>
  <si>
    <t>Honnelles</t>
  </si>
  <si>
    <t>Hotton</t>
  </si>
  <si>
    <t>Houffalize</t>
  </si>
  <si>
    <t>Houyet</t>
  </si>
  <si>
    <t>Huy</t>
  </si>
  <si>
    <t>Incourt</t>
  </si>
  <si>
    <t>Ittre</t>
  </si>
  <si>
    <t>Jalhay</t>
  </si>
  <si>
    <t>Jemeppe-sur-Sambre</t>
  </si>
  <si>
    <t>Jodoigne</t>
  </si>
  <si>
    <t>Juprelle</t>
  </si>
  <si>
    <t>Jurbise</t>
  </si>
  <si>
    <t>Kelmis</t>
  </si>
  <si>
    <t>La Bruyère</t>
  </si>
  <si>
    <t>La Hulpe</t>
  </si>
  <si>
    <t>La Louvière</t>
  </si>
  <si>
    <t>La Roche-en-Ardenne</t>
  </si>
  <si>
    <t>Lasne</t>
  </si>
  <si>
    <t>Le Roeulx</t>
  </si>
  <si>
    <t>Léglise</t>
  </si>
  <si>
    <t>Lens</t>
  </si>
  <si>
    <t>Les Bons Villers</t>
  </si>
  <si>
    <t>Lessines</t>
  </si>
  <si>
    <t>Leuze-en-Hainaut</t>
  </si>
  <si>
    <t>Libin</t>
  </si>
  <si>
    <t>Libramont-Chevigny</t>
  </si>
  <si>
    <t>Liège</t>
  </si>
  <si>
    <t>Lierneux</t>
  </si>
  <si>
    <t>Limbourg</t>
  </si>
  <si>
    <t>Lincent</t>
  </si>
  <si>
    <t>Lobbes</t>
  </si>
  <si>
    <t>Lontzen</t>
  </si>
  <si>
    <t>Malmedy</t>
  </si>
  <si>
    <t>Manage</t>
  </si>
  <si>
    <t>Manhay</t>
  </si>
  <si>
    <t>Marche-en-Famenne</t>
  </si>
  <si>
    <t>Marchin</t>
  </si>
  <si>
    <t>Martelange</t>
  </si>
  <si>
    <t>Meix-devant-Virton</t>
  </si>
  <si>
    <t>Merbes-le-Château</t>
  </si>
  <si>
    <t>Messancy</t>
  </si>
  <si>
    <t>Mettet</t>
  </si>
  <si>
    <t>Modave</t>
  </si>
  <si>
    <t>Momignies</t>
  </si>
  <si>
    <t>Mons</t>
  </si>
  <si>
    <t>Mont-de-l'Enclus</t>
  </si>
  <si>
    <t>Mont-Saint-Guibert</t>
  </si>
  <si>
    <t>Montigny-le-Tilleul</t>
  </si>
  <si>
    <t>Morlanwelz</t>
  </si>
  <si>
    <t>Mouscron</t>
  </si>
  <si>
    <t>Musson</t>
  </si>
  <si>
    <t>Namur</t>
  </si>
  <si>
    <t>Nandrin</t>
  </si>
  <si>
    <t>Nassogne</t>
  </si>
  <si>
    <t>Neufchâteau</t>
  </si>
  <si>
    <t>Neupré</t>
  </si>
  <si>
    <t>Nivelles</t>
  </si>
  <si>
    <t>Ohey</t>
  </si>
  <si>
    <t>Olne</t>
  </si>
  <si>
    <t>Onhaye</t>
  </si>
  <si>
    <t>Oreye</t>
  </si>
  <si>
    <t>Orp-Jauche</t>
  </si>
  <si>
    <t>Ottignies-Louvain-la-Neuve</t>
  </si>
  <si>
    <t>Ouffet</t>
  </si>
  <si>
    <t>Oupeye</t>
  </si>
  <si>
    <t>Paliseul</t>
  </si>
  <si>
    <t>Pecq</t>
  </si>
  <si>
    <t>Pepinster</t>
  </si>
  <si>
    <t>Péruwelz</t>
  </si>
  <si>
    <t>Perwez</t>
  </si>
  <si>
    <t>Philippeville</t>
  </si>
  <si>
    <t>Plombières</t>
  </si>
  <si>
    <t>Pont-à-Celles</t>
  </si>
  <si>
    <t>Profondeville</t>
  </si>
  <si>
    <t>Quaregnon</t>
  </si>
  <si>
    <t>Quévy</t>
  </si>
  <si>
    <t>Quiévrain</t>
  </si>
  <si>
    <t>Raeren</t>
  </si>
  <si>
    <t>Ramillies</t>
  </si>
  <si>
    <t>Rebecq</t>
  </si>
  <si>
    <t>Remicourt</t>
  </si>
  <si>
    <t>Rendeux</t>
  </si>
  <si>
    <t>Rixensart</t>
  </si>
  <si>
    <t>Rochefort</t>
  </si>
  <si>
    <t>Rouvroy</t>
  </si>
  <si>
    <t>Rumes</t>
  </si>
  <si>
    <t>Saint-Georges-sur-Meuse</t>
  </si>
  <si>
    <t>Saint-Ghislain</t>
  </si>
  <si>
    <t>Saint-Hubert</t>
  </si>
  <si>
    <t>Saint-Léger</t>
  </si>
  <si>
    <t>Saint-Nicolas</t>
  </si>
  <si>
    <t>Sainte-Ode</t>
  </si>
  <si>
    <t>Sambreville</t>
  </si>
  <si>
    <t>Sankt-Vith</t>
  </si>
  <si>
    <t>Seneffe</t>
  </si>
  <si>
    <t>Seraing</t>
  </si>
  <si>
    <t>Silly</t>
  </si>
  <si>
    <t>Sivry-Rance</t>
  </si>
  <si>
    <t>Soignies</t>
  </si>
  <si>
    <t>Sombreffe</t>
  </si>
  <si>
    <t>Somme-Leuze</t>
  </si>
  <si>
    <t>Soumagne</t>
  </si>
  <si>
    <t>Spa</t>
  </si>
  <si>
    <t>Sprimont</t>
  </si>
  <si>
    <t>Stavelot</t>
  </si>
  <si>
    <t>Stoumont</t>
  </si>
  <si>
    <t>Tellin</t>
  </si>
  <si>
    <t>Tenneville</t>
  </si>
  <si>
    <t>Theux</t>
  </si>
  <si>
    <t>Thimister-Clermont</t>
  </si>
  <si>
    <t>Thuin</t>
  </si>
  <si>
    <t>Tinlot</t>
  </si>
  <si>
    <t>Tintigny</t>
  </si>
  <si>
    <t>Tournai</t>
  </si>
  <si>
    <t>Trois-Ponts</t>
  </si>
  <si>
    <t>Trooz</t>
  </si>
  <si>
    <t>Tubize</t>
  </si>
  <si>
    <t>Vaux-sur-Sûre</t>
  </si>
  <si>
    <t>Verlaine</t>
  </si>
  <si>
    <t>Verviers</t>
  </si>
  <si>
    <t>Vielsalm</t>
  </si>
  <si>
    <t>Villers-la-Ville</t>
  </si>
  <si>
    <t>Villers-le-Bouillet</t>
  </si>
  <si>
    <t>Viroinval</t>
  </si>
  <si>
    <t>Virton</t>
  </si>
  <si>
    <t>Visé</t>
  </si>
  <si>
    <t>Vresse-sur-Semois</t>
  </si>
  <si>
    <t>Waimes</t>
  </si>
  <si>
    <t>Walcourt</t>
  </si>
  <si>
    <t>Walhain</t>
  </si>
  <si>
    <t>Wanze</t>
  </si>
  <si>
    <t>Waremme</t>
  </si>
  <si>
    <t>Wasseiges</t>
  </si>
  <si>
    <t>Waterloo</t>
  </si>
  <si>
    <t>Wavre</t>
  </si>
  <si>
    <t>Welkenraedt</t>
  </si>
  <si>
    <t>Wellin</t>
  </si>
  <si>
    <t>Yvoir</t>
  </si>
  <si>
    <t>Minimum</t>
  </si>
  <si>
    <t>Maximum</t>
  </si>
  <si>
    <t>Amplitude</t>
  </si>
  <si>
    <t>Moyenne</t>
  </si>
  <si>
    <t>Variance</t>
  </si>
  <si>
    <t>Coef var.</t>
  </si>
  <si>
    <t>Ecart-type</t>
  </si>
  <si>
    <t>10-percentile</t>
  </si>
  <si>
    <t>90-percentile</t>
  </si>
  <si>
    <t>Régression</t>
  </si>
  <si>
    <t>R²</t>
  </si>
  <si>
    <t>X</t>
  </si>
  <si>
    <t>Y</t>
  </si>
  <si>
    <t>Médiane</t>
  </si>
  <si>
    <t>Y chapeau</t>
  </si>
  <si>
    <t>résidu</t>
  </si>
  <si>
    <t>Proportion de ceux qui se disent en très bonne santé 2001 (Y)</t>
  </si>
  <si>
    <t>Revenu médian de la commune 2001 (X)</t>
  </si>
  <si>
    <t>coefficient de corrélation (function Excel)</t>
  </si>
  <si>
    <t>Constante (beta 1)</t>
  </si>
  <si>
    <t>Pente (beta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</si>
</sst>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3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5">
    <xf numFmtId="0" fontId="0" fillId="0" borderId="0"/>
    <xf numFmtId="0" fontId="8" fillId="2" borderId="0" applyNumberFormat="0" applyBorder="0"/>
    <xf numFmtId="0" fontId="8" fillId="3" borderId="0" applyNumberFormat="0" applyBorder="0"/>
    <xf numFmtId="0" fontId="8" fillId="4" borderId="0" applyNumberFormat="0" applyBorder="0"/>
    <xf numFmtId="0" fontId="8" fillId="5" borderId="0" applyNumberFormat="0" applyBorder="0"/>
    <xf numFmtId="0" fontId="8" fillId="6" borderId="0" applyNumberFormat="0" applyBorder="0"/>
    <xf numFmtId="0" fontId="8" fillId="10" borderId="0" applyNumberFormat="0" applyBorder="0"/>
    <xf numFmtId="0" fontId="8" fillId="11" borderId="0" applyNumberFormat="0" applyBorder="0"/>
    <xf numFmtId="0" fontId="8" fillId="12" borderId="0" applyNumberFormat="0" applyBorder="0"/>
    <xf numFmtId="0" fontId="8" fillId="7" borderId="0" applyNumberFormat="0" applyBorder="0"/>
    <xf numFmtId="0" fontId="8" fillId="13" borderId="0" applyNumberFormat="0" applyBorder="0"/>
    <xf numFmtId="0" fontId="8" fillId="14" borderId="0" applyNumberFormat="0" applyBorder="0"/>
    <xf numFmtId="0" fontId="8" fillId="15" borderId="0" applyNumberFormat="0" applyBorder="0"/>
    <xf numFmtId="0" fontId="9" fillId="16" borderId="0" applyNumberFormat="0" applyBorder="0"/>
    <xf numFmtId="0" fontId="9" fillId="17" borderId="0" applyNumberFormat="0" applyBorder="0"/>
    <xf numFmtId="0" fontId="9" fillId="7" borderId="0" applyNumberFormat="0" applyBorder="0"/>
    <xf numFmtId="0" fontId="9" fillId="8" borderId="0" applyNumberFormat="0" applyBorder="0"/>
    <xf numFmtId="0" fontId="9" fillId="18" borderId="0" applyNumberFormat="0" applyBorder="0"/>
    <xf numFmtId="0" fontId="9" fillId="9" borderId="0" applyNumberFormat="0" applyBorder="0"/>
    <xf numFmtId="0" fontId="10" fillId="19" borderId="1" applyNumberFormat="0"/>
    <xf numFmtId="0" fontId="11" fillId="20" borderId="1" applyNumberFormat="0"/>
    <xf numFmtId="0" fontId="12" fillId="21" borderId="0" applyNumberFormat="0" applyBorder="0"/>
    <xf numFmtId="0" fontId="13" fillId="0" borderId="2" applyNumberFormat="0"/>
    <xf numFmtId="0" fontId="14" fillId="22" borderId="0" applyNumberFormat="0" applyBorder="0"/>
    <xf numFmtId="0" fontId="3" fillId="0" borderId="0"/>
    <xf numFmtId="0" fontId="6" fillId="23" borderId="3" applyNumberFormat="0"/>
    <xf numFmtId="0" fontId="15" fillId="24" borderId="0" applyNumberFormat="0" applyBorder="0"/>
    <xf numFmtId="0" fontId="16" fillId="19" borderId="4" applyNumberFormat="0"/>
    <xf numFmtId="0" fontId="17" fillId="0" borderId="0" applyNumberFormat="0" applyBorder="0"/>
    <xf numFmtId="0" fontId="18" fillId="0" borderId="0" applyNumberFormat="0" applyBorder="0"/>
    <xf numFmtId="0" fontId="19" fillId="0" borderId="5" applyNumberFormat="0"/>
    <xf numFmtId="0" fontId="20" fillId="0" borderId="6" applyNumberFormat="0"/>
    <xf numFmtId="0" fontId="21" fillId="0" borderId="7" applyNumberFormat="0"/>
    <xf numFmtId="0" fontId="21" fillId="0" borderId="0" applyNumberFormat="0" applyBorder="0"/>
    <xf numFmtId="0" fontId="22" fillId="0" borderId="0" applyNumberFormat="0" applyBorder="0"/>
  </cellStyleXfs>
  <cellXfs count="16">
    <xf numFmtId="0" fontId="0" fillId="0" borderId="0" xfId="0"/>
    <xf numFmtId="1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24" applyFont="1" applyBorder="1" applyAlignment="1" applyProtection="1">
      <alignment horizontal="center" vertical="center"/>
      <protection locked="0" hidden="1"/>
    </xf>
    <xf numFmtId="1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0" xfId="24" applyFont="1" applyBorder="1" applyAlignment="1" applyProtection="1">
      <alignment horizontal="center" vertical="center"/>
      <protection locked="0" hidden="1"/>
    </xf>
    <xf numFmtId="0" fontId="5" fillId="0" borderId="0" xfId="24" applyFont="1" applyBorder="1" applyAlignment="1" applyProtection="1">
      <alignment horizontal="center" vertical="center"/>
      <protection locked="0" hidden="1"/>
    </xf>
    <xf numFmtId="1" fontId="7" fillId="0" borderId="0" xfId="0" applyNumberFormat="1" applyFont="1" applyBorder="1" applyAlignment="1">
      <alignment horizontal="centerContinuous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3" fillId="0" borderId="0" xfId="0" applyFont="1" applyBorder="1" applyAlignment="1">
      <alignment horizontal="right" vertical="center"/>
    </xf>
    <xf numFmtId="0" fontId="1" fillId="25" borderId="0" xfId="0" applyFont="1" applyFill="1" applyBorder="1" applyAlignment="1">
      <alignment vertical="center"/>
    </xf>
    <xf numFmtId="164" fontId="0" fillId="0" borderId="0" xfId="0" applyNumberFormat="1" applyBorder="1" applyAlignment="1">
      <alignment vertical="center"/>
    </xf>
  </cellXfs>
  <cellStyles count="58"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 % - Accent1" xfId="7"/>
    <cellStyle name="40 % - Accent2" xfId="8"/>
    <cellStyle name="40 % - Accent3" xfId="9"/>
    <cellStyle name="40 % - Accent4" xfId="10"/>
    <cellStyle name="40 % - Accent5" xfId="11"/>
    <cellStyle name="40 % - Accent6" xfId="12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 % - Accent1" xfId="13"/>
    <cellStyle name="60 % - Accent2" xfId="14"/>
    <cellStyle name="60 % - Accent3" xfId="15"/>
    <cellStyle name="60 % - Accent4" xfId="16"/>
    <cellStyle name="60 % - Accent5" xfId="17"/>
    <cellStyle name="60 % - Accent6" xfId="18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vertissement" xfId="34"/>
    <cellStyle name="Calcul" xfId="19"/>
    <cellStyle name="Calculation" xfId="19"/>
    <cellStyle name="Cellule liée" xfId="22"/>
    <cellStyle name="Commentaire" xfId="25"/>
    <cellStyle name="Entrée" xfId="20"/>
    <cellStyle name="Input" xfId="20"/>
    <cellStyle name="Insatisfaisant" xfId="21"/>
    <cellStyle name="Linked Cell" xfId="22"/>
    <cellStyle name="Neutre" xfId="23"/>
    <cellStyle name="Normal" xfId="0" builtinId="0"/>
    <cellStyle name="Normal_PLEIADE3-97" xfId="24"/>
    <cellStyle name="Note" xfId="25"/>
    <cellStyle name="Satisfaisant" xfId="26"/>
    <cellStyle name="Sortie" xfId="27"/>
    <cellStyle name="Texte explicatif" xfId="28"/>
    <cellStyle name="Titre" xfId="29"/>
    <cellStyle name="Titre 1" xfId="30"/>
    <cellStyle name="Titre 2" xfId="31"/>
    <cellStyle name="Titre 3" xfId="32"/>
    <cellStyle name="Titre 4" xfId="33"/>
    <cellStyle name="Warning Text" xfId="3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0.1174042343990522"/>
                  <c:y val="0.51182945392014101"/>
                </c:manualLayout>
              </c:layout>
              <c:numFmt formatCode="General" sourceLinked="0"/>
            </c:trendlineLbl>
          </c:trendline>
          <c:xVal>
            <c:numRef>
              <c:f>Feuil1!$B$2:$B$787</c:f>
              <c:numCache>
                <c:formatCode>General</c:formatCode>
                <c:ptCount val="786"/>
                <c:pt idx="0">
                  <c:v>16046</c:v>
                </c:pt>
                <c:pt idx="1">
                  <c:v>18404</c:v>
                </c:pt>
                <c:pt idx="2">
                  <c:v>18035</c:v>
                </c:pt>
                <c:pt idx="3">
                  <c:v>18289</c:v>
                </c:pt>
                <c:pt idx="4">
                  <c:v>17061</c:v>
                </c:pt>
                <c:pt idx="5">
                  <c:v>18176</c:v>
                </c:pt>
                <c:pt idx="6">
                  <c:v>18993</c:v>
                </c:pt>
                <c:pt idx="7">
                  <c:v>20048</c:v>
                </c:pt>
                <c:pt idx="8">
                  <c:v>18042</c:v>
                </c:pt>
                <c:pt idx="9">
                  <c:v>21302</c:v>
                </c:pt>
                <c:pt idx="10">
                  <c:v>21198</c:v>
                </c:pt>
                <c:pt idx="11">
                  <c:v>18552</c:v>
                </c:pt>
                <c:pt idx="12">
                  <c:v>22550</c:v>
                </c:pt>
                <c:pt idx="13">
                  <c:v>19748</c:v>
                </c:pt>
                <c:pt idx="14">
                  <c:v>19952</c:v>
                </c:pt>
                <c:pt idx="15">
                  <c:v>21074</c:v>
                </c:pt>
                <c:pt idx="16">
                  <c:v>18680</c:v>
                </c:pt>
                <c:pt idx="17">
                  <c:v>21094</c:v>
                </c:pt>
                <c:pt idx="18">
                  <c:v>17666</c:v>
                </c:pt>
                <c:pt idx="19">
                  <c:v>16542</c:v>
                </c:pt>
                <c:pt idx="20">
                  <c:v>17367</c:v>
                </c:pt>
                <c:pt idx="21">
                  <c:v>17727</c:v>
                </c:pt>
                <c:pt idx="22">
                  <c:v>21072</c:v>
                </c:pt>
                <c:pt idx="23">
                  <c:v>18137</c:v>
                </c:pt>
                <c:pt idx="24">
                  <c:v>19750</c:v>
                </c:pt>
                <c:pt idx="25">
                  <c:v>14552</c:v>
                </c:pt>
                <c:pt idx="26">
                  <c:v>15444</c:v>
                </c:pt>
                <c:pt idx="27">
                  <c:v>17845</c:v>
                </c:pt>
                <c:pt idx="28">
                  <c:v>19305</c:v>
                </c:pt>
                <c:pt idx="29">
                  <c:v>16383</c:v>
                </c:pt>
                <c:pt idx="30">
                  <c:v>16660</c:v>
                </c:pt>
                <c:pt idx="31">
                  <c:v>18616</c:v>
                </c:pt>
                <c:pt idx="32">
                  <c:v>16327</c:v>
                </c:pt>
                <c:pt idx="33">
                  <c:v>14458</c:v>
                </c:pt>
                <c:pt idx="34">
                  <c:v>21673</c:v>
                </c:pt>
                <c:pt idx="35">
                  <c:v>19836</c:v>
                </c:pt>
                <c:pt idx="36">
                  <c:v>19404</c:v>
                </c:pt>
                <c:pt idx="37">
                  <c:v>20019</c:v>
                </c:pt>
                <c:pt idx="38">
                  <c:v>17262</c:v>
                </c:pt>
                <c:pt idx="39">
                  <c:v>17678</c:v>
                </c:pt>
                <c:pt idx="40">
                  <c:v>18682</c:v>
                </c:pt>
                <c:pt idx="41">
                  <c:v>20203</c:v>
                </c:pt>
                <c:pt idx="42">
                  <c:v>17336</c:v>
                </c:pt>
                <c:pt idx="43">
                  <c:v>18068</c:v>
                </c:pt>
                <c:pt idx="44">
                  <c:v>17829</c:v>
                </c:pt>
                <c:pt idx="45">
                  <c:v>17960</c:v>
                </c:pt>
                <c:pt idx="46">
                  <c:v>16500</c:v>
                </c:pt>
                <c:pt idx="47">
                  <c:v>14978</c:v>
                </c:pt>
                <c:pt idx="48">
                  <c:v>22128</c:v>
                </c:pt>
                <c:pt idx="49">
                  <c:v>15383</c:v>
                </c:pt>
                <c:pt idx="50">
                  <c:v>21305</c:v>
                </c:pt>
                <c:pt idx="51">
                  <c:v>23316</c:v>
                </c:pt>
                <c:pt idx="52">
                  <c:v>17878</c:v>
                </c:pt>
                <c:pt idx="53">
                  <c:v>16755</c:v>
                </c:pt>
                <c:pt idx="54">
                  <c:v>18711</c:v>
                </c:pt>
                <c:pt idx="55">
                  <c:v>18636</c:v>
                </c:pt>
                <c:pt idx="56">
                  <c:v>18574</c:v>
                </c:pt>
                <c:pt idx="57">
                  <c:v>13855</c:v>
                </c:pt>
                <c:pt idx="58">
                  <c:v>17730</c:v>
                </c:pt>
                <c:pt idx="59">
                  <c:v>16909</c:v>
                </c:pt>
                <c:pt idx="60">
                  <c:v>17041</c:v>
                </c:pt>
                <c:pt idx="61">
                  <c:v>21368</c:v>
                </c:pt>
                <c:pt idx="62">
                  <c:v>17166</c:v>
                </c:pt>
                <c:pt idx="63">
                  <c:v>20919</c:v>
                </c:pt>
                <c:pt idx="64">
                  <c:v>18280</c:v>
                </c:pt>
                <c:pt idx="65">
                  <c:v>16560</c:v>
                </c:pt>
                <c:pt idx="66">
                  <c:v>17653</c:v>
                </c:pt>
                <c:pt idx="67">
                  <c:v>15278</c:v>
                </c:pt>
                <c:pt idx="68">
                  <c:v>16925</c:v>
                </c:pt>
                <c:pt idx="69">
                  <c:v>21631</c:v>
                </c:pt>
                <c:pt idx="70">
                  <c:v>14030</c:v>
                </c:pt>
                <c:pt idx="71">
                  <c:v>14463</c:v>
                </c:pt>
                <c:pt idx="72">
                  <c:v>18773</c:v>
                </c:pt>
                <c:pt idx="73">
                  <c:v>20428</c:v>
                </c:pt>
                <c:pt idx="74">
                  <c:v>17532</c:v>
                </c:pt>
                <c:pt idx="75">
                  <c:v>19417</c:v>
                </c:pt>
                <c:pt idx="76">
                  <c:v>18124</c:v>
                </c:pt>
                <c:pt idx="77">
                  <c:v>14604</c:v>
                </c:pt>
                <c:pt idx="78">
                  <c:v>15611</c:v>
                </c:pt>
                <c:pt idx="79">
                  <c:v>20082</c:v>
                </c:pt>
                <c:pt idx="80">
                  <c:v>17764</c:v>
                </c:pt>
                <c:pt idx="81">
                  <c:v>18525</c:v>
                </c:pt>
                <c:pt idx="82">
                  <c:v>21987</c:v>
                </c:pt>
                <c:pt idx="83">
                  <c:v>19752</c:v>
                </c:pt>
                <c:pt idx="84">
                  <c:v>21174</c:v>
                </c:pt>
                <c:pt idx="85">
                  <c:v>15716</c:v>
                </c:pt>
                <c:pt idx="86">
                  <c:v>15171</c:v>
                </c:pt>
                <c:pt idx="87">
                  <c:v>20986</c:v>
                </c:pt>
                <c:pt idx="88">
                  <c:v>19934</c:v>
                </c:pt>
                <c:pt idx="89">
                  <c:v>20963</c:v>
                </c:pt>
                <c:pt idx="90">
                  <c:v>17466</c:v>
                </c:pt>
                <c:pt idx="91">
                  <c:v>17984</c:v>
                </c:pt>
                <c:pt idx="92">
                  <c:v>16442</c:v>
                </c:pt>
                <c:pt idx="93">
                  <c:v>18415</c:v>
                </c:pt>
                <c:pt idx="94">
                  <c:v>18559</c:v>
                </c:pt>
                <c:pt idx="95">
                  <c:v>18189</c:v>
                </c:pt>
                <c:pt idx="96">
                  <c:v>17196</c:v>
                </c:pt>
                <c:pt idx="97">
                  <c:v>16871</c:v>
                </c:pt>
                <c:pt idx="98">
                  <c:v>17270</c:v>
                </c:pt>
                <c:pt idx="99">
                  <c:v>14948</c:v>
                </c:pt>
                <c:pt idx="100">
                  <c:v>18245</c:v>
                </c:pt>
                <c:pt idx="101">
                  <c:v>14008</c:v>
                </c:pt>
                <c:pt idx="102">
                  <c:v>17510</c:v>
                </c:pt>
                <c:pt idx="103">
                  <c:v>19886</c:v>
                </c:pt>
                <c:pt idx="104">
                  <c:v>21085</c:v>
                </c:pt>
                <c:pt idx="105">
                  <c:v>20253</c:v>
                </c:pt>
                <c:pt idx="106">
                  <c:v>19412</c:v>
                </c:pt>
                <c:pt idx="107">
                  <c:v>20437</c:v>
                </c:pt>
                <c:pt idx="108">
                  <c:v>17024</c:v>
                </c:pt>
                <c:pt idx="109">
                  <c:v>18376</c:v>
                </c:pt>
                <c:pt idx="110">
                  <c:v>21029</c:v>
                </c:pt>
                <c:pt idx="111">
                  <c:v>21714</c:v>
                </c:pt>
                <c:pt idx="112">
                  <c:v>19004</c:v>
                </c:pt>
                <c:pt idx="113">
                  <c:v>19937</c:v>
                </c:pt>
                <c:pt idx="114">
                  <c:v>20113</c:v>
                </c:pt>
                <c:pt idx="115">
                  <c:v>19890</c:v>
                </c:pt>
                <c:pt idx="116">
                  <c:v>16179</c:v>
                </c:pt>
                <c:pt idx="117">
                  <c:v>17893</c:v>
                </c:pt>
                <c:pt idx="118">
                  <c:v>18815</c:v>
                </c:pt>
                <c:pt idx="119">
                  <c:v>16218</c:v>
                </c:pt>
                <c:pt idx="120">
                  <c:v>17677</c:v>
                </c:pt>
                <c:pt idx="121">
                  <c:v>19846</c:v>
                </c:pt>
                <c:pt idx="122">
                  <c:v>16545</c:v>
                </c:pt>
                <c:pt idx="123">
                  <c:v>20178</c:v>
                </c:pt>
                <c:pt idx="124">
                  <c:v>16880</c:v>
                </c:pt>
                <c:pt idx="125">
                  <c:v>15044</c:v>
                </c:pt>
                <c:pt idx="126">
                  <c:v>16007</c:v>
                </c:pt>
                <c:pt idx="127">
                  <c:v>17985</c:v>
                </c:pt>
                <c:pt idx="128">
                  <c:v>17489</c:v>
                </c:pt>
                <c:pt idx="129">
                  <c:v>19444</c:v>
                </c:pt>
                <c:pt idx="130">
                  <c:v>20823</c:v>
                </c:pt>
                <c:pt idx="131">
                  <c:v>21855</c:v>
                </c:pt>
                <c:pt idx="132">
                  <c:v>19929</c:v>
                </c:pt>
                <c:pt idx="133">
                  <c:v>19302</c:v>
                </c:pt>
                <c:pt idx="134">
                  <c:v>20311</c:v>
                </c:pt>
                <c:pt idx="135">
                  <c:v>20866</c:v>
                </c:pt>
                <c:pt idx="136">
                  <c:v>18921</c:v>
                </c:pt>
                <c:pt idx="137">
                  <c:v>21537</c:v>
                </c:pt>
                <c:pt idx="138">
                  <c:v>22825</c:v>
                </c:pt>
                <c:pt idx="139">
                  <c:v>15415</c:v>
                </c:pt>
                <c:pt idx="140">
                  <c:v>15007</c:v>
                </c:pt>
                <c:pt idx="141">
                  <c:v>22839</c:v>
                </c:pt>
                <c:pt idx="142">
                  <c:v>19811</c:v>
                </c:pt>
                <c:pt idx="143">
                  <c:v>18368</c:v>
                </c:pt>
                <c:pt idx="144">
                  <c:v>17431</c:v>
                </c:pt>
                <c:pt idx="145">
                  <c:v>18230</c:v>
                </c:pt>
                <c:pt idx="146">
                  <c:v>18863</c:v>
                </c:pt>
                <c:pt idx="147">
                  <c:v>18541</c:v>
                </c:pt>
                <c:pt idx="148">
                  <c:v>18590</c:v>
                </c:pt>
                <c:pt idx="149">
                  <c:v>19341</c:v>
                </c:pt>
                <c:pt idx="150">
                  <c:v>17311</c:v>
                </c:pt>
                <c:pt idx="151">
                  <c:v>18290</c:v>
                </c:pt>
                <c:pt idx="152">
                  <c:v>20100</c:v>
                </c:pt>
                <c:pt idx="153">
                  <c:v>18893</c:v>
                </c:pt>
                <c:pt idx="154">
                  <c:v>17734</c:v>
                </c:pt>
                <c:pt idx="155">
                  <c:v>20109</c:v>
                </c:pt>
                <c:pt idx="156">
                  <c:v>18774</c:v>
                </c:pt>
                <c:pt idx="157">
                  <c:v>17206</c:v>
                </c:pt>
                <c:pt idx="158">
                  <c:v>17780</c:v>
                </c:pt>
                <c:pt idx="159">
                  <c:v>15898</c:v>
                </c:pt>
                <c:pt idx="160">
                  <c:v>19559</c:v>
                </c:pt>
                <c:pt idx="161">
                  <c:v>17425</c:v>
                </c:pt>
                <c:pt idx="162">
                  <c:v>19607</c:v>
                </c:pt>
                <c:pt idx="163">
                  <c:v>16216</c:v>
                </c:pt>
                <c:pt idx="164">
                  <c:v>21277</c:v>
                </c:pt>
                <c:pt idx="165">
                  <c:v>17674</c:v>
                </c:pt>
                <c:pt idx="166">
                  <c:v>20336</c:v>
                </c:pt>
                <c:pt idx="167">
                  <c:v>15187</c:v>
                </c:pt>
                <c:pt idx="168">
                  <c:v>17187</c:v>
                </c:pt>
                <c:pt idx="169">
                  <c:v>18900</c:v>
                </c:pt>
                <c:pt idx="170">
                  <c:v>19117</c:v>
                </c:pt>
                <c:pt idx="171">
                  <c:v>21647</c:v>
                </c:pt>
                <c:pt idx="172">
                  <c:v>17420</c:v>
                </c:pt>
                <c:pt idx="173">
                  <c:v>17947</c:v>
                </c:pt>
                <c:pt idx="174">
                  <c:v>20907</c:v>
                </c:pt>
                <c:pt idx="175">
                  <c:v>19255</c:v>
                </c:pt>
                <c:pt idx="176">
                  <c:v>22500</c:v>
                </c:pt>
                <c:pt idx="177">
                  <c:v>19088</c:v>
                </c:pt>
                <c:pt idx="178">
                  <c:v>18668</c:v>
                </c:pt>
                <c:pt idx="179">
                  <c:v>23258</c:v>
                </c:pt>
                <c:pt idx="180">
                  <c:v>20058</c:v>
                </c:pt>
                <c:pt idx="181">
                  <c:v>19772</c:v>
                </c:pt>
                <c:pt idx="182">
                  <c:v>22899</c:v>
                </c:pt>
                <c:pt idx="183">
                  <c:v>18942</c:v>
                </c:pt>
                <c:pt idx="184">
                  <c:v>19954</c:v>
                </c:pt>
                <c:pt idx="185">
                  <c:v>18876</c:v>
                </c:pt>
                <c:pt idx="186">
                  <c:v>21518</c:v>
                </c:pt>
                <c:pt idx="187">
                  <c:v>18834</c:v>
                </c:pt>
                <c:pt idx="188">
                  <c:v>17852</c:v>
                </c:pt>
                <c:pt idx="189">
                  <c:v>17574</c:v>
                </c:pt>
                <c:pt idx="190">
                  <c:v>17217</c:v>
                </c:pt>
                <c:pt idx="191">
                  <c:v>19530</c:v>
                </c:pt>
                <c:pt idx="192">
                  <c:v>17770</c:v>
                </c:pt>
                <c:pt idx="193">
                  <c:v>20506</c:v>
                </c:pt>
                <c:pt idx="194">
                  <c:v>17279</c:v>
                </c:pt>
                <c:pt idx="195">
                  <c:v>19510</c:v>
                </c:pt>
                <c:pt idx="196">
                  <c:v>19422</c:v>
                </c:pt>
                <c:pt idx="197">
                  <c:v>20834</c:v>
                </c:pt>
                <c:pt idx="198">
                  <c:v>15637</c:v>
                </c:pt>
                <c:pt idx="199">
                  <c:v>18861</c:v>
                </c:pt>
                <c:pt idx="200">
                  <c:v>15368</c:v>
                </c:pt>
                <c:pt idx="201">
                  <c:v>20175</c:v>
                </c:pt>
                <c:pt idx="202">
                  <c:v>20583</c:v>
                </c:pt>
                <c:pt idx="203">
                  <c:v>18727</c:v>
                </c:pt>
                <c:pt idx="204">
                  <c:v>19931</c:v>
                </c:pt>
                <c:pt idx="205">
                  <c:v>13547</c:v>
                </c:pt>
                <c:pt idx="206">
                  <c:v>22716</c:v>
                </c:pt>
                <c:pt idx="207">
                  <c:v>18224</c:v>
                </c:pt>
                <c:pt idx="208">
                  <c:v>17837</c:v>
                </c:pt>
                <c:pt idx="209">
                  <c:v>16484</c:v>
                </c:pt>
                <c:pt idx="210">
                  <c:v>14832</c:v>
                </c:pt>
                <c:pt idx="211">
                  <c:v>18453</c:v>
                </c:pt>
                <c:pt idx="212">
                  <c:v>15850</c:v>
                </c:pt>
                <c:pt idx="213">
                  <c:v>18241</c:v>
                </c:pt>
                <c:pt idx="214">
                  <c:v>21698</c:v>
                </c:pt>
                <c:pt idx="215">
                  <c:v>17420</c:v>
                </c:pt>
                <c:pt idx="216">
                  <c:v>15733</c:v>
                </c:pt>
                <c:pt idx="217">
                  <c:v>19006</c:v>
                </c:pt>
                <c:pt idx="218">
                  <c:v>16905</c:v>
                </c:pt>
                <c:pt idx="219">
                  <c:v>17139</c:v>
                </c:pt>
                <c:pt idx="220">
                  <c:v>22070</c:v>
                </c:pt>
                <c:pt idx="221">
                  <c:v>14763</c:v>
                </c:pt>
                <c:pt idx="222">
                  <c:v>19414</c:v>
                </c:pt>
                <c:pt idx="223">
                  <c:v>17882</c:v>
                </c:pt>
                <c:pt idx="224">
                  <c:v>18006</c:v>
                </c:pt>
                <c:pt idx="225">
                  <c:v>19682</c:v>
                </c:pt>
                <c:pt idx="226">
                  <c:v>18399</c:v>
                </c:pt>
                <c:pt idx="227">
                  <c:v>20136</c:v>
                </c:pt>
                <c:pt idx="228">
                  <c:v>18071</c:v>
                </c:pt>
                <c:pt idx="229">
                  <c:v>18524</c:v>
                </c:pt>
                <c:pt idx="230">
                  <c:v>18505</c:v>
                </c:pt>
                <c:pt idx="231">
                  <c:v>17618</c:v>
                </c:pt>
                <c:pt idx="232">
                  <c:v>19607</c:v>
                </c:pt>
                <c:pt idx="233">
                  <c:v>21563</c:v>
                </c:pt>
                <c:pt idx="234">
                  <c:v>18276</c:v>
                </c:pt>
                <c:pt idx="235">
                  <c:v>19951</c:v>
                </c:pt>
                <c:pt idx="236">
                  <c:v>19257</c:v>
                </c:pt>
                <c:pt idx="237">
                  <c:v>17936</c:v>
                </c:pt>
                <c:pt idx="238">
                  <c:v>19412</c:v>
                </c:pt>
                <c:pt idx="239">
                  <c:v>19207</c:v>
                </c:pt>
                <c:pt idx="240">
                  <c:v>18327</c:v>
                </c:pt>
                <c:pt idx="241">
                  <c:v>16074</c:v>
                </c:pt>
                <c:pt idx="242">
                  <c:v>21954</c:v>
                </c:pt>
                <c:pt idx="243">
                  <c:v>17771</c:v>
                </c:pt>
                <c:pt idx="244">
                  <c:v>17801</c:v>
                </c:pt>
                <c:pt idx="245">
                  <c:v>20836</c:v>
                </c:pt>
                <c:pt idx="246">
                  <c:v>20240</c:v>
                </c:pt>
                <c:pt idx="247">
                  <c:v>16394</c:v>
                </c:pt>
                <c:pt idx="248">
                  <c:v>19978</c:v>
                </c:pt>
                <c:pt idx="249">
                  <c:v>16009</c:v>
                </c:pt>
                <c:pt idx="250">
                  <c:v>16002</c:v>
                </c:pt>
                <c:pt idx="251">
                  <c:v>18467</c:v>
                </c:pt>
                <c:pt idx="252">
                  <c:v>19168</c:v>
                </c:pt>
                <c:pt idx="253">
                  <c:v>21399</c:v>
                </c:pt>
                <c:pt idx="254">
                  <c:v>19421</c:v>
                </c:pt>
                <c:pt idx="255">
                  <c:v>19719</c:v>
                </c:pt>
                <c:pt idx="256">
                  <c:v>18617</c:v>
                </c:pt>
                <c:pt idx="257">
                  <c:v>22480</c:v>
                </c:pt>
                <c:pt idx="258">
                  <c:v>19123</c:v>
                </c:pt>
                <c:pt idx="259">
                  <c:v>20058</c:v>
                </c:pt>
                <c:pt idx="260">
                  <c:v>16811</c:v>
                </c:pt>
                <c:pt idx="261">
                  <c:v>20111</c:v>
                </c:pt>
              </c:numCache>
            </c:numRef>
          </c:xVal>
          <c:yVal>
            <c:numRef>
              <c:f>Feuil1!$C$2:$C$787</c:f>
              <c:numCache>
                <c:formatCode>General</c:formatCode>
                <c:ptCount val="786"/>
                <c:pt idx="0">
                  <c:v>0.25670400261878967</c:v>
                </c:pt>
                <c:pt idx="1">
                  <c:v>0.27264100313186646</c:v>
                </c:pt>
                <c:pt idx="2">
                  <c:v>0.31784498691558838</c:v>
                </c:pt>
                <c:pt idx="3">
                  <c:v>0.29755499958992004</c:v>
                </c:pt>
                <c:pt idx="4">
                  <c:v>0.24071900546550751</c:v>
                </c:pt>
                <c:pt idx="5">
                  <c:v>0.29541701078414917</c:v>
                </c:pt>
                <c:pt idx="6">
                  <c:v>0.27213200926780701</c:v>
                </c:pt>
                <c:pt idx="7">
                  <c:v>0.33702901005744934</c:v>
                </c:pt>
                <c:pt idx="8">
                  <c:v>0.25612398982048035</c:v>
                </c:pt>
                <c:pt idx="9">
                  <c:v>0.32934200763702393</c:v>
                </c:pt>
                <c:pt idx="10">
                  <c:v>0.36612099409103394</c:v>
                </c:pt>
                <c:pt idx="11">
                  <c:v>0.2675589919090271</c:v>
                </c:pt>
                <c:pt idx="12">
                  <c:v>0.39306500554084778</c:v>
                </c:pt>
                <c:pt idx="13">
                  <c:v>0.29957699775695801</c:v>
                </c:pt>
                <c:pt idx="14">
                  <c:v>0.36563500761985779</c:v>
                </c:pt>
                <c:pt idx="15">
                  <c:v>0.30674499273300171</c:v>
                </c:pt>
                <c:pt idx="16">
                  <c:v>0.30860400199890137</c:v>
                </c:pt>
                <c:pt idx="17">
                  <c:v>0.33657500147819519</c:v>
                </c:pt>
                <c:pt idx="18">
                  <c:v>0.28964400291442871</c:v>
                </c:pt>
                <c:pt idx="19">
                  <c:v>0.34405699372291565</c:v>
                </c:pt>
                <c:pt idx="20">
                  <c:v>0.26918399333953857</c:v>
                </c:pt>
                <c:pt idx="21">
                  <c:v>0.32927200198173523</c:v>
                </c:pt>
                <c:pt idx="22">
                  <c:v>0.36772000789642334</c:v>
                </c:pt>
                <c:pt idx="23">
                  <c:v>0.24815100431442261</c:v>
                </c:pt>
                <c:pt idx="24">
                  <c:v>0.30085098743438721</c:v>
                </c:pt>
                <c:pt idx="25">
                  <c:v>0.2481749951839447</c:v>
                </c:pt>
                <c:pt idx="26">
                  <c:v>0.3373979926109314</c:v>
                </c:pt>
                <c:pt idx="27">
                  <c:v>0.33747199177742004</c:v>
                </c:pt>
                <c:pt idx="28">
                  <c:v>0.27413201332092285</c:v>
                </c:pt>
                <c:pt idx="29">
                  <c:v>0.2863369882106781</c:v>
                </c:pt>
                <c:pt idx="30">
                  <c:v>0.23659099638462067</c:v>
                </c:pt>
                <c:pt idx="31">
                  <c:v>0.33261600136756897</c:v>
                </c:pt>
                <c:pt idx="32">
                  <c:v>0.28895500302314758</c:v>
                </c:pt>
                <c:pt idx="33">
                  <c:v>0.2411549985408783</c:v>
                </c:pt>
                <c:pt idx="34">
                  <c:v>0.35776200890541077</c:v>
                </c:pt>
                <c:pt idx="35">
                  <c:v>0.32955899834632874</c:v>
                </c:pt>
                <c:pt idx="36">
                  <c:v>0.28862300515174866</c:v>
                </c:pt>
                <c:pt idx="37">
                  <c:v>0.3099609911441803</c:v>
                </c:pt>
                <c:pt idx="38">
                  <c:v>0.25227200984954834</c:v>
                </c:pt>
                <c:pt idx="39">
                  <c:v>0.27068901062011719</c:v>
                </c:pt>
                <c:pt idx="40">
                  <c:v>0.28727999329566956</c:v>
                </c:pt>
                <c:pt idx="41">
                  <c:v>0.32773101329803467</c:v>
                </c:pt>
                <c:pt idx="42">
                  <c:v>0.29815301299095154</c:v>
                </c:pt>
                <c:pt idx="43">
                  <c:v>0.28699499368667603</c:v>
                </c:pt>
                <c:pt idx="44">
                  <c:v>0.28766301274299622</c:v>
                </c:pt>
                <c:pt idx="45">
                  <c:v>0.27354300022125244</c:v>
                </c:pt>
                <c:pt idx="46">
                  <c:v>0.252920001745224</c:v>
                </c:pt>
                <c:pt idx="47">
                  <c:v>0.2333499938249588</c:v>
                </c:pt>
                <c:pt idx="48">
                  <c:v>0.3560430109500885</c:v>
                </c:pt>
                <c:pt idx="49">
                  <c:v>0.23775500059127808</c:v>
                </c:pt>
                <c:pt idx="50">
                  <c:v>0.33309701085090637</c:v>
                </c:pt>
                <c:pt idx="51">
                  <c:v>0.41838601231575012</c:v>
                </c:pt>
                <c:pt idx="52">
                  <c:v>0.25942701101303101</c:v>
                </c:pt>
                <c:pt idx="53">
                  <c:v>0.27470099925994873</c:v>
                </c:pt>
                <c:pt idx="54">
                  <c:v>0.31829899549484253</c:v>
                </c:pt>
                <c:pt idx="55">
                  <c:v>0.31095200777053833</c:v>
                </c:pt>
                <c:pt idx="56">
                  <c:v>0.32879000902175903</c:v>
                </c:pt>
                <c:pt idx="57">
                  <c:v>0.22892999649047852</c:v>
                </c:pt>
                <c:pt idx="58">
                  <c:v>0.27171999216079712</c:v>
                </c:pt>
                <c:pt idx="59">
                  <c:v>0.28711900115013123</c:v>
                </c:pt>
                <c:pt idx="60">
                  <c:v>0.24618299305438995</c:v>
                </c:pt>
                <c:pt idx="61">
                  <c:v>0.35533198714256287</c:v>
                </c:pt>
                <c:pt idx="62">
                  <c:v>0.2699509859085083</c:v>
                </c:pt>
                <c:pt idx="63">
                  <c:v>0.29653099179267883</c:v>
                </c:pt>
                <c:pt idx="64">
                  <c:v>0.33506399393081665</c:v>
                </c:pt>
                <c:pt idx="65">
                  <c:v>0.27302899956703186</c:v>
                </c:pt>
                <c:pt idx="66">
                  <c:v>0.31160399317741394</c:v>
                </c:pt>
                <c:pt idx="67">
                  <c:v>0.2791450023651123</c:v>
                </c:pt>
                <c:pt idx="68">
                  <c:v>0.28810900449752808</c:v>
                </c:pt>
                <c:pt idx="69">
                  <c:v>0.35392099618911743</c:v>
                </c:pt>
                <c:pt idx="70">
                  <c:v>0.23309800028800964</c:v>
                </c:pt>
                <c:pt idx="71">
                  <c:v>0.28964200615882874</c:v>
                </c:pt>
                <c:pt idx="72">
                  <c:v>0.26989099383354187</c:v>
                </c:pt>
                <c:pt idx="73">
                  <c:v>0.34506699442863464</c:v>
                </c:pt>
                <c:pt idx="74">
                  <c:v>0.27684000134468079</c:v>
                </c:pt>
                <c:pt idx="75">
                  <c:v>0.2753329873085022</c:v>
                </c:pt>
                <c:pt idx="76">
                  <c:v>0.25914600491523743</c:v>
                </c:pt>
                <c:pt idx="77">
                  <c:v>0.3008129894733429</c:v>
                </c:pt>
                <c:pt idx="78">
                  <c:v>0.24382300674915314</c:v>
                </c:pt>
                <c:pt idx="79">
                  <c:v>0.33700099587440491</c:v>
                </c:pt>
                <c:pt idx="80">
                  <c:v>0.27342799305915833</c:v>
                </c:pt>
                <c:pt idx="81">
                  <c:v>0.26021799445152283</c:v>
                </c:pt>
                <c:pt idx="82">
                  <c:v>0.36738398671150208</c:v>
                </c:pt>
                <c:pt idx="83">
                  <c:v>0.28508201241493225</c:v>
                </c:pt>
                <c:pt idx="84">
                  <c:v>0.29801100492477417</c:v>
                </c:pt>
                <c:pt idx="85">
                  <c:v>0.23577199876308441</c:v>
                </c:pt>
                <c:pt idx="86">
                  <c:v>0.32356598973274231</c:v>
                </c:pt>
                <c:pt idx="87">
                  <c:v>0.34966400265693665</c:v>
                </c:pt>
                <c:pt idx="88">
                  <c:v>0.32364600896835327</c:v>
                </c:pt>
                <c:pt idx="89">
                  <c:v>0.32330301403999329</c:v>
                </c:pt>
                <c:pt idx="90">
                  <c:v>0.25210899114608765</c:v>
                </c:pt>
                <c:pt idx="91">
                  <c:v>0.27077400684356689</c:v>
                </c:pt>
                <c:pt idx="92">
                  <c:v>0.24634599685668945</c:v>
                </c:pt>
                <c:pt idx="93">
                  <c:v>0.29283198714256287</c:v>
                </c:pt>
                <c:pt idx="94">
                  <c:v>0.32595700025558472</c:v>
                </c:pt>
                <c:pt idx="95">
                  <c:v>0.29721000790596008</c:v>
                </c:pt>
                <c:pt idx="96">
                  <c:v>0.28417199850082397</c:v>
                </c:pt>
                <c:pt idx="97">
                  <c:v>0.24168199300765991</c:v>
                </c:pt>
                <c:pt idx="98">
                  <c:v>0.28315800428390503</c:v>
                </c:pt>
                <c:pt idx="99">
                  <c:v>0.2295060008764267</c:v>
                </c:pt>
                <c:pt idx="100">
                  <c:v>0.27247500419616699</c:v>
                </c:pt>
                <c:pt idx="101">
                  <c:v>0.26022300124168396</c:v>
                </c:pt>
                <c:pt idx="102">
                  <c:v>0.2917959988117218</c:v>
                </c:pt>
                <c:pt idx="103">
                  <c:v>0.31659600138664246</c:v>
                </c:pt>
                <c:pt idx="104">
                  <c:v>0.33366799354553223</c:v>
                </c:pt>
                <c:pt idx="105">
                  <c:v>0.34354498982429504</c:v>
                </c:pt>
                <c:pt idx="106">
                  <c:v>0.28748300671577454</c:v>
                </c:pt>
                <c:pt idx="107">
                  <c:v>0.36653000116348267</c:v>
                </c:pt>
                <c:pt idx="108">
                  <c:v>0.32631298899650574</c:v>
                </c:pt>
                <c:pt idx="109">
                  <c:v>0.2759149968624115</c:v>
                </c:pt>
                <c:pt idx="110">
                  <c:v>0.37398999929428101</c:v>
                </c:pt>
                <c:pt idx="111">
                  <c:v>0.35062000155448914</c:v>
                </c:pt>
                <c:pt idx="112">
                  <c:v>0.29178500175476074</c:v>
                </c:pt>
                <c:pt idx="113">
                  <c:v>0.34903499484062195</c:v>
                </c:pt>
                <c:pt idx="114">
                  <c:v>0.30357998609542847</c:v>
                </c:pt>
                <c:pt idx="115">
                  <c:v>0.32482299208641052</c:v>
                </c:pt>
                <c:pt idx="116">
                  <c:v>0.24814899265766144</c:v>
                </c:pt>
                <c:pt idx="117">
                  <c:v>0.33733201026916504</c:v>
                </c:pt>
                <c:pt idx="118">
                  <c:v>0.27990800142288208</c:v>
                </c:pt>
                <c:pt idx="119">
                  <c:v>0.25107398629188538</c:v>
                </c:pt>
                <c:pt idx="120">
                  <c:v>0.3138740062713623</c:v>
                </c:pt>
                <c:pt idx="121">
                  <c:v>0.33719098567962646</c:v>
                </c:pt>
                <c:pt idx="122">
                  <c:v>0.25531899929046631</c:v>
                </c:pt>
                <c:pt idx="123">
                  <c:v>0.34164699912071228</c:v>
                </c:pt>
                <c:pt idx="124">
                  <c:v>0.27973601222038269</c:v>
                </c:pt>
                <c:pt idx="125">
                  <c:v>0.31598299741744995</c:v>
                </c:pt>
                <c:pt idx="126">
                  <c:v>0.3261759877204895</c:v>
                </c:pt>
                <c:pt idx="127">
                  <c:v>0.34070199728012085</c:v>
                </c:pt>
                <c:pt idx="128">
                  <c:v>0.28989198803901672</c:v>
                </c:pt>
                <c:pt idx="129">
                  <c:v>0.3636850118637085</c:v>
                </c:pt>
                <c:pt idx="130">
                  <c:v>0.32420700788497925</c:v>
                </c:pt>
                <c:pt idx="131">
                  <c:v>0.39914199709892273</c:v>
                </c:pt>
                <c:pt idx="132">
                  <c:v>0.27425900101661682</c:v>
                </c:pt>
                <c:pt idx="133">
                  <c:v>0.33901500701904297</c:v>
                </c:pt>
                <c:pt idx="134">
                  <c:v>0.32083699107170105</c:v>
                </c:pt>
                <c:pt idx="135">
                  <c:v>0.29792699217796326</c:v>
                </c:pt>
                <c:pt idx="136">
                  <c:v>0.24267500638961792</c:v>
                </c:pt>
                <c:pt idx="137">
                  <c:v>0.36938199400901794</c:v>
                </c:pt>
                <c:pt idx="138">
                  <c:v>0.36963000893592834</c:v>
                </c:pt>
                <c:pt idx="139">
                  <c:v>0.25654000043869019</c:v>
                </c:pt>
                <c:pt idx="140">
                  <c:v>0.27780899405479431</c:v>
                </c:pt>
                <c:pt idx="141">
                  <c:v>0.45181998610496521</c:v>
                </c:pt>
                <c:pt idx="142">
                  <c:v>0.27867400646209717</c:v>
                </c:pt>
                <c:pt idx="143">
                  <c:v>0.34148600697517395</c:v>
                </c:pt>
                <c:pt idx="144">
                  <c:v>0.28207498788833618</c:v>
                </c:pt>
                <c:pt idx="145">
                  <c:v>0.30461698770523071</c:v>
                </c:pt>
                <c:pt idx="146">
                  <c:v>0.24530799686908722</c:v>
                </c:pt>
                <c:pt idx="147">
                  <c:v>0.26116999983787537</c:v>
                </c:pt>
                <c:pt idx="148">
                  <c:v>0.35808399319648743</c:v>
                </c:pt>
                <c:pt idx="149">
                  <c:v>0.38016501069068909</c:v>
                </c:pt>
                <c:pt idx="150">
                  <c:v>0.26341500878334045</c:v>
                </c:pt>
                <c:pt idx="151">
                  <c:v>0.31160500645637512</c:v>
                </c:pt>
                <c:pt idx="152">
                  <c:v>0.30995199084281921</c:v>
                </c:pt>
                <c:pt idx="153">
                  <c:v>0.32814300060272217</c:v>
                </c:pt>
                <c:pt idx="154">
                  <c:v>0.26270800828933716</c:v>
                </c:pt>
                <c:pt idx="155">
                  <c:v>0.28617700934410095</c:v>
                </c:pt>
                <c:pt idx="156">
                  <c:v>0.31852099299430847</c:v>
                </c:pt>
                <c:pt idx="157">
                  <c:v>0.25651401281356812</c:v>
                </c:pt>
                <c:pt idx="158">
                  <c:v>0.31562700867652893</c:v>
                </c:pt>
                <c:pt idx="159">
                  <c:v>0.31102898716926575</c:v>
                </c:pt>
                <c:pt idx="160">
                  <c:v>0.32225799560546875</c:v>
                </c:pt>
                <c:pt idx="161">
                  <c:v>0.2767300009727478</c:v>
                </c:pt>
                <c:pt idx="162">
                  <c:v>0.30986499786376953</c:v>
                </c:pt>
                <c:pt idx="163">
                  <c:v>0.25363299250602722</c:v>
                </c:pt>
                <c:pt idx="164">
                  <c:v>0.3434930145740509</c:v>
                </c:pt>
                <c:pt idx="165">
                  <c:v>0.29741400480270386</c:v>
                </c:pt>
                <c:pt idx="166">
                  <c:v>0.32116299867630005</c:v>
                </c:pt>
                <c:pt idx="167">
                  <c:v>0.25617098808288574</c:v>
                </c:pt>
                <c:pt idx="168">
                  <c:v>0.25951001048088074</c:v>
                </c:pt>
                <c:pt idx="169">
                  <c:v>0.29665699601173401</c:v>
                </c:pt>
                <c:pt idx="170">
                  <c:v>0.27854201197624207</c:v>
                </c:pt>
                <c:pt idx="171">
                  <c:v>0.37845900654792786</c:v>
                </c:pt>
                <c:pt idx="172">
                  <c:v>0.24906900525093079</c:v>
                </c:pt>
                <c:pt idx="173">
                  <c:v>0.27252200245857239</c:v>
                </c:pt>
                <c:pt idx="174">
                  <c:v>0.3349510133266449</c:v>
                </c:pt>
                <c:pt idx="175">
                  <c:v>0.31508800387382507</c:v>
                </c:pt>
                <c:pt idx="176">
                  <c:v>0.35759100317955017</c:v>
                </c:pt>
                <c:pt idx="177">
                  <c:v>0.33637699484825134</c:v>
                </c:pt>
                <c:pt idx="178">
                  <c:v>0.34955799579620361</c:v>
                </c:pt>
                <c:pt idx="179">
                  <c:v>0.35679700970649719</c:v>
                </c:pt>
                <c:pt idx="180">
                  <c:v>0.30281499028205872</c:v>
                </c:pt>
                <c:pt idx="181">
                  <c:v>0.32044199109077454</c:v>
                </c:pt>
                <c:pt idx="182">
                  <c:v>0.36307400465011597</c:v>
                </c:pt>
                <c:pt idx="183">
                  <c:v>0.29577499628067017</c:v>
                </c:pt>
                <c:pt idx="184">
                  <c:v>0.3105979859828949</c:v>
                </c:pt>
                <c:pt idx="185">
                  <c:v>0.30648800730705261</c:v>
                </c:pt>
                <c:pt idx="186">
                  <c:v>0.3981499969959259</c:v>
                </c:pt>
                <c:pt idx="187">
                  <c:v>0.3015730082988739</c:v>
                </c:pt>
                <c:pt idx="188">
                  <c:v>0.28312000632286072</c:v>
                </c:pt>
                <c:pt idx="189">
                  <c:v>0.3285839855670929</c:v>
                </c:pt>
                <c:pt idx="190">
                  <c:v>0.28059399127960205</c:v>
                </c:pt>
                <c:pt idx="191">
                  <c:v>0.3124459981918335</c:v>
                </c:pt>
                <c:pt idx="192">
                  <c:v>0.25593999028205872</c:v>
                </c:pt>
                <c:pt idx="193">
                  <c:v>0.33466300368309021</c:v>
                </c:pt>
                <c:pt idx="194">
                  <c:v>0.28757700324058533</c:v>
                </c:pt>
                <c:pt idx="195">
                  <c:v>0.29816600680351257</c:v>
                </c:pt>
                <c:pt idx="196">
                  <c:v>0.28049498796463013</c:v>
                </c:pt>
                <c:pt idx="197">
                  <c:v>0.36330899596214294</c:v>
                </c:pt>
                <c:pt idx="198">
                  <c:v>0.23577900230884552</c:v>
                </c:pt>
                <c:pt idx="199">
                  <c:v>0.25950700044631958</c:v>
                </c:pt>
                <c:pt idx="200">
                  <c:v>0.25540399551391602</c:v>
                </c:pt>
                <c:pt idx="201">
                  <c:v>0.27641201019287109</c:v>
                </c:pt>
                <c:pt idx="202">
                  <c:v>0.34192100167274475</c:v>
                </c:pt>
                <c:pt idx="203">
                  <c:v>0.30063700675964355</c:v>
                </c:pt>
                <c:pt idx="204">
                  <c:v>0.28762099146842957</c:v>
                </c:pt>
                <c:pt idx="205">
                  <c:v>0.30924099683761597</c:v>
                </c:pt>
                <c:pt idx="206">
                  <c:v>0.37705999612808228</c:v>
                </c:pt>
                <c:pt idx="207">
                  <c:v>0.31545600295066833</c:v>
                </c:pt>
                <c:pt idx="208">
                  <c:v>0.3208329975605011</c:v>
                </c:pt>
                <c:pt idx="209">
                  <c:v>0.26695999503135681</c:v>
                </c:pt>
                <c:pt idx="210">
                  <c:v>0.31243601441383362</c:v>
                </c:pt>
                <c:pt idx="211">
                  <c:v>0.28329899907112122</c:v>
                </c:pt>
                <c:pt idx="212">
                  <c:v>0.25615298748016357</c:v>
                </c:pt>
                <c:pt idx="213">
                  <c:v>0.34198901057243347</c:v>
                </c:pt>
                <c:pt idx="214">
                  <c:v>0.33403700590133667</c:v>
                </c:pt>
                <c:pt idx="215">
                  <c:v>0.26116499304771423</c:v>
                </c:pt>
                <c:pt idx="216">
                  <c:v>0.25223898887634277</c:v>
                </c:pt>
                <c:pt idx="217">
                  <c:v>0.32146498560905457</c:v>
                </c:pt>
                <c:pt idx="218">
                  <c:v>0.31495198607444763</c:v>
                </c:pt>
                <c:pt idx="219">
                  <c:v>0.24992899596691132</c:v>
                </c:pt>
                <c:pt idx="220">
                  <c:v>0.31022900342941284</c:v>
                </c:pt>
                <c:pt idx="221">
                  <c:v>0.2463659942150116</c:v>
                </c:pt>
                <c:pt idx="222">
                  <c:v>0.28718999028205872</c:v>
                </c:pt>
                <c:pt idx="223">
                  <c:v>0.30950498580932617</c:v>
                </c:pt>
                <c:pt idx="224">
                  <c:v>0.30823200941085815</c:v>
                </c:pt>
                <c:pt idx="225">
                  <c:v>0.30568799376487732</c:v>
                </c:pt>
                <c:pt idx="226">
                  <c:v>0.29655900597572327</c:v>
                </c:pt>
                <c:pt idx="227">
                  <c:v>0.35521999001502991</c:v>
                </c:pt>
                <c:pt idx="228">
                  <c:v>0.32872900366783142</c:v>
                </c:pt>
                <c:pt idx="229">
                  <c:v>0.30605098605155945</c:v>
                </c:pt>
                <c:pt idx="230">
                  <c:v>0.32401400804519653</c:v>
                </c:pt>
                <c:pt idx="231">
                  <c:v>0.35213801264762878</c:v>
                </c:pt>
                <c:pt idx="232">
                  <c:v>0.36390900611877441</c:v>
                </c:pt>
                <c:pt idx="233">
                  <c:v>0.39102798700332642</c:v>
                </c:pt>
                <c:pt idx="234">
                  <c:v>0.27922001481056213</c:v>
                </c:pt>
                <c:pt idx="235">
                  <c:v>0.37214100360870361</c:v>
                </c:pt>
                <c:pt idx="236">
                  <c:v>0.31161099672317505</c:v>
                </c:pt>
                <c:pt idx="237">
                  <c:v>0.28152498602867126</c:v>
                </c:pt>
                <c:pt idx="238">
                  <c:v>0.35235801339149475</c:v>
                </c:pt>
                <c:pt idx="239">
                  <c:v>0.31318899989128113</c:v>
                </c:pt>
                <c:pt idx="240">
                  <c:v>0.26766100525856018</c:v>
                </c:pt>
                <c:pt idx="241">
                  <c:v>0.36189499497413635</c:v>
                </c:pt>
                <c:pt idx="242">
                  <c:v>0.34519898891448975</c:v>
                </c:pt>
                <c:pt idx="243">
                  <c:v>0.29703399538993835</c:v>
                </c:pt>
                <c:pt idx="244">
                  <c:v>0.29501798748970032</c:v>
                </c:pt>
                <c:pt idx="245">
                  <c:v>0.33815398812294006</c:v>
                </c:pt>
                <c:pt idx="246">
                  <c:v>0.31340900063514709</c:v>
                </c:pt>
                <c:pt idx="247">
                  <c:v>0.25126200914382935</c:v>
                </c:pt>
                <c:pt idx="248">
                  <c:v>0.29857000708580017</c:v>
                </c:pt>
                <c:pt idx="249">
                  <c:v>0.29526200890541077</c:v>
                </c:pt>
                <c:pt idx="250">
                  <c:v>0.28266200423240662</c:v>
                </c:pt>
                <c:pt idx="251">
                  <c:v>0.3331030011177063</c:v>
                </c:pt>
                <c:pt idx="252">
                  <c:v>0.29496300220489502</c:v>
                </c:pt>
                <c:pt idx="253">
                  <c:v>0.36836901307106018</c:v>
                </c:pt>
                <c:pt idx="254">
                  <c:v>0.29881998896598816</c:v>
                </c:pt>
                <c:pt idx="255">
                  <c:v>0.28147199749946594</c:v>
                </c:pt>
                <c:pt idx="256">
                  <c:v>0.2975899875164032</c:v>
                </c:pt>
                <c:pt idx="257">
                  <c:v>0.38573399186134338</c:v>
                </c:pt>
                <c:pt idx="258">
                  <c:v>0.35593000054359436</c:v>
                </c:pt>
                <c:pt idx="259">
                  <c:v>0.31137698888778687</c:v>
                </c:pt>
                <c:pt idx="260">
                  <c:v>0.30684900283813477</c:v>
                </c:pt>
                <c:pt idx="261">
                  <c:v>0.34686198830604553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887944"/>
        <c:axId val="531888336"/>
      </c:scatterChart>
      <c:valAx>
        <c:axId val="531887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531888336"/>
        <c:crosses val="autoZero"/>
        <c:crossBetween val="midCat"/>
      </c:valAx>
      <c:valAx>
        <c:axId val="531888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18879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488" cy="605882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1"/>
  <sheetViews>
    <sheetView tabSelected="1" workbookViewId="0"/>
  </sheetViews>
  <sheetFormatPr baseColWidth="10" defaultColWidth="9.88671875" defaultRowHeight="13.2" x14ac:dyDescent="0.25"/>
  <cols>
    <col min="1" max="1" width="22.109375" style="5" customWidth="1"/>
    <col min="2" max="2" width="18.109375" style="5" customWidth="1"/>
    <col min="3" max="3" width="19.33203125" style="5" customWidth="1"/>
    <col min="4" max="6" width="9.88671875" style="5" customWidth="1"/>
    <col min="7" max="7" width="20" style="5" bestFit="1" customWidth="1"/>
    <col min="8" max="9" width="19.6640625" style="5" customWidth="1"/>
    <col min="10" max="10" width="13.109375" style="5" customWidth="1"/>
    <col min="11" max="12" width="9.88671875" style="5" customWidth="1"/>
    <col min="13" max="13" width="12" style="5" customWidth="1"/>
    <col min="14" max="16384" width="9.88671875" style="5"/>
  </cols>
  <sheetData>
    <row r="1" spans="1:15" s="2" customFormat="1" ht="60" customHeight="1" x14ac:dyDescent="0.25">
      <c r="A1" s="1"/>
      <c r="B1" s="9" t="s">
        <v>282</v>
      </c>
      <c r="C1" s="9" t="s">
        <v>281</v>
      </c>
      <c r="D1" s="9" t="s">
        <v>279</v>
      </c>
      <c r="E1" s="9" t="s">
        <v>280</v>
      </c>
      <c r="G1" s="10" t="s">
        <v>0</v>
      </c>
      <c r="H1" s="9" t="str">
        <f>B1</f>
        <v>Revenu médian de la commune 2001 (X)</v>
      </c>
      <c r="I1" s="9" t="str">
        <f>C1</f>
        <v>Proportion de ceux qui se disent en très bonne santé 2001 (Y)</v>
      </c>
      <c r="J1" s="14" t="s">
        <v>2</v>
      </c>
      <c r="K1" s="2" t="s">
        <v>276</v>
      </c>
      <c r="L1" s="2" t="s">
        <v>277</v>
      </c>
      <c r="M1" s="14" t="s">
        <v>1</v>
      </c>
      <c r="N1" s="2" t="s">
        <v>276</v>
      </c>
      <c r="O1" s="2" t="s">
        <v>277</v>
      </c>
    </row>
    <row r="2" spans="1:15" x14ac:dyDescent="0.25">
      <c r="A2" s="3" t="s">
        <v>3</v>
      </c>
      <c r="B2" s="6">
        <v>16046</v>
      </c>
      <c r="C2" s="6">
        <v>0.25670400261878967</v>
      </c>
      <c r="D2" s="5">
        <f t="shared" ref="D2:D65" si="0">$H$15+($H$16*B2)</f>
        <v>0.26990586682145812</v>
      </c>
      <c r="E2" s="5">
        <f t="shared" ref="E2:E65" si="1">C2-D2</f>
        <v>-1.3201864202668445E-2</v>
      </c>
      <c r="G2" s="5" t="s">
        <v>265</v>
      </c>
      <c r="H2" s="5">
        <f>MIN(B2:B263)</f>
        <v>13547</v>
      </c>
      <c r="I2" s="5">
        <f>MIN(C2:C263)</f>
        <v>0.22892999649047852</v>
      </c>
      <c r="J2" s="2" t="s">
        <v>276</v>
      </c>
      <c r="K2" s="5">
        <v>1</v>
      </c>
      <c r="L2" s="5">
        <f>K3</f>
        <v>0.68320613189939527</v>
      </c>
      <c r="M2" s="2" t="s">
        <v>276</v>
      </c>
      <c r="N2" s="5">
        <f>H7</f>
        <v>4043018.1862039967</v>
      </c>
      <c r="O2" s="5">
        <f>N3</f>
        <v>55.226519578503478</v>
      </c>
    </row>
    <row r="3" spans="1:15" x14ac:dyDescent="0.25">
      <c r="A3" s="3" t="s">
        <v>4</v>
      </c>
      <c r="B3" s="6">
        <v>18404</v>
      </c>
      <c r="C3" s="6">
        <v>0.27264100313186646</v>
      </c>
      <c r="D3" s="5">
        <f t="shared" si="0"/>
        <v>0.30211550011236848</v>
      </c>
      <c r="E3" s="5">
        <f t="shared" si="1"/>
        <v>-2.947449698050203E-2</v>
      </c>
      <c r="G3" s="5" t="s">
        <v>266</v>
      </c>
      <c r="H3" s="5">
        <f>MAX(B2:B263)</f>
        <v>23316</v>
      </c>
      <c r="I3" s="5">
        <f>MAX(C2:C263)</f>
        <v>0.45181998610496521</v>
      </c>
      <c r="J3" s="2" t="s">
        <v>277</v>
      </c>
      <c r="K3" s="5">
        <f>N3/(H9*I9)</f>
        <v>0.68320613189939527</v>
      </c>
      <c r="L3" s="5">
        <v>1</v>
      </c>
      <c r="M3" s="2" t="s">
        <v>277</v>
      </c>
      <c r="N3" s="5">
        <f>_xlfn.COVARIANCE.S(B2:B263,C2:C263)</f>
        <v>55.226519578503478</v>
      </c>
      <c r="O3" s="5">
        <f>I7</f>
        <v>1.6161666582204157E-3</v>
      </c>
    </row>
    <row r="4" spans="1:15" x14ac:dyDescent="0.25">
      <c r="A4" s="3" t="s">
        <v>5</v>
      </c>
      <c r="B4" s="6">
        <v>18035</v>
      </c>
      <c r="C4" s="6">
        <v>0.31784498691558838</v>
      </c>
      <c r="D4" s="5">
        <f t="shared" si="0"/>
        <v>0.29707506131493594</v>
      </c>
      <c r="E4" s="5">
        <f t="shared" si="1"/>
        <v>2.0769925600652439E-2</v>
      </c>
      <c r="G4" s="5" t="s">
        <v>267</v>
      </c>
      <c r="H4" s="5">
        <f>H3-H2</f>
        <v>9769</v>
      </c>
      <c r="I4" s="5">
        <f>I3-I2</f>
        <v>0.22288998961448669</v>
      </c>
    </row>
    <row r="5" spans="1:15" x14ac:dyDescent="0.25">
      <c r="A5" s="3" t="s">
        <v>6</v>
      </c>
      <c r="B5" s="6">
        <v>18289</v>
      </c>
      <c r="C5" s="6">
        <v>0.29755499958992004</v>
      </c>
      <c r="D5" s="5">
        <f t="shared" si="0"/>
        <v>0.30054463165246403</v>
      </c>
      <c r="E5" s="5">
        <f t="shared" si="1"/>
        <v>-2.9896320625439898E-3</v>
      </c>
      <c r="G5" s="2" t="s">
        <v>278</v>
      </c>
      <c r="H5" s="5">
        <f>_xlfn.PERCENTILE.EXC(B2:B263,0.5)</f>
        <v>18546.5</v>
      </c>
      <c r="I5" s="5">
        <f>_xlfn.PERCENTILE.EXC(C2:C263,0.5)</f>
        <v>0.30083198845386505</v>
      </c>
      <c r="J5" s="2"/>
      <c r="K5" s="11">
        <f>CORREL(C2:C263,B2:B263)</f>
        <v>0.68320613189932999</v>
      </c>
      <c r="L5" s="2" t="s">
        <v>283</v>
      </c>
    </row>
    <row r="6" spans="1:15" x14ac:dyDescent="0.25">
      <c r="A6" s="3" t="s">
        <v>7</v>
      </c>
      <c r="B6" s="6">
        <v>17061</v>
      </c>
      <c r="C6" s="6">
        <v>0.24071900546550751</v>
      </c>
      <c r="D6" s="5">
        <f t="shared" si="0"/>
        <v>0.28377048844583219</v>
      </c>
      <c r="E6" s="5">
        <f t="shared" si="1"/>
        <v>-4.3051482980324685E-2</v>
      </c>
      <c r="G6" s="5" t="s">
        <v>268</v>
      </c>
      <c r="H6" s="5">
        <f>AVERAGE(B2:B263)</f>
        <v>18587.217557251908</v>
      </c>
      <c r="I6" s="5">
        <f>AVERAGE(C2:C263)</f>
        <v>0.30461820169487075</v>
      </c>
      <c r="K6" s="11"/>
      <c r="L6" s="2"/>
    </row>
    <row r="7" spans="1:15" x14ac:dyDescent="0.25">
      <c r="A7" s="3" t="s">
        <v>8</v>
      </c>
      <c r="B7" s="6">
        <v>18176</v>
      </c>
      <c r="C7" s="6">
        <v>0.29541701078414917</v>
      </c>
      <c r="D7" s="5">
        <f t="shared" si="0"/>
        <v>0.29900108264403619</v>
      </c>
      <c r="E7" s="5">
        <f t="shared" si="1"/>
        <v>-3.5840718598870169E-3</v>
      </c>
      <c r="G7" s="5" t="s">
        <v>269</v>
      </c>
      <c r="H7" s="5">
        <f>_xlfn.VAR.S(B2:B263)</f>
        <v>4043018.1862039967</v>
      </c>
      <c r="I7" s="5">
        <f>_xlfn.VAR.S(C2:C263)</f>
        <v>1.6161666582204157E-3</v>
      </c>
    </row>
    <row r="8" spans="1:15" x14ac:dyDescent="0.25">
      <c r="A8" s="3" t="s">
        <v>9</v>
      </c>
      <c r="B8" s="6">
        <v>18993</v>
      </c>
      <c r="C8" s="6">
        <v>0.27213200926780701</v>
      </c>
      <c r="D8" s="5">
        <f t="shared" si="0"/>
        <v>0.31016107857222691</v>
      </c>
      <c r="E8" s="5">
        <f t="shared" si="1"/>
        <v>-3.8029069304419905E-2</v>
      </c>
      <c r="G8" s="5" t="s">
        <v>270</v>
      </c>
      <c r="H8" s="5">
        <f>H7/H6</f>
        <v>217.51605229512097</v>
      </c>
      <c r="I8" s="5">
        <f>I7/I6</f>
        <v>5.3055485497196051E-3</v>
      </c>
    </row>
    <row r="9" spans="1:15" x14ac:dyDescent="0.25">
      <c r="A9" s="3" t="s">
        <v>10</v>
      </c>
      <c r="B9" s="6">
        <v>20048</v>
      </c>
      <c r="C9" s="6">
        <v>0.33702901005744934</v>
      </c>
      <c r="D9" s="5">
        <f t="shared" si="0"/>
        <v>0.32457208922613295</v>
      </c>
      <c r="E9" s="5">
        <f t="shared" si="1"/>
        <v>1.2456920831316387E-2</v>
      </c>
      <c r="G9" s="5" t="s">
        <v>271</v>
      </c>
      <c r="H9" s="5">
        <f>H7^(0.5)</f>
        <v>2010.7257859300448</v>
      </c>
      <c r="I9" s="5">
        <f>I7^(0.5)</f>
        <v>4.020157532013411E-2</v>
      </c>
    </row>
    <row r="10" spans="1:15" x14ac:dyDescent="0.25">
      <c r="A10" s="3" t="s">
        <v>11</v>
      </c>
      <c r="B10" s="6">
        <v>18042</v>
      </c>
      <c r="C10" s="6">
        <v>0.25612398982048035</v>
      </c>
      <c r="D10" s="5">
        <f t="shared" si="0"/>
        <v>0.297170679395104</v>
      </c>
      <c r="E10" s="5">
        <f t="shared" si="1"/>
        <v>-4.1046689574623652E-2</v>
      </c>
      <c r="G10" s="5" t="s">
        <v>272</v>
      </c>
      <c r="H10" s="5">
        <f>_xlfn.PERCENTILE.EXC(B2:B263,0.1)</f>
        <v>15864.4</v>
      </c>
      <c r="I10" s="5">
        <f>_xlfn.PERCENTILE.EXC(C2:C263,0.1)</f>
        <v>0.25224889516830445</v>
      </c>
    </row>
    <row r="11" spans="1:15" x14ac:dyDescent="0.25">
      <c r="A11" s="3" t="s">
        <v>12</v>
      </c>
      <c r="B11" s="6">
        <v>21302</v>
      </c>
      <c r="C11" s="6">
        <v>0.32934200763702393</v>
      </c>
      <c r="D11" s="5">
        <f t="shared" si="0"/>
        <v>0.34170138530196059</v>
      </c>
      <c r="E11" s="5">
        <f t="shared" si="1"/>
        <v>-1.2359377664936666E-2</v>
      </c>
      <c r="G11" s="5" t="s">
        <v>273</v>
      </c>
      <c r="H11" s="5">
        <f>_xlfn.PERCENTILE.EXC(B2:B263,0.9)</f>
        <v>21294.5</v>
      </c>
      <c r="I11" s="5">
        <f>_xlfn.PERCENTILE.EXC(C2:C263,0.9)</f>
        <v>0.35798739790916445</v>
      </c>
    </row>
    <row r="12" spans="1:15" x14ac:dyDescent="0.25">
      <c r="A12" s="3" t="s">
        <v>13</v>
      </c>
      <c r="B12" s="6">
        <v>21198</v>
      </c>
      <c r="C12" s="6">
        <v>0.36612099409103394</v>
      </c>
      <c r="D12" s="5">
        <f t="shared" si="0"/>
        <v>0.34028077382517741</v>
      </c>
      <c r="E12" s="5">
        <f t="shared" si="1"/>
        <v>2.5840220265856528E-2</v>
      </c>
    </row>
    <row r="13" spans="1:15" x14ac:dyDescent="0.25">
      <c r="A13" s="3" t="s">
        <v>14</v>
      </c>
      <c r="B13" s="6">
        <v>18552</v>
      </c>
      <c r="C13" s="6">
        <v>0.2675589919090271</v>
      </c>
      <c r="D13" s="5">
        <f t="shared" si="0"/>
        <v>0.30413713952163679</v>
      </c>
      <c r="E13" s="5">
        <f t="shared" si="1"/>
        <v>-3.657814761260969E-2</v>
      </c>
    </row>
    <row r="14" spans="1:15" x14ac:dyDescent="0.25">
      <c r="A14" s="3" t="s">
        <v>15</v>
      </c>
      <c r="B14" s="6">
        <v>22550</v>
      </c>
      <c r="C14" s="6">
        <v>0.39306500554084778</v>
      </c>
      <c r="D14" s="5">
        <f t="shared" si="0"/>
        <v>0.35874872302335842</v>
      </c>
      <c r="E14" s="5">
        <f t="shared" si="1"/>
        <v>3.431628251748936E-2</v>
      </c>
      <c r="G14" s="5" t="s">
        <v>274</v>
      </c>
      <c r="J14" s="13"/>
    </row>
    <row r="15" spans="1:15" x14ac:dyDescent="0.25">
      <c r="A15" s="3" t="s">
        <v>16</v>
      </c>
      <c r="B15" s="6">
        <v>19748</v>
      </c>
      <c r="C15" s="6">
        <v>0.29957699775695801</v>
      </c>
      <c r="D15" s="5">
        <f t="shared" si="0"/>
        <v>0.32047417150464308</v>
      </c>
      <c r="E15" s="5">
        <f t="shared" si="1"/>
        <v>-2.0897173747685072E-2</v>
      </c>
      <c r="G15" s="14" t="s">
        <v>284</v>
      </c>
      <c r="H15" s="15">
        <f>INTERCEPT(C2:C263,B2:B263)</f>
        <v>5.0721907624703577E-2</v>
      </c>
      <c r="J15" s="2"/>
    </row>
    <row r="16" spans="1:15" x14ac:dyDescent="0.25">
      <c r="A16" s="3" t="s">
        <v>17</v>
      </c>
      <c r="B16" s="6">
        <v>19952</v>
      </c>
      <c r="C16" s="6">
        <v>0.36563500761985779</v>
      </c>
      <c r="D16" s="5">
        <f t="shared" si="0"/>
        <v>0.32326075555525619</v>
      </c>
      <c r="E16" s="5">
        <f t="shared" si="1"/>
        <v>4.2374252064601603E-2</v>
      </c>
      <c r="G16" s="14" t="s">
        <v>285</v>
      </c>
      <c r="H16" s="15">
        <f>SLOPE(C2:C263,B2:B263)</f>
        <v>1.3659725738299549E-5</v>
      </c>
    </row>
    <row r="17" spans="1:9" x14ac:dyDescent="0.25">
      <c r="A17" s="3" t="s">
        <v>18</v>
      </c>
      <c r="B17" s="6">
        <v>21074</v>
      </c>
      <c r="C17" s="6">
        <v>0.30674499273300171</v>
      </c>
      <c r="D17" s="5">
        <f t="shared" si="0"/>
        <v>0.33858696783362829</v>
      </c>
      <c r="E17" s="5">
        <f t="shared" si="1"/>
        <v>-3.1841975100626585E-2</v>
      </c>
      <c r="G17" s="5" t="s">
        <v>275</v>
      </c>
      <c r="H17" s="15">
        <f>RSQ(C2:C263,B2:B263)</f>
        <v>0.46677061866484454</v>
      </c>
    </row>
    <row r="18" spans="1:9" x14ac:dyDescent="0.25">
      <c r="A18" s="3" t="s">
        <v>19</v>
      </c>
      <c r="B18" s="6">
        <v>18680</v>
      </c>
      <c r="C18" s="6">
        <v>0.30860400199890137</v>
      </c>
      <c r="D18" s="5">
        <f t="shared" si="0"/>
        <v>0.30588558441613917</v>
      </c>
      <c r="E18" s="5">
        <f t="shared" si="1"/>
        <v>2.7184175827622004E-3</v>
      </c>
    </row>
    <row r="19" spans="1:9" x14ac:dyDescent="0.25">
      <c r="A19" s="3" t="s">
        <v>20</v>
      </c>
      <c r="B19" s="6">
        <v>21094</v>
      </c>
      <c r="C19" s="6">
        <v>0.33657500147819519</v>
      </c>
      <c r="D19" s="5">
        <f t="shared" si="0"/>
        <v>0.33886016234839428</v>
      </c>
      <c r="E19" s="5">
        <f t="shared" si="1"/>
        <v>-2.2851608701990878E-3</v>
      </c>
    </row>
    <row r="20" spans="1:9" x14ac:dyDescent="0.25">
      <c r="A20" s="3" t="s">
        <v>21</v>
      </c>
      <c r="B20" s="6">
        <v>17666</v>
      </c>
      <c r="C20" s="6">
        <v>0.28964400291442871</v>
      </c>
      <c r="D20" s="5">
        <f t="shared" si="0"/>
        <v>0.29203462251750339</v>
      </c>
      <c r="E20" s="5">
        <f t="shared" si="1"/>
        <v>-2.390619603074684E-3</v>
      </c>
      <c r="G20" s="2"/>
      <c r="I20" s="2"/>
    </row>
    <row r="21" spans="1:9" x14ac:dyDescent="0.25">
      <c r="A21" s="3" t="s">
        <v>22</v>
      </c>
      <c r="B21" s="6">
        <v>16542</v>
      </c>
      <c r="C21" s="6">
        <v>0.34405699372291565</v>
      </c>
      <c r="D21" s="5">
        <f t="shared" si="0"/>
        <v>0.27668109078765468</v>
      </c>
      <c r="E21" s="5">
        <f t="shared" si="1"/>
        <v>6.7375902935260967E-2</v>
      </c>
      <c r="G21" s="2"/>
    </row>
    <row r="22" spans="1:9" x14ac:dyDescent="0.25">
      <c r="A22" s="3" t="s">
        <v>23</v>
      </c>
      <c r="B22" s="6">
        <v>17367</v>
      </c>
      <c r="C22" s="6">
        <v>0.26918399333953857</v>
      </c>
      <c r="D22" s="5">
        <f t="shared" si="0"/>
        <v>0.28795036452175182</v>
      </c>
      <c r="E22" s="5">
        <f t="shared" si="1"/>
        <v>-1.8766371182213248E-2</v>
      </c>
    </row>
    <row r="23" spans="1:9" x14ac:dyDescent="0.25">
      <c r="A23" s="3" t="s">
        <v>24</v>
      </c>
      <c r="B23" s="6">
        <v>17727</v>
      </c>
      <c r="C23" s="6">
        <v>0.32927200198173523</v>
      </c>
      <c r="D23" s="5">
        <f t="shared" si="0"/>
        <v>0.29286786578753965</v>
      </c>
      <c r="E23" s="5">
        <f t="shared" si="1"/>
        <v>3.640413619419558E-2</v>
      </c>
    </row>
    <row r="24" spans="1:9" x14ac:dyDescent="0.25">
      <c r="A24" s="3" t="s">
        <v>25</v>
      </c>
      <c r="B24" s="6">
        <v>21072</v>
      </c>
      <c r="C24" s="6">
        <v>0.36772000789642334</v>
      </c>
      <c r="D24" s="5">
        <f t="shared" si="0"/>
        <v>0.33855964838215169</v>
      </c>
      <c r="E24" s="5">
        <f t="shared" si="1"/>
        <v>2.916035951427165E-2</v>
      </c>
    </row>
    <row r="25" spans="1:9" x14ac:dyDescent="0.25">
      <c r="A25" s="3" t="s">
        <v>26</v>
      </c>
      <c r="B25" s="6">
        <v>18137</v>
      </c>
      <c r="C25" s="6">
        <v>0.24815100431442261</v>
      </c>
      <c r="D25" s="5">
        <f t="shared" si="0"/>
        <v>0.29846835334024246</v>
      </c>
      <c r="E25" s="5">
        <f t="shared" si="1"/>
        <v>-5.0317349025819857E-2</v>
      </c>
    </row>
    <row r="26" spans="1:9" x14ac:dyDescent="0.25">
      <c r="A26" s="3" t="s">
        <v>27</v>
      </c>
      <c r="B26" s="6">
        <v>19750</v>
      </c>
      <c r="C26" s="6">
        <v>0.30085098743438721</v>
      </c>
      <c r="D26" s="5">
        <f t="shared" si="0"/>
        <v>0.32050149095611968</v>
      </c>
      <c r="E26" s="5">
        <f t="shared" si="1"/>
        <v>-1.9650503521732476E-2</v>
      </c>
    </row>
    <row r="27" spans="1:9" x14ac:dyDescent="0.25">
      <c r="A27" s="3" t="s">
        <v>28</v>
      </c>
      <c r="B27" s="6">
        <v>14552</v>
      </c>
      <c r="C27" s="6">
        <v>0.2481749951839447</v>
      </c>
      <c r="D27" s="5">
        <f t="shared" si="0"/>
        <v>0.24949823656843861</v>
      </c>
      <c r="E27" s="5">
        <f t="shared" si="1"/>
        <v>-1.3232413844939117E-3</v>
      </c>
    </row>
    <row r="28" spans="1:9" x14ac:dyDescent="0.25">
      <c r="A28" s="3" t="s">
        <v>29</v>
      </c>
      <c r="B28" s="6">
        <v>15444</v>
      </c>
      <c r="C28" s="6">
        <v>0.3373979926109314</v>
      </c>
      <c r="D28" s="5">
        <f t="shared" si="0"/>
        <v>0.26168271192700182</v>
      </c>
      <c r="E28" s="5">
        <f t="shared" si="1"/>
        <v>7.5715280683929576E-2</v>
      </c>
    </row>
    <row r="29" spans="1:9" x14ac:dyDescent="0.25">
      <c r="A29" s="3" t="s">
        <v>30</v>
      </c>
      <c r="B29" s="6">
        <v>17845</v>
      </c>
      <c r="C29" s="6">
        <v>0.33747199177742004</v>
      </c>
      <c r="D29" s="5">
        <f t="shared" si="0"/>
        <v>0.29447971342465906</v>
      </c>
      <c r="E29" s="5">
        <f t="shared" si="1"/>
        <v>4.2992278352760982E-2</v>
      </c>
    </row>
    <row r="30" spans="1:9" x14ac:dyDescent="0.25">
      <c r="A30" s="3" t="s">
        <v>31</v>
      </c>
      <c r="B30" s="6">
        <v>19305</v>
      </c>
      <c r="C30" s="6">
        <v>0.27413201332092285</v>
      </c>
      <c r="D30" s="5">
        <f t="shared" si="0"/>
        <v>0.31442291300257635</v>
      </c>
      <c r="E30" s="5">
        <f t="shared" si="1"/>
        <v>-4.0290899681653503E-2</v>
      </c>
    </row>
    <row r="31" spans="1:9" x14ac:dyDescent="0.25">
      <c r="A31" s="3" t="s">
        <v>32</v>
      </c>
      <c r="B31" s="6">
        <v>16383</v>
      </c>
      <c r="C31" s="6">
        <v>0.2863369882106781</v>
      </c>
      <c r="D31" s="5">
        <f t="shared" si="0"/>
        <v>0.27450919439526511</v>
      </c>
      <c r="E31" s="5">
        <f t="shared" si="1"/>
        <v>1.182779381541299E-2</v>
      </c>
    </row>
    <row r="32" spans="1:9" x14ac:dyDescent="0.25">
      <c r="A32" s="3" t="s">
        <v>33</v>
      </c>
      <c r="B32" s="6">
        <v>16660</v>
      </c>
      <c r="C32" s="6">
        <v>0.23659099638462067</v>
      </c>
      <c r="D32" s="5">
        <f t="shared" si="0"/>
        <v>0.27829293842477409</v>
      </c>
      <c r="E32" s="5">
        <f t="shared" si="1"/>
        <v>-4.1701942040153428E-2</v>
      </c>
    </row>
    <row r="33" spans="1:5" x14ac:dyDescent="0.25">
      <c r="A33" s="3" t="s">
        <v>34</v>
      </c>
      <c r="B33" s="6">
        <v>18616</v>
      </c>
      <c r="C33" s="6">
        <v>0.33261600136756897</v>
      </c>
      <c r="D33" s="5">
        <f t="shared" si="0"/>
        <v>0.30501136196888795</v>
      </c>
      <c r="E33" s="5">
        <f t="shared" si="1"/>
        <v>2.7604639398681019E-2</v>
      </c>
    </row>
    <row r="34" spans="1:5" x14ac:dyDescent="0.25">
      <c r="A34" s="3" t="s">
        <v>35</v>
      </c>
      <c r="B34" s="6">
        <v>16327</v>
      </c>
      <c r="C34" s="6">
        <v>0.28895500302314758</v>
      </c>
      <c r="D34" s="5">
        <f t="shared" si="0"/>
        <v>0.27374424975392031</v>
      </c>
      <c r="E34" s="5">
        <f t="shared" si="1"/>
        <v>1.5210753269227273E-2</v>
      </c>
    </row>
    <row r="35" spans="1:5" x14ac:dyDescent="0.25">
      <c r="A35" s="3" t="s">
        <v>36</v>
      </c>
      <c r="B35" s="6">
        <v>14458</v>
      </c>
      <c r="C35" s="6">
        <v>0.2411549985408783</v>
      </c>
      <c r="D35" s="5">
        <f t="shared" si="0"/>
        <v>0.24821422234903845</v>
      </c>
      <c r="E35" s="5">
        <f t="shared" si="1"/>
        <v>-7.0592238081601533E-3</v>
      </c>
    </row>
    <row r="36" spans="1:5" x14ac:dyDescent="0.25">
      <c r="A36" s="3" t="s">
        <v>37</v>
      </c>
      <c r="B36" s="6">
        <v>21673</v>
      </c>
      <c r="C36" s="6">
        <v>0.35776200890541077</v>
      </c>
      <c r="D36" s="5">
        <f t="shared" si="0"/>
        <v>0.34676914355086969</v>
      </c>
      <c r="E36" s="5">
        <f t="shared" si="1"/>
        <v>1.0992865354541081E-2</v>
      </c>
    </row>
    <row r="37" spans="1:5" x14ac:dyDescent="0.25">
      <c r="A37" s="3" t="s">
        <v>38</v>
      </c>
      <c r="B37" s="6">
        <v>19836</v>
      </c>
      <c r="C37" s="6">
        <v>0.32955899834632874</v>
      </c>
      <c r="D37" s="5">
        <f t="shared" si="0"/>
        <v>0.32167622736961343</v>
      </c>
      <c r="E37" s="5">
        <f t="shared" si="1"/>
        <v>7.8827709767153031E-3</v>
      </c>
    </row>
    <row r="38" spans="1:5" x14ac:dyDescent="0.25">
      <c r="A38" s="3" t="s">
        <v>39</v>
      </c>
      <c r="B38" s="6">
        <v>19404</v>
      </c>
      <c r="C38" s="6">
        <v>0.28862300515174866</v>
      </c>
      <c r="D38" s="5">
        <f t="shared" si="0"/>
        <v>0.31577522585066803</v>
      </c>
      <c r="E38" s="5">
        <f t="shared" si="1"/>
        <v>-2.7152220698919372E-2</v>
      </c>
    </row>
    <row r="39" spans="1:5" x14ac:dyDescent="0.25">
      <c r="A39" s="3" t="s">
        <v>40</v>
      </c>
      <c r="B39" s="6">
        <v>20019</v>
      </c>
      <c r="C39" s="6">
        <v>0.3099609911441803</v>
      </c>
      <c r="D39" s="5">
        <f t="shared" si="0"/>
        <v>0.32417595717972225</v>
      </c>
      <c r="E39" s="5">
        <f t="shared" si="1"/>
        <v>-1.4214966035541954E-2</v>
      </c>
    </row>
    <row r="40" spans="1:5" x14ac:dyDescent="0.25">
      <c r="A40" s="3" t="s">
        <v>41</v>
      </c>
      <c r="B40" s="6">
        <v>17262</v>
      </c>
      <c r="C40" s="6">
        <v>0.25227200984954834</v>
      </c>
      <c r="D40" s="5">
        <f t="shared" si="0"/>
        <v>0.28651609331923039</v>
      </c>
      <c r="E40" s="5">
        <f t="shared" si="1"/>
        <v>-3.4244083469682052E-2</v>
      </c>
    </row>
    <row r="41" spans="1:5" x14ac:dyDescent="0.25">
      <c r="A41" s="3" t="s">
        <v>42</v>
      </c>
      <c r="B41" s="6">
        <v>17678</v>
      </c>
      <c r="C41" s="6">
        <v>0.27068901062011719</v>
      </c>
      <c r="D41" s="5">
        <f t="shared" si="0"/>
        <v>0.29219853922636296</v>
      </c>
      <c r="E41" s="5">
        <f t="shared" si="1"/>
        <v>-2.1509528606245776E-2</v>
      </c>
    </row>
    <row r="42" spans="1:5" x14ac:dyDescent="0.25">
      <c r="A42" s="3" t="s">
        <v>45</v>
      </c>
      <c r="B42" s="6">
        <v>18682</v>
      </c>
      <c r="C42" s="6">
        <v>0.28727999329566956</v>
      </c>
      <c r="D42" s="5">
        <f t="shared" si="0"/>
        <v>0.30591290386761577</v>
      </c>
      <c r="E42" s="5">
        <f t="shared" si="1"/>
        <v>-1.8632910571946215E-2</v>
      </c>
    </row>
    <row r="43" spans="1:5" x14ac:dyDescent="0.25">
      <c r="A43" s="3" t="s">
        <v>43</v>
      </c>
      <c r="B43" s="6">
        <v>20203</v>
      </c>
      <c r="C43" s="6">
        <v>0.32773101329803467</v>
      </c>
      <c r="D43" s="5">
        <f t="shared" si="0"/>
        <v>0.32668934671556937</v>
      </c>
      <c r="E43" s="5">
        <f t="shared" si="1"/>
        <v>1.0416665824652949E-3</v>
      </c>
    </row>
    <row r="44" spans="1:5" x14ac:dyDescent="0.25">
      <c r="A44" s="3" t="s">
        <v>44</v>
      </c>
      <c r="B44" s="6">
        <v>17336</v>
      </c>
      <c r="C44" s="6">
        <v>0.29815301299095154</v>
      </c>
      <c r="D44" s="5">
        <f t="shared" si="0"/>
        <v>0.28752691302386457</v>
      </c>
      <c r="E44" s="5">
        <f t="shared" si="1"/>
        <v>1.0626099967086966E-2</v>
      </c>
    </row>
    <row r="45" spans="1:5" x14ac:dyDescent="0.25">
      <c r="A45" s="3" t="s">
        <v>46</v>
      </c>
      <c r="B45" s="6">
        <v>18068</v>
      </c>
      <c r="C45" s="6">
        <v>0.28699499368667603</v>
      </c>
      <c r="D45" s="5">
        <f t="shared" si="0"/>
        <v>0.29752583226429985</v>
      </c>
      <c r="E45" s="5">
        <f t="shared" si="1"/>
        <v>-1.0530838577623824E-2</v>
      </c>
    </row>
    <row r="46" spans="1:5" x14ac:dyDescent="0.25">
      <c r="A46" s="3" t="s">
        <v>47</v>
      </c>
      <c r="B46" s="6">
        <v>17829</v>
      </c>
      <c r="C46" s="6">
        <v>0.28766301274299622</v>
      </c>
      <c r="D46" s="5">
        <f t="shared" si="0"/>
        <v>0.29426115781284623</v>
      </c>
      <c r="E46" s="5">
        <f t="shared" si="1"/>
        <v>-6.5981450698500144E-3</v>
      </c>
    </row>
    <row r="47" spans="1:5" x14ac:dyDescent="0.25">
      <c r="A47" s="3" t="s">
        <v>48</v>
      </c>
      <c r="B47" s="6">
        <v>17960</v>
      </c>
      <c r="C47" s="6">
        <v>0.27354300022125244</v>
      </c>
      <c r="D47" s="5">
        <f t="shared" si="0"/>
        <v>0.29605058188456346</v>
      </c>
      <c r="E47" s="5">
        <f t="shared" si="1"/>
        <v>-2.2507581663311016E-2</v>
      </c>
    </row>
    <row r="48" spans="1:5" x14ac:dyDescent="0.25">
      <c r="A48" s="3" t="s">
        <v>49</v>
      </c>
      <c r="B48" s="6">
        <v>16500</v>
      </c>
      <c r="C48" s="6">
        <v>0.252920001745224</v>
      </c>
      <c r="D48" s="5">
        <f t="shared" si="0"/>
        <v>0.27610738230664611</v>
      </c>
      <c r="E48" s="5">
        <f t="shared" si="1"/>
        <v>-2.3187380561422111E-2</v>
      </c>
    </row>
    <row r="49" spans="1:5" x14ac:dyDescent="0.25">
      <c r="A49" s="3" t="s">
        <v>50</v>
      </c>
      <c r="B49" s="6">
        <v>14978</v>
      </c>
      <c r="C49" s="6">
        <v>0.2333499938249588</v>
      </c>
      <c r="D49" s="5">
        <f t="shared" si="0"/>
        <v>0.25531727973295421</v>
      </c>
      <c r="E49" s="5">
        <f t="shared" si="1"/>
        <v>-2.1967285907995404E-2</v>
      </c>
    </row>
    <row r="50" spans="1:5" x14ac:dyDescent="0.25">
      <c r="A50" s="3" t="s">
        <v>51</v>
      </c>
      <c r="B50" s="6">
        <v>22128</v>
      </c>
      <c r="C50" s="6">
        <v>0.3560430109500885</v>
      </c>
      <c r="D50" s="5">
        <f t="shared" si="0"/>
        <v>0.35298431876179598</v>
      </c>
      <c r="E50" s="5">
        <f t="shared" si="1"/>
        <v>3.0586921882925222E-3</v>
      </c>
    </row>
    <row r="51" spans="1:5" x14ac:dyDescent="0.25">
      <c r="A51" s="3" t="s">
        <v>52</v>
      </c>
      <c r="B51" s="6">
        <v>15383</v>
      </c>
      <c r="C51" s="6">
        <v>0.23775500059127808</v>
      </c>
      <c r="D51" s="5">
        <f t="shared" si="0"/>
        <v>0.26084946865696557</v>
      </c>
      <c r="E51" s="5">
        <f t="shared" si="1"/>
        <v>-2.309446806568749E-2</v>
      </c>
    </row>
    <row r="52" spans="1:5" x14ac:dyDescent="0.25">
      <c r="A52" s="3" t="s">
        <v>53</v>
      </c>
      <c r="B52" s="6">
        <v>21305</v>
      </c>
      <c r="C52" s="6">
        <v>0.33309701085090637</v>
      </c>
      <c r="D52" s="5">
        <f t="shared" si="0"/>
        <v>0.34174236447917544</v>
      </c>
      <c r="E52" s="5">
        <f t="shared" si="1"/>
        <v>-8.6453536282690702E-3</v>
      </c>
    </row>
    <row r="53" spans="1:5" x14ac:dyDescent="0.25">
      <c r="A53" s="3" t="s">
        <v>54</v>
      </c>
      <c r="B53" s="6">
        <v>23316</v>
      </c>
      <c r="C53" s="6">
        <v>0.41838601231575012</v>
      </c>
      <c r="D53" s="5">
        <f t="shared" si="0"/>
        <v>0.36921207293889585</v>
      </c>
      <c r="E53" s="5">
        <f t="shared" si="1"/>
        <v>4.917393937685427E-2</v>
      </c>
    </row>
    <row r="54" spans="1:5" x14ac:dyDescent="0.25">
      <c r="A54" s="3" t="s">
        <v>55</v>
      </c>
      <c r="B54" s="6">
        <v>17878</v>
      </c>
      <c r="C54" s="6">
        <v>0.25942701101303101</v>
      </c>
      <c r="D54" s="5">
        <f t="shared" si="0"/>
        <v>0.29493048437402292</v>
      </c>
      <c r="E54" s="5">
        <f t="shared" si="1"/>
        <v>-3.5503473360991911E-2</v>
      </c>
    </row>
    <row r="55" spans="1:5" x14ac:dyDescent="0.25">
      <c r="A55" s="3" t="s">
        <v>56</v>
      </c>
      <c r="B55" s="6">
        <v>16755</v>
      </c>
      <c r="C55" s="6">
        <v>0.27470099925994873</v>
      </c>
      <c r="D55" s="5">
        <f t="shared" si="0"/>
        <v>0.27959061236991251</v>
      </c>
      <c r="E55" s="5">
        <f t="shared" si="1"/>
        <v>-4.8896131099637752E-3</v>
      </c>
    </row>
    <row r="56" spans="1:5" x14ac:dyDescent="0.25">
      <c r="A56" s="3" t="s">
        <v>57</v>
      </c>
      <c r="B56" s="6">
        <v>18711</v>
      </c>
      <c r="C56" s="6">
        <v>0.31829899549484253</v>
      </c>
      <c r="D56" s="5">
        <f t="shared" si="0"/>
        <v>0.30630903591402642</v>
      </c>
      <c r="E56" s="5">
        <f t="shared" si="1"/>
        <v>1.1989959580816112E-2</v>
      </c>
    </row>
    <row r="57" spans="1:5" x14ac:dyDescent="0.25">
      <c r="A57" s="3" t="s">
        <v>58</v>
      </c>
      <c r="B57" s="6">
        <v>18636</v>
      </c>
      <c r="C57" s="6">
        <v>0.31095200777053833</v>
      </c>
      <c r="D57" s="5">
        <f t="shared" si="0"/>
        <v>0.30528455648365399</v>
      </c>
      <c r="E57" s="5">
        <f t="shared" si="1"/>
        <v>5.6674512868843396E-3</v>
      </c>
    </row>
    <row r="58" spans="1:5" x14ac:dyDescent="0.25">
      <c r="A58" s="3" t="s">
        <v>59</v>
      </c>
      <c r="B58" s="6">
        <v>18574</v>
      </c>
      <c r="C58" s="6">
        <v>0.32879000902175903</v>
      </c>
      <c r="D58" s="5">
        <f t="shared" si="0"/>
        <v>0.30443765348787938</v>
      </c>
      <c r="E58" s="5">
        <f t="shared" si="1"/>
        <v>2.4352355533879655E-2</v>
      </c>
    </row>
    <row r="59" spans="1:5" x14ac:dyDescent="0.25">
      <c r="A59" s="3" t="s">
        <v>60</v>
      </c>
      <c r="B59" s="6">
        <v>13855</v>
      </c>
      <c r="C59" s="6">
        <v>0.22892999649047852</v>
      </c>
      <c r="D59" s="5">
        <f t="shared" si="0"/>
        <v>0.23997740772884382</v>
      </c>
      <c r="E59" s="5">
        <f t="shared" si="1"/>
        <v>-1.1047411238365307E-2</v>
      </c>
    </row>
    <row r="60" spans="1:5" x14ac:dyDescent="0.25">
      <c r="A60" s="3" t="s">
        <v>61</v>
      </c>
      <c r="B60" s="6">
        <v>17730</v>
      </c>
      <c r="C60" s="6">
        <v>0.27171999216079712</v>
      </c>
      <c r="D60" s="5">
        <f t="shared" si="0"/>
        <v>0.29290884496475456</v>
      </c>
      <c r="E60" s="5">
        <f t="shared" si="1"/>
        <v>-2.1188852803957436E-2</v>
      </c>
    </row>
    <row r="61" spans="1:5" x14ac:dyDescent="0.25">
      <c r="A61" s="3" t="s">
        <v>62</v>
      </c>
      <c r="B61" s="6">
        <v>16909</v>
      </c>
      <c r="C61" s="6">
        <v>0.28711900115013123</v>
      </c>
      <c r="D61" s="5">
        <f t="shared" si="0"/>
        <v>0.28169421013361062</v>
      </c>
      <c r="E61" s="5">
        <f t="shared" si="1"/>
        <v>5.4247910165206026E-3</v>
      </c>
    </row>
    <row r="62" spans="1:5" x14ac:dyDescent="0.25">
      <c r="A62" s="3" t="s">
        <v>63</v>
      </c>
      <c r="B62" s="6">
        <v>17041</v>
      </c>
      <c r="C62" s="6">
        <v>0.24618299305438995</v>
      </c>
      <c r="D62" s="5">
        <f t="shared" si="0"/>
        <v>0.28349729393106615</v>
      </c>
      <c r="E62" s="5">
        <f t="shared" si="1"/>
        <v>-3.7314300876676199E-2</v>
      </c>
    </row>
    <row r="63" spans="1:5" x14ac:dyDescent="0.25">
      <c r="A63" s="3" t="s">
        <v>64</v>
      </c>
      <c r="B63" s="6">
        <v>21368</v>
      </c>
      <c r="C63" s="6">
        <v>0.35533198714256287</v>
      </c>
      <c r="D63" s="5">
        <f t="shared" si="0"/>
        <v>0.34260292720068836</v>
      </c>
      <c r="E63" s="5">
        <f t="shared" si="1"/>
        <v>1.272905994187451E-2</v>
      </c>
    </row>
    <row r="64" spans="1:5" x14ac:dyDescent="0.25">
      <c r="A64" s="3" t="s">
        <v>65</v>
      </c>
      <c r="B64" s="6">
        <v>17166</v>
      </c>
      <c r="C64" s="6">
        <v>0.2699509859085083</v>
      </c>
      <c r="D64" s="5">
        <f t="shared" si="0"/>
        <v>0.28520475964835362</v>
      </c>
      <c r="E64" s="5">
        <f t="shared" si="1"/>
        <v>-1.5253773739845322E-2</v>
      </c>
    </row>
    <row r="65" spans="1:5" x14ac:dyDescent="0.25">
      <c r="A65" s="3" t="s">
        <v>66</v>
      </c>
      <c r="B65" s="6">
        <v>20919</v>
      </c>
      <c r="C65" s="6">
        <v>0.29653099179267883</v>
      </c>
      <c r="D65" s="5">
        <f t="shared" si="0"/>
        <v>0.33646971034419182</v>
      </c>
      <c r="E65" s="5">
        <f t="shared" si="1"/>
        <v>-3.9938718551512986E-2</v>
      </c>
    </row>
    <row r="66" spans="1:5" x14ac:dyDescent="0.25">
      <c r="A66" s="3" t="s">
        <v>67</v>
      </c>
      <c r="B66" s="6">
        <v>18280</v>
      </c>
      <c r="C66" s="6">
        <v>0.33506399393081665</v>
      </c>
      <c r="D66" s="5">
        <f t="shared" ref="D66:D129" si="2">$H$15+($H$16*B66)</f>
        <v>0.30042169412081932</v>
      </c>
      <c r="E66" s="5">
        <f t="shared" ref="E66:E129" si="3">C66-D66</f>
        <v>3.4642299809997334E-2</v>
      </c>
    </row>
    <row r="67" spans="1:5" x14ac:dyDescent="0.25">
      <c r="A67" s="3" t="s">
        <v>68</v>
      </c>
      <c r="B67" s="6">
        <v>16560</v>
      </c>
      <c r="C67" s="6">
        <v>0.27302899956703186</v>
      </c>
      <c r="D67" s="5">
        <f t="shared" si="2"/>
        <v>0.27692696585094412</v>
      </c>
      <c r="E67" s="5">
        <f t="shared" si="3"/>
        <v>-3.8979662839122575E-3</v>
      </c>
    </row>
    <row r="68" spans="1:5" x14ac:dyDescent="0.25">
      <c r="A68" s="3" t="s">
        <v>69</v>
      </c>
      <c r="B68" s="6">
        <v>17653</v>
      </c>
      <c r="C68" s="6">
        <v>0.31160399317741394</v>
      </c>
      <c r="D68" s="5">
        <f t="shared" si="2"/>
        <v>0.29185704608290552</v>
      </c>
      <c r="E68" s="5">
        <f t="shared" si="3"/>
        <v>1.9746947094508416E-2</v>
      </c>
    </row>
    <row r="69" spans="1:5" x14ac:dyDescent="0.25">
      <c r="A69" s="3" t="s">
        <v>70</v>
      </c>
      <c r="B69" s="6">
        <v>15278</v>
      </c>
      <c r="C69" s="6">
        <v>0.2791450023651123</v>
      </c>
      <c r="D69" s="5">
        <f t="shared" si="2"/>
        <v>0.25941519745444408</v>
      </c>
      <c r="E69" s="5">
        <f t="shared" si="3"/>
        <v>1.9729804910668225E-2</v>
      </c>
    </row>
    <row r="70" spans="1:5" x14ac:dyDescent="0.25">
      <c r="A70" s="3" t="s">
        <v>71</v>
      </c>
      <c r="B70" s="6">
        <v>16925</v>
      </c>
      <c r="C70" s="6">
        <v>0.28810900449752808</v>
      </c>
      <c r="D70" s="5">
        <f t="shared" si="2"/>
        <v>0.28191276574542345</v>
      </c>
      <c r="E70" s="5">
        <f t="shared" si="3"/>
        <v>6.1962387521046214E-3</v>
      </c>
    </row>
    <row r="71" spans="1:5" x14ac:dyDescent="0.25">
      <c r="A71" s="3" t="s">
        <v>72</v>
      </c>
      <c r="B71" s="6">
        <v>21631</v>
      </c>
      <c r="C71" s="6">
        <v>0.35392099618911743</v>
      </c>
      <c r="D71" s="5">
        <f t="shared" si="2"/>
        <v>0.34619543506986111</v>
      </c>
      <c r="E71" s="5">
        <f t="shared" si="3"/>
        <v>7.7255611192563189E-3</v>
      </c>
    </row>
    <row r="72" spans="1:5" x14ac:dyDescent="0.25">
      <c r="A72" s="3" t="s">
        <v>73</v>
      </c>
      <c r="B72" s="6">
        <v>14030</v>
      </c>
      <c r="C72" s="6">
        <v>0.23309800028800964</v>
      </c>
      <c r="D72" s="5">
        <f t="shared" si="2"/>
        <v>0.24236785973304625</v>
      </c>
      <c r="E72" s="5">
        <f t="shared" si="3"/>
        <v>-9.2698594450366101E-3</v>
      </c>
    </row>
    <row r="73" spans="1:5" x14ac:dyDescent="0.25">
      <c r="A73" s="3" t="s">
        <v>74</v>
      </c>
      <c r="B73" s="6">
        <v>14463</v>
      </c>
      <c r="C73" s="6">
        <v>0.28964200615882874</v>
      </c>
      <c r="D73" s="5">
        <f t="shared" si="2"/>
        <v>0.24828252097772996</v>
      </c>
      <c r="E73" s="5">
        <f t="shared" si="3"/>
        <v>4.1359485181098776E-2</v>
      </c>
    </row>
    <row r="74" spans="1:5" x14ac:dyDescent="0.25">
      <c r="A74" s="3" t="s">
        <v>75</v>
      </c>
      <c r="B74" s="6">
        <v>18773</v>
      </c>
      <c r="C74" s="6">
        <v>0.26989099383354187</v>
      </c>
      <c r="D74" s="5">
        <f t="shared" si="2"/>
        <v>0.30715593890980103</v>
      </c>
      <c r="E74" s="5">
        <f t="shared" si="3"/>
        <v>-3.7264945076259159E-2</v>
      </c>
    </row>
    <row r="75" spans="1:5" x14ac:dyDescent="0.25">
      <c r="A75" s="3" t="s">
        <v>76</v>
      </c>
      <c r="B75" s="6">
        <v>20428</v>
      </c>
      <c r="C75" s="6">
        <v>0.34506699442863464</v>
      </c>
      <c r="D75" s="5">
        <f t="shared" si="2"/>
        <v>0.32976278500668676</v>
      </c>
      <c r="E75" s="5">
        <f t="shared" si="3"/>
        <v>1.5304209421947879E-2</v>
      </c>
    </row>
    <row r="76" spans="1:5" x14ac:dyDescent="0.25">
      <c r="A76" s="3" t="s">
        <v>77</v>
      </c>
      <c r="B76" s="6">
        <v>17532</v>
      </c>
      <c r="C76" s="6">
        <v>0.27684000134468079</v>
      </c>
      <c r="D76" s="5">
        <f t="shared" si="2"/>
        <v>0.29020421926857126</v>
      </c>
      <c r="E76" s="5">
        <f t="shared" si="3"/>
        <v>-1.3364217923890476E-2</v>
      </c>
    </row>
    <row r="77" spans="1:5" x14ac:dyDescent="0.25">
      <c r="A77" s="3" t="s">
        <v>78</v>
      </c>
      <c r="B77" s="6">
        <v>19417</v>
      </c>
      <c r="C77" s="6">
        <v>0.2753329873085022</v>
      </c>
      <c r="D77" s="5">
        <f t="shared" si="2"/>
        <v>0.3159528022852659</v>
      </c>
      <c r="E77" s="5">
        <f t="shared" si="3"/>
        <v>-4.0619814976763702E-2</v>
      </c>
    </row>
    <row r="78" spans="1:5" x14ac:dyDescent="0.25">
      <c r="A78" s="3" t="s">
        <v>79</v>
      </c>
      <c r="B78" s="6">
        <v>18124</v>
      </c>
      <c r="C78" s="6">
        <v>0.25914600491523743</v>
      </c>
      <c r="D78" s="5">
        <f t="shared" si="2"/>
        <v>0.29829077690564459</v>
      </c>
      <c r="E78" s="5">
        <f t="shared" si="3"/>
        <v>-3.9144771990407168E-2</v>
      </c>
    </row>
    <row r="79" spans="1:5" x14ac:dyDescent="0.25">
      <c r="A79" s="3" t="s">
        <v>80</v>
      </c>
      <c r="B79" s="6">
        <v>14604</v>
      </c>
      <c r="C79" s="6">
        <v>0.3008129894733429</v>
      </c>
      <c r="D79" s="5">
        <f t="shared" si="2"/>
        <v>0.25020854230683021</v>
      </c>
      <c r="E79" s="5">
        <f t="shared" si="3"/>
        <v>5.0604447166512689E-2</v>
      </c>
    </row>
    <row r="80" spans="1:5" x14ac:dyDescent="0.25">
      <c r="A80" s="3" t="s">
        <v>81</v>
      </c>
      <c r="B80" s="6">
        <v>15611</v>
      </c>
      <c r="C80" s="6">
        <v>0.24382300674915314</v>
      </c>
      <c r="D80" s="5">
        <f t="shared" si="2"/>
        <v>0.26396388612529786</v>
      </c>
      <c r="E80" s="5">
        <f t="shared" si="3"/>
        <v>-2.0140879376144727E-2</v>
      </c>
    </row>
    <row r="81" spans="1:5" x14ac:dyDescent="0.25">
      <c r="A81" s="3" t="s">
        <v>82</v>
      </c>
      <c r="B81" s="6">
        <v>20082</v>
      </c>
      <c r="C81" s="6">
        <v>0.33700099587440491</v>
      </c>
      <c r="D81" s="5">
        <f t="shared" si="2"/>
        <v>0.32503651990123511</v>
      </c>
      <c r="E81" s="5">
        <f t="shared" si="3"/>
        <v>1.1964475973169797E-2</v>
      </c>
    </row>
    <row r="82" spans="1:5" x14ac:dyDescent="0.25">
      <c r="A82" s="3" t="s">
        <v>83</v>
      </c>
      <c r="B82" s="6">
        <v>17764</v>
      </c>
      <c r="C82" s="6">
        <v>0.27342799305915833</v>
      </c>
      <c r="D82" s="5">
        <f t="shared" si="2"/>
        <v>0.29337327563985677</v>
      </c>
      <c r="E82" s="5">
        <f t="shared" si="3"/>
        <v>-1.9945282580698442E-2</v>
      </c>
    </row>
    <row r="83" spans="1:5" x14ac:dyDescent="0.25">
      <c r="A83" s="3" t="s">
        <v>84</v>
      </c>
      <c r="B83" s="6">
        <v>18525</v>
      </c>
      <c r="C83" s="6">
        <v>0.26021799445152283</v>
      </c>
      <c r="D83" s="5">
        <f t="shared" si="2"/>
        <v>0.30376832692670269</v>
      </c>
      <c r="E83" s="5">
        <f t="shared" si="3"/>
        <v>-4.3550332475179865E-2</v>
      </c>
    </row>
    <row r="84" spans="1:5" x14ac:dyDescent="0.25">
      <c r="A84" s="3" t="s">
        <v>85</v>
      </c>
      <c r="B84" s="6">
        <v>21987</v>
      </c>
      <c r="C84" s="6">
        <v>0.36738398671150208</v>
      </c>
      <c r="D84" s="5">
        <f t="shared" si="2"/>
        <v>0.35105829743269573</v>
      </c>
      <c r="E84" s="5">
        <f t="shared" si="3"/>
        <v>1.6325689278806343E-2</v>
      </c>
    </row>
    <row r="85" spans="1:5" x14ac:dyDescent="0.25">
      <c r="A85" s="3" t="s">
        <v>86</v>
      </c>
      <c r="B85" s="6">
        <v>19752</v>
      </c>
      <c r="C85" s="6">
        <v>0.28508201241493225</v>
      </c>
      <c r="D85" s="5">
        <f t="shared" si="2"/>
        <v>0.32052881040759629</v>
      </c>
      <c r="E85" s="5">
        <f t="shared" si="3"/>
        <v>-3.5446797992664036E-2</v>
      </c>
    </row>
    <row r="86" spans="1:5" x14ac:dyDescent="0.25">
      <c r="A86" s="3" t="s">
        <v>87</v>
      </c>
      <c r="B86" s="6">
        <v>21174</v>
      </c>
      <c r="C86" s="6">
        <v>0.29801100492477417</v>
      </c>
      <c r="D86" s="5">
        <f t="shared" si="2"/>
        <v>0.33995294040745822</v>
      </c>
      <c r="E86" s="5">
        <f t="shared" si="3"/>
        <v>-4.1941935482684045E-2</v>
      </c>
    </row>
    <row r="87" spans="1:5" x14ac:dyDescent="0.25">
      <c r="A87" s="3" t="s">
        <v>88</v>
      </c>
      <c r="B87" s="6">
        <v>15716</v>
      </c>
      <c r="C87" s="6">
        <v>0.23577199876308441</v>
      </c>
      <c r="D87" s="5">
        <f t="shared" si="2"/>
        <v>0.2653981573278193</v>
      </c>
      <c r="E87" s="5">
        <f t="shared" si="3"/>
        <v>-2.9626158564734884E-2</v>
      </c>
    </row>
    <row r="88" spans="1:5" x14ac:dyDescent="0.25">
      <c r="A88" s="3" t="s">
        <v>89</v>
      </c>
      <c r="B88" s="6">
        <v>15171</v>
      </c>
      <c r="C88" s="6">
        <v>0.32356598973274231</v>
      </c>
      <c r="D88" s="5">
        <f t="shared" si="2"/>
        <v>0.25795360680044604</v>
      </c>
      <c r="E88" s="5">
        <f t="shared" si="3"/>
        <v>6.5612382932296265E-2</v>
      </c>
    </row>
    <row r="89" spans="1:5" x14ac:dyDescent="0.25">
      <c r="A89" s="3" t="s">
        <v>90</v>
      </c>
      <c r="B89" s="6">
        <v>20986</v>
      </c>
      <c r="C89" s="6">
        <v>0.34966400265693665</v>
      </c>
      <c r="D89" s="5">
        <f t="shared" si="2"/>
        <v>0.33738491196865789</v>
      </c>
      <c r="E89" s="5">
        <f t="shared" si="3"/>
        <v>1.227909068827876E-2</v>
      </c>
    </row>
    <row r="90" spans="1:5" x14ac:dyDescent="0.25">
      <c r="A90" s="3" t="s">
        <v>91</v>
      </c>
      <c r="B90" s="6">
        <v>19934</v>
      </c>
      <c r="C90" s="6">
        <v>0.32364600896835327</v>
      </c>
      <c r="D90" s="5">
        <f t="shared" si="2"/>
        <v>0.3230148804919668</v>
      </c>
      <c r="E90" s="5">
        <f t="shared" si="3"/>
        <v>6.3112847638646663E-4</v>
      </c>
    </row>
    <row r="91" spans="1:5" x14ac:dyDescent="0.25">
      <c r="A91" s="3" t="s">
        <v>92</v>
      </c>
      <c r="B91" s="6">
        <v>20963</v>
      </c>
      <c r="C91" s="6">
        <v>0.32330301403999329</v>
      </c>
      <c r="D91" s="5">
        <f t="shared" si="2"/>
        <v>0.337070738276677</v>
      </c>
      <c r="E91" s="5">
        <f t="shared" si="3"/>
        <v>-1.3767724236683709E-2</v>
      </c>
    </row>
    <row r="92" spans="1:5" x14ac:dyDescent="0.25">
      <c r="A92" s="3" t="s">
        <v>93</v>
      </c>
      <c r="B92" s="6">
        <v>17466</v>
      </c>
      <c r="C92" s="6">
        <v>0.25210899114608765</v>
      </c>
      <c r="D92" s="5">
        <f t="shared" si="2"/>
        <v>0.2893026773698435</v>
      </c>
      <c r="E92" s="5">
        <f t="shared" si="3"/>
        <v>-3.7193686223755851E-2</v>
      </c>
    </row>
    <row r="93" spans="1:5" x14ac:dyDescent="0.25">
      <c r="A93" s="3" t="s">
        <v>94</v>
      </c>
      <c r="B93" s="6">
        <v>17984</v>
      </c>
      <c r="C93" s="6">
        <v>0.27077400684356689</v>
      </c>
      <c r="D93" s="5">
        <f t="shared" si="2"/>
        <v>0.29637841530228265</v>
      </c>
      <c r="E93" s="5">
        <f t="shared" si="3"/>
        <v>-2.5604408458715755E-2</v>
      </c>
    </row>
    <row r="94" spans="1:5" x14ac:dyDescent="0.25">
      <c r="A94" s="3" t="s">
        <v>95</v>
      </c>
      <c r="B94" s="6">
        <v>16442</v>
      </c>
      <c r="C94" s="6">
        <v>0.24634599685668945</v>
      </c>
      <c r="D94" s="5">
        <f t="shared" si="2"/>
        <v>0.27531511821382476</v>
      </c>
      <c r="E94" s="5">
        <f t="shared" si="3"/>
        <v>-2.8969121357135308E-2</v>
      </c>
    </row>
    <row r="95" spans="1:5" x14ac:dyDescent="0.25">
      <c r="A95" s="3" t="s">
        <v>96</v>
      </c>
      <c r="B95" s="6">
        <v>18415</v>
      </c>
      <c r="C95" s="6">
        <v>0.29283198714256287</v>
      </c>
      <c r="D95" s="5">
        <f t="shared" si="2"/>
        <v>0.30226575709548975</v>
      </c>
      <c r="E95" s="5">
        <f t="shared" si="3"/>
        <v>-9.4337699529268848E-3</v>
      </c>
    </row>
    <row r="96" spans="1:5" x14ac:dyDescent="0.25">
      <c r="A96" s="3" t="s">
        <v>97</v>
      </c>
      <c r="B96" s="6">
        <v>18559</v>
      </c>
      <c r="C96" s="6">
        <v>0.32595700025558472</v>
      </c>
      <c r="D96" s="5">
        <f t="shared" si="2"/>
        <v>0.3042327576018049</v>
      </c>
      <c r="E96" s="5">
        <f t="shared" si="3"/>
        <v>2.1724242653779813E-2</v>
      </c>
    </row>
    <row r="97" spans="1:5" x14ac:dyDescent="0.25">
      <c r="A97" s="3" t="s">
        <v>98</v>
      </c>
      <c r="B97" s="6">
        <v>18189</v>
      </c>
      <c r="C97" s="6">
        <v>0.29721000790596008</v>
      </c>
      <c r="D97" s="5">
        <f t="shared" si="2"/>
        <v>0.29917865907863406</v>
      </c>
      <c r="E97" s="5">
        <f t="shared" si="3"/>
        <v>-1.9686511726739742E-3</v>
      </c>
    </row>
    <row r="98" spans="1:5" x14ac:dyDescent="0.25">
      <c r="A98" s="3" t="s">
        <v>99</v>
      </c>
      <c r="B98" s="6">
        <v>17196</v>
      </c>
      <c r="C98" s="6">
        <v>0.28417199850082397</v>
      </c>
      <c r="D98" s="5">
        <f t="shared" si="2"/>
        <v>0.28561455142050263</v>
      </c>
      <c r="E98" s="5">
        <f t="shared" si="3"/>
        <v>-1.4425529196786524E-3</v>
      </c>
    </row>
    <row r="99" spans="1:5" x14ac:dyDescent="0.25">
      <c r="A99" s="3" t="s">
        <v>100</v>
      </c>
      <c r="B99" s="6">
        <v>16871</v>
      </c>
      <c r="C99" s="6">
        <v>0.24168199300765991</v>
      </c>
      <c r="D99" s="5">
        <f t="shared" si="2"/>
        <v>0.28117514055555526</v>
      </c>
      <c r="E99" s="5">
        <f t="shared" si="3"/>
        <v>-3.9493147547895346E-2</v>
      </c>
    </row>
    <row r="100" spans="1:5" x14ac:dyDescent="0.25">
      <c r="A100" s="3" t="s">
        <v>101</v>
      </c>
      <c r="B100" s="6">
        <v>17270</v>
      </c>
      <c r="C100" s="6">
        <v>0.28315800428390503</v>
      </c>
      <c r="D100" s="5">
        <f t="shared" si="2"/>
        <v>0.28662537112513675</v>
      </c>
      <c r="E100" s="5">
        <f t="shared" si="3"/>
        <v>-3.4673668412317227E-3</v>
      </c>
    </row>
    <row r="101" spans="1:5" x14ac:dyDescent="0.25">
      <c r="A101" s="3" t="s">
        <v>102</v>
      </c>
      <c r="B101" s="6">
        <v>14948</v>
      </c>
      <c r="C101" s="6">
        <v>0.2295060008764267</v>
      </c>
      <c r="D101" s="5">
        <f t="shared" si="2"/>
        <v>0.2549074879608052</v>
      </c>
      <c r="E101" s="5">
        <f t="shared" si="3"/>
        <v>-2.5401487084378505E-2</v>
      </c>
    </row>
    <row r="102" spans="1:5" x14ac:dyDescent="0.25">
      <c r="A102" s="3" t="s">
        <v>103</v>
      </c>
      <c r="B102" s="6">
        <v>18245</v>
      </c>
      <c r="C102" s="6">
        <v>0.27247500419616699</v>
      </c>
      <c r="D102" s="5">
        <f t="shared" si="2"/>
        <v>0.29994360371997886</v>
      </c>
      <c r="E102" s="5">
        <f t="shared" si="3"/>
        <v>-2.7468599523811865E-2</v>
      </c>
    </row>
    <row r="103" spans="1:5" x14ac:dyDescent="0.25">
      <c r="A103" s="3" t="s">
        <v>104</v>
      </c>
      <c r="B103" s="6">
        <v>14008</v>
      </c>
      <c r="C103" s="6">
        <v>0.26022300124168396</v>
      </c>
      <c r="D103" s="5">
        <f t="shared" si="2"/>
        <v>0.24206734576680367</v>
      </c>
      <c r="E103" s="5">
        <f t="shared" si="3"/>
        <v>1.8155655474880295E-2</v>
      </c>
    </row>
    <row r="104" spans="1:5" x14ac:dyDescent="0.25">
      <c r="A104" s="3" t="s">
        <v>105</v>
      </c>
      <c r="B104" s="6">
        <v>17510</v>
      </c>
      <c r="C104" s="6">
        <v>0.2917959988117218</v>
      </c>
      <c r="D104" s="5">
        <f t="shared" si="2"/>
        <v>0.28990370530232867</v>
      </c>
      <c r="E104" s="5">
        <f t="shared" si="3"/>
        <v>1.8922935093931281E-3</v>
      </c>
    </row>
    <row r="105" spans="1:5" x14ac:dyDescent="0.25">
      <c r="A105" s="3" t="s">
        <v>106</v>
      </c>
      <c r="B105" s="6">
        <v>19886</v>
      </c>
      <c r="C105" s="6">
        <v>0.31659600138664246</v>
      </c>
      <c r="D105" s="5">
        <f t="shared" si="2"/>
        <v>0.32235921365652842</v>
      </c>
      <c r="E105" s="5">
        <f t="shared" si="3"/>
        <v>-5.7632122698859645E-3</v>
      </c>
    </row>
    <row r="106" spans="1:5" x14ac:dyDescent="0.25">
      <c r="A106" s="3" t="s">
        <v>107</v>
      </c>
      <c r="B106" s="6">
        <v>21085</v>
      </c>
      <c r="C106" s="6">
        <v>0.33366799354553223</v>
      </c>
      <c r="D106" s="5">
        <f t="shared" si="2"/>
        <v>0.33873722481674956</v>
      </c>
      <c r="E106" s="5">
        <f t="shared" si="3"/>
        <v>-5.0692312712173337E-3</v>
      </c>
    </row>
    <row r="107" spans="1:5" x14ac:dyDescent="0.25">
      <c r="A107" s="3" t="s">
        <v>108</v>
      </c>
      <c r="B107" s="6">
        <v>20253</v>
      </c>
      <c r="C107" s="6">
        <v>0.34354498982429504</v>
      </c>
      <c r="D107" s="5">
        <f t="shared" si="2"/>
        <v>0.32737233300248436</v>
      </c>
      <c r="E107" s="5">
        <f t="shared" si="3"/>
        <v>1.6172656821810683E-2</v>
      </c>
    </row>
    <row r="108" spans="1:5" x14ac:dyDescent="0.25">
      <c r="A108" s="3" t="s">
        <v>109</v>
      </c>
      <c r="B108" s="6">
        <v>19412</v>
      </c>
      <c r="C108" s="6">
        <v>0.28748300671577454</v>
      </c>
      <c r="D108" s="5">
        <f t="shared" si="2"/>
        <v>0.31588450365657444</v>
      </c>
      <c r="E108" s="5">
        <f t="shared" si="3"/>
        <v>-2.8401496940799908E-2</v>
      </c>
    </row>
    <row r="109" spans="1:5" x14ac:dyDescent="0.25">
      <c r="A109" s="3" t="s">
        <v>110</v>
      </c>
      <c r="B109" s="6">
        <v>20437</v>
      </c>
      <c r="C109" s="6">
        <v>0.36653000116348267</v>
      </c>
      <c r="D109" s="5">
        <f t="shared" si="2"/>
        <v>0.32988572253833148</v>
      </c>
      <c r="E109" s="5">
        <f t="shared" si="3"/>
        <v>3.6644278625151183E-2</v>
      </c>
    </row>
    <row r="110" spans="1:5" x14ac:dyDescent="0.25">
      <c r="A110" s="3" t="s">
        <v>111</v>
      </c>
      <c r="B110" s="6">
        <v>17024</v>
      </c>
      <c r="C110" s="6">
        <v>0.32631298899650574</v>
      </c>
      <c r="D110" s="5">
        <f t="shared" si="2"/>
        <v>0.28326507859351513</v>
      </c>
      <c r="E110" s="5">
        <f t="shared" si="3"/>
        <v>4.3047910402990608E-2</v>
      </c>
    </row>
    <row r="111" spans="1:5" x14ac:dyDescent="0.25">
      <c r="A111" s="3" t="s">
        <v>112</v>
      </c>
      <c r="B111" s="6">
        <v>18376</v>
      </c>
      <c r="C111" s="6">
        <v>0.2759149968624115</v>
      </c>
      <c r="D111" s="5">
        <f t="shared" si="2"/>
        <v>0.30173302779169608</v>
      </c>
      <c r="E111" s="5">
        <f t="shared" si="3"/>
        <v>-2.5818030929284586E-2</v>
      </c>
    </row>
    <row r="112" spans="1:5" x14ac:dyDescent="0.25">
      <c r="A112" s="3" t="s">
        <v>113</v>
      </c>
      <c r="B112" s="6">
        <v>21029</v>
      </c>
      <c r="C112" s="6">
        <v>0.37398999929428101</v>
      </c>
      <c r="D112" s="5">
        <f t="shared" si="2"/>
        <v>0.33797228017540482</v>
      </c>
      <c r="E112" s="5">
        <f t="shared" si="3"/>
        <v>3.601771911887619E-2</v>
      </c>
    </row>
    <row r="113" spans="1:5" x14ac:dyDescent="0.25">
      <c r="A113" s="3" t="s">
        <v>114</v>
      </c>
      <c r="B113" s="6">
        <v>21714</v>
      </c>
      <c r="C113" s="6">
        <v>0.35062000155448914</v>
      </c>
      <c r="D113" s="5">
        <f t="shared" si="2"/>
        <v>0.34732919230613996</v>
      </c>
      <c r="E113" s="5">
        <f t="shared" si="3"/>
        <v>3.2908092483491802E-3</v>
      </c>
    </row>
    <row r="114" spans="1:5" x14ac:dyDescent="0.25">
      <c r="A114" s="3" t="s">
        <v>116</v>
      </c>
      <c r="B114" s="6">
        <v>19004</v>
      </c>
      <c r="C114" s="6">
        <v>0.29178500175476074</v>
      </c>
      <c r="D114" s="5">
        <f t="shared" si="2"/>
        <v>0.31031133555534818</v>
      </c>
      <c r="E114" s="5">
        <f t="shared" si="3"/>
        <v>-1.8526333800587436E-2</v>
      </c>
    </row>
    <row r="115" spans="1:5" x14ac:dyDescent="0.25">
      <c r="A115" s="3" t="s">
        <v>117</v>
      </c>
      <c r="B115" s="6">
        <v>19937</v>
      </c>
      <c r="C115" s="6">
        <v>0.34903499484062195</v>
      </c>
      <c r="D115" s="5">
        <f t="shared" si="2"/>
        <v>0.32305585966918166</v>
      </c>
      <c r="E115" s="5">
        <f t="shared" si="3"/>
        <v>2.5979135171440293E-2</v>
      </c>
    </row>
    <row r="116" spans="1:5" x14ac:dyDescent="0.25">
      <c r="A116" s="3" t="s">
        <v>115</v>
      </c>
      <c r="B116" s="6">
        <v>20113</v>
      </c>
      <c r="C116" s="6">
        <v>0.30357998609542847</v>
      </c>
      <c r="D116" s="5">
        <f t="shared" si="2"/>
        <v>0.32545997139912242</v>
      </c>
      <c r="E116" s="5">
        <f t="shared" si="3"/>
        <v>-2.187998530369395E-2</v>
      </c>
    </row>
    <row r="117" spans="1:5" x14ac:dyDescent="0.25">
      <c r="A117" s="3" t="s">
        <v>118</v>
      </c>
      <c r="B117" s="6">
        <v>19890</v>
      </c>
      <c r="C117" s="6">
        <v>0.32482299208641052</v>
      </c>
      <c r="D117" s="5">
        <f t="shared" si="2"/>
        <v>0.32241385255948163</v>
      </c>
      <c r="E117" s="5">
        <f t="shared" si="3"/>
        <v>2.409139526928894E-3</v>
      </c>
    </row>
    <row r="118" spans="1:5" x14ac:dyDescent="0.25">
      <c r="A118" s="3" t="s">
        <v>119</v>
      </c>
      <c r="B118" s="6">
        <v>16179</v>
      </c>
      <c r="C118" s="6">
        <v>0.24814899265766144</v>
      </c>
      <c r="D118" s="5">
        <f t="shared" si="2"/>
        <v>0.27172261034465195</v>
      </c>
      <c r="E118" s="5">
        <f t="shared" si="3"/>
        <v>-2.3573617686990511E-2</v>
      </c>
    </row>
    <row r="119" spans="1:5" x14ac:dyDescent="0.25">
      <c r="A119" s="3" t="s">
        <v>120</v>
      </c>
      <c r="B119" s="6">
        <v>17893</v>
      </c>
      <c r="C119" s="6">
        <v>0.33733201026916504</v>
      </c>
      <c r="D119" s="5">
        <f t="shared" si="2"/>
        <v>0.29513538026009739</v>
      </c>
      <c r="E119" s="5">
        <f t="shared" si="3"/>
        <v>4.2196630009067648E-2</v>
      </c>
    </row>
    <row r="120" spans="1:5" x14ac:dyDescent="0.25">
      <c r="A120" s="3" t="s">
        <v>121</v>
      </c>
      <c r="B120" s="6">
        <v>18815</v>
      </c>
      <c r="C120" s="6">
        <v>0.27990800142288208</v>
      </c>
      <c r="D120" s="5">
        <f t="shared" si="2"/>
        <v>0.3077296473908096</v>
      </c>
      <c r="E120" s="5">
        <f t="shared" si="3"/>
        <v>-2.7821645967927522E-2</v>
      </c>
    </row>
    <row r="121" spans="1:5" x14ac:dyDescent="0.25">
      <c r="A121" s="3" t="s">
        <v>122</v>
      </c>
      <c r="B121" s="6">
        <v>16218</v>
      </c>
      <c r="C121" s="6">
        <v>0.25107398629188538</v>
      </c>
      <c r="D121" s="5">
        <f t="shared" si="2"/>
        <v>0.27225533964844567</v>
      </c>
      <c r="E121" s="5">
        <f t="shared" si="3"/>
        <v>-2.1181353356560295E-2</v>
      </c>
    </row>
    <row r="122" spans="1:5" x14ac:dyDescent="0.25">
      <c r="A122" s="3" t="s">
        <v>123</v>
      </c>
      <c r="B122" s="6">
        <v>17677</v>
      </c>
      <c r="C122" s="6">
        <v>0.3138740062713623</v>
      </c>
      <c r="D122" s="5">
        <f t="shared" si="2"/>
        <v>0.29218487950062466</v>
      </c>
      <c r="E122" s="5">
        <f t="shared" si="3"/>
        <v>2.1689126770737643E-2</v>
      </c>
    </row>
    <row r="123" spans="1:5" x14ac:dyDescent="0.25">
      <c r="A123" s="3" t="s">
        <v>124</v>
      </c>
      <c r="B123" s="6">
        <v>19846</v>
      </c>
      <c r="C123" s="6">
        <v>0.33719098567962646</v>
      </c>
      <c r="D123" s="5">
        <f t="shared" si="2"/>
        <v>0.3218128246269964</v>
      </c>
      <c r="E123" s="5">
        <f t="shared" si="3"/>
        <v>1.5378161052630068E-2</v>
      </c>
    </row>
    <row r="124" spans="1:5" x14ac:dyDescent="0.25">
      <c r="A124" s="3" t="s">
        <v>125</v>
      </c>
      <c r="B124" s="6">
        <v>16545</v>
      </c>
      <c r="C124" s="6">
        <v>0.25531899929046631</v>
      </c>
      <c r="D124" s="5">
        <f t="shared" si="2"/>
        <v>0.27672206996486959</v>
      </c>
      <c r="E124" s="5">
        <f t="shared" si="3"/>
        <v>-2.1403070674403279E-2</v>
      </c>
    </row>
    <row r="125" spans="1:5" x14ac:dyDescent="0.25">
      <c r="A125" s="3" t="s">
        <v>126</v>
      </c>
      <c r="B125" s="6">
        <v>20178</v>
      </c>
      <c r="C125" s="6">
        <v>0.34164699912071228</v>
      </c>
      <c r="D125" s="5">
        <f t="shared" si="2"/>
        <v>0.32634785357211188</v>
      </c>
      <c r="E125" s="5">
        <f t="shared" si="3"/>
        <v>1.5299145548600401E-2</v>
      </c>
    </row>
    <row r="126" spans="1:5" x14ac:dyDescent="0.25">
      <c r="A126" s="3" t="s">
        <v>127</v>
      </c>
      <c r="B126" s="6">
        <v>16880</v>
      </c>
      <c r="C126" s="6">
        <v>0.27973601222038269</v>
      </c>
      <c r="D126" s="5">
        <f t="shared" si="2"/>
        <v>0.28129807808719998</v>
      </c>
      <c r="E126" s="5">
        <f t="shared" si="3"/>
        <v>-1.562065866817286E-3</v>
      </c>
    </row>
    <row r="127" spans="1:5" x14ac:dyDescent="0.25">
      <c r="A127" s="3" t="s">
        <v>128</v>
      </c>
      <c r="B127" s="6">
        <v>15044</v>
      </c>
      <c r="C127" s="6">
        <v>0.31598299741744995</v>
      </c>
      <c r="D127" s="5">
        <f t="shared" si="2"/>
        <v>0.25621882163168197</v>
      </c>
      <c r="E127" s="5">
        <f t="shared" si="3"/>
        <v>5.9764175785767981E-2</v>
      </c>
    </row>
    <row r="128" spans="1:5" x14ac:dyDescent="0.25">
      <c r="A128" s="3" t="s">
        <v>129</v>
      </c>
      <c r="B128" s="6">
        <v>16007</v>
      </c>
      <c r="C128" s="6">
        <v>0.3261759877204895</v>
      </c>
      <c r="D128" s="5">
        <f t="shared" si="2"/>
        <v>0.26937313751766445</v>
      </c>
      <c r="E128" s="5">
        <f t="shared" si="3"/>
        <v>5.680285020282505E-2</v>
      </c>
    </row>
    <row r="129" spans="1:5" x14ac:dyDescent="0.25">
      <c r="A129" s="3" t="s">
        <v>130</v>
      </c>
      <c r="B129" s="6">
        <v>17985</v>
      </c>
      <c r="C129" s="6">
        <v>0.34070199728012085</v>
      </c>
      <c r="D129" s="5">
        <f t="shared" si="2"/>
        <v>0.29639207502802095</v>
      </c>
      <c r="E129" s="5">
        <f t="shared" si="3"/>
        <v>4.4309922252099898E-2</v>
      </c>
    </row>
    <row r="130" spans="1:5" x14ac:dyDescent="0.25">
      <c r="A130" s="3" t="s">
        <v>131</v>
      </c>
      <c r="B130" s="6">
        <v>17489</v>
      </c>
      <c r="C130" s="6">
        <v>0.28989198803901672</v>
      </c>
      <c r="D130" s="5">
        <f t="shared" ref="D130:D193" si="4">$H$15+($H$16*B130)</f>
        <v>0.28961685106182439</v>
      </c>
      <c r="E130" s="5">
        <f t="shared" ref="E130:E193" si="5">C130-D130</f>
        <v>2.7513697719233621E-4</v>
      </c>
    </row>
    <row r="131" spans="1:5" x14ac:dyDescent="0.25">
      <c r="A131" s="3" t="s">
        <v>132</v>
      </c>
      <c r="B131" s="6">
        <v>19444</v>
      </c>
      <c r="C131" s="6">
        <v>0.3636850118637085</v>
      </c>
      <c r="D131" s="5">
        <f t="shared" si="4"/>
        <v>0.3163216148802</v>
      </c>
      <c r="E131" s="5">
        <f t="shared" si="5"/>
        <v>4.7363396983508499E-2</v>
      </c>
    </row>
    <row r="132" spans="1:5" x14ac:dyDescent="0.25">
      <c r="A132" s="3" t="s">
        <v>133</v>
      </c>
      <c r="B132" s="6">
        <v>20823</v>
      </c>
      <c r="C132" s="6">
        <v>0.32420700788497925</v>
      </c>
      <c r="D132" s="5">
        <f t="shared" si="4"/>
        <v>0.33515837667331511</v>
      </c>
      <c r="E132" s="5">
        <f t="shared" si="5"/>
        <v>-1.0951368788335858E-2</v>
      </c>
    </row>
    <row r="133" spans="1:5" x14ac:dyDescent="0.25">
      <c r="A133" s="3" t="s">
        <v>134</v>
      </c>
      <c r="B133" s="6">
        <v>21855</v>
      </c>
      <c r="C133" s="6">
        <v>0.39914199709892273</v>
      </c>
      <c r="D133" s="5">
        <f t="shared" si="4"/>
        <v>0.3492552136352402</v>
      </c>
      <c r="E133" s="5">
        <f t="shared" si="5"/>
        <v>4.9886783463682527E-2</v>
      </c>
    </row>
    <row r="134" spans="1:5" x14ac:dyDescent="0.25">
      <c r="A134" s="3" t="s">
        <v>135</v>
      </c>
      <c r="B134" s="6">
        <v>19929</v>
      </c>
      <c r="C134" s="6">
        <v>0.27425900101661682</v>
      </c>
      <c r="D134" s="5">
        <f t="shared" si="4"/>
        <v>0.32294658186327529</v>
      </c>
      <c r="E134" s="5">
        <f t="shared" si="5"/>
        <v>-4.8687580846658474E-2</v>
      </c>
    </row>
    <row r="135" spans="1:5" x14ac:dyDescent="0.25">
      <c r="A135" s="3" t="s">
        <v>136</v>
      </c>
      <c r="B135" s="6">
        <v>19302</v>
      </c>
      <c r="C135" s="6">
        <v>0.33901500701904297</v>
      </c>
      <c r="D135" s="5">
        <f t="shared" si="4"/>
        <v>0.31438193382536145</v>
      </c>
      <c r="E135" s="5">
        <f t="shared" si="5"/>
        <v>2.4633073193681521E-2</v>
      </c>
    </row>
    <row r="136" spans="1:5" x14ac:dyDescent="0.25">
      <c r="A136" s="3" t="s">
        <v>137</v>
      </c>
      <c r="B136" s="6">
        <v>20311</v>
      </c>
      <c r="C136" s="6">
        <v>0.32083699107170105</v>
      </c>
      <c r="D136" s="5">
        <f t="shared" si="4"/>
        <v>0.32816459709530571</v>
      </c>
      <c r="E136" s="5">
        <f t="shared" si="5"/>
        <v>-7.3276060236046603E-3</v>
      </c>
    </row>
    <row r="137" spans="1:5" x14ac:dyDescent="0.25">
      <c r="A137" s="3" t="s">
        <v>138</v>
      </c>
      <c r="B137" s="6">
        <v>20866</v>
      </c>
      <c r="C137" s="6">
        <v>0.29792699217796326</v>
      </c>
      <c r="D137" s="5">
        <f t="shared" si="4"/>
        <v>0.33574574488006198</v>
      </c>
      <c r="E137" s="5">
        <f t="shared" si="5"/>
        <v>-3.7818752702098724E-2</v>
      </c>
    </row>
    <row r="138" spans="1:5" x14ac:dyDescent="0.25">
      <c r="A138" s="3" t="s">
        <v>139</v>
      </c>
      <c r="B138" s="6">
        <v>18921</v>
      </c>
      <c r="C138" s="6">
        <v>0.24267500638961792</v>
      </c>
      <c r="D138" s="5">
        <f t="shared" si="4"/>
        <v>0.30917757831906933</v>
      </c>
      <c r="E138" s="5">
        <f t="shared" si="5"/>
        <v>-6.6502571929451415E-2</v>
      </c>
    </row>
    <row r="139" spans="1:5" x14ac:dyDescent="0.25">
      <c r="A139" s="3" t="s">
        <v>140</v>
      </c>
      <c r="B139" s="6">
        <v>21537</v>
      </c>
      <c r="C139" s="6">
        <v>0.36938199400901794</v>
      </c>
      <c r="D139" s="5">
        <f t="shared" si="4"/>
        <v>0.34491142085046095</v>
      </c>
      <c r="E139" s="5">
        <f t="shared" si="5"/>
        <v>2.4470573158556996E-2</v>
      </c>
    </row>
    <row r="140" spans="1:5" x14ac:dyDescent="0.25">
      <c r="A140" s="3" t="s">
        <v>141</v>
      </c>
      <c r="B140" s="6">
        <v>22825</v>
      </c>
      <c r="C140" s="6">
        <v>0.36963000893592834</v>
      </c>
      <c r="D140" s="5">
        <f t="shared" si="4"/>
        <v>0.3625051476013908</v>
      </c>
      <c r="E140" s="5">
        <f t="shared" si="5"/>
        <v>7.1248613345375467E-3</v>
      </c>
    </row>
    <row r="141" spans="1:5" x14ac:dyDescent="0.25">
      <c r="A141" s="3" t="s">
        <v>142</v>
      </c>
      <c r="B141" s="6">
        <v>15415</v>
      </c>
      <c r="C141" s="6">
        <v>0.25654000043869019</v>
      </c>
      <c r="D141" s="5">
        <f t="shared" si="4"/>
        <v>0.26128657988059112</v>
      </c>
      <c r="E141" s="5">
        <f t="shared" si="5"/>
        <v>-4.7465794419009333E-3</v>
      </c>
    </row>
    <row r="142" spans="1:5" x14ac:dyDescent="0.25">
      <c r="A142" s="3" t="s">
        <v>143</v>
      </c>
      <c r="B142" s="6">
        <v>15007</v>
      </c>
      <c r="C142" s="6">
        <v>0.27780899405479431</v>
      </c>
      <c r="D142" s="5">
        <f t="shared" si="4"/>
        <v>0.25571341177936491</v>
      </c>
      <c r="E142" s="5">
        <f t="shared" si="5"/>
        <v>2.2095582275429404E-2</v>
      </c>
    </row>
    <row r="143" spans="1:5" x14ac:dyDescent="0.25">
      <c r="A143" s="3" t="s">
        <v>144</v>
      </c>
      <c r="B143" s="6">
        <v>22839</v>
      </c>
      <c r="C143" s="6">
        <v>0.45181998610496521</v>
      </c>
      <c r="D143" s="5">
        <f t="shared" si="4"/>
        <v>0.36269638376172697</v>
      </c>
      <c r="E143" s="5">
        <f t="shared" si="5"/>
        <v>8.912360234323824E-2</v>
      </c>
    </row>
    <row r="144" spans="1:5" x14ac:dyDescent="0.25">
      <c r="A144" s="3" t="s">
        <v>145</v>
      </c>
      <c r="B144" s="6">
        <v>19811</v>
      </c>
      <c r="C144" s="6">
        <v>0.27867400646209717</v>
      </c>
      <c r="D144" s="5">
        <f t="shared" si="4"/>
        <v>0.32133473422615594</v>
      </c>
      <c r="E144" s="5">
        <f t="shared" si="5"/>
        <v>-4.266072776405877E-2</v>
      </c>
    </row>
    <row r="145" spans="1:5" x14ac:dyDescent="0.25">
      <c r="A145" s="3" t="s">
        <v>146</v>
      </c>
      <c r="B145" s="6">
        <v>18368</v>
      </c>
      <c r="C145" s="6">
        <v>0.34148600697517395</v>
      </c>
      <c r="D145" s="5">
        <f t="shared" si="4"/>
        <v>0.30162374998578967</v>
      </c>
      <c r="E145" s="5">
        <f t="shared" si="5"/>
        <v>3.9862256989384282E-2</v>
      </c>
    </row>
    <row r="146" spans="1:5" x14ac:dyDescent="0.25">
      <c r="A146" s="3" t="s">
        <v>147</v>
      </c>
      <c r="B146" s="6">
        <v>17431</v>
      </c>
      <c r="C146" s="6">
        <v>0.28207498788833618</v>
      </c>
      <c r="D146" s="5">
        <f t="shared" si="4"/>
        <v>0.28882458696900304</v>
      </c>
      <c r="E146" s="5">
        <f t="shared" si="5"/>
        <v>-6.7495990806668571E-3</v>
      </c>
    </row>
    <row r="147" spans="1:5" x14ac:dyDescent="0.25">
      <c r="A147" s="3" t="s">
        <v>148</v>
      </c>
      <c r="B147" s="6">
        <v>18230</v>
      </c>
      <c r="C147" s="6">
        <v>0.30461698770523071</v>
      </c>
      <c r="D147" s="5">
        <f t="shared" si="4"/>
        <v>0.29973870783390433</v>
      </c>
      <c r="E147" s="5">
        <f t="shared" si="5"/>
        <v>4.8782798713263853E-3</v>
      </c>
    </row>
    <row r="148" spans="1:5" x14ac:dyDescent="0.25">
      <c r="A148" s="3" t="s">
        <v>149</v>
      </c>
      <c r="B148" s="6">
        <v>18863</v>
      </c>
      <c r="C148" s="6">
        <v>0.24530799686908722</v>
      </c>
      <c r="D148" s="5">
        <f t="shared" si="4"/>
        <v>0.30838531422624799</v>
      </c>
      <c r="E148" s="5">
        <f t="shared" si="5"/>
        <v>-6.3077317357160767E-2</v>
      </c>
    </row>
    <row r="149" spans="1:5" x14ac:dyDescent="0.25">
      <c r="A149" s="3" t="s">
        <v>150</v>
      </c>
      <c r="B149" s="6">
        <v>18541</v>
      </c>
      <c r="C149" s="6">
        <v>0.26116999983787537</v>
      </c>
      <c r="D149" s="5">
        <f t="shared" si="4"/>
        <v>0.30398688253851552</v>
      </c>
      <c r="E149" s="5">
        <f t="shared" si="5"/>
        <v>-4.2816882700640158E-2</v>
      </c>
    </row>
    <row r="150" spans="1:5" x14ac:dyDescent="0.25">
      <c r="A150" s="3" t="s">
        <v>151</v>
      </c>
      <c r="B150" s="6">
        <v>18590</v>
      </c>
      <c r="C150" s="6">
        <v>0.35808399319648743</v>
      </c>
      <c r="D150" s="5">
        <f t="shared" si="4"/>
        <v>0.30465620909969221</v>
      </c>
      <c r="E150" s="5">
        <f t="shared" si="5"/>
        <v>5.3427784096795217E-2</v>
      </c>
    </row>
    <row r="151" spans="1:5" x14ac:dyDescent="0.25">
      <c r="A151" s="3" t="s">
        <v>152</v>
      </c>
      <c r="B151" s="6">
        <v>19341</v>
      </c>
      <c r="C151" s="6">
        <v>0.38016501069068909</v>
      </c>
      <c r="D151" s="5">
        <f t="shared" si="4"/>
        <v>0.31491466312915517</v>
      </c>
      <c r="E151" s="5">
        <f t="shared" si="5"/>
        <v>6.5250347561533917E-2</v>
      </c>
    </row>
    <row r="152" spans="1:5" x14ac:dyDescent="0.25">
      <c r="A152" s="3" t="s">
        <v>153</v>
      </c>
      <c r="B152" s="6">
        <v>17311</v>
      </c>
      <c r="C152" s="6">
        <v>0.26341500878334045</v>
      </c>
      <c r="D152" s="5">
        <f t="shared" si="4"/>
        <v>0.28718541988040708</v>
      </c>
      <c r="E152" s="5">
        <f t="shared" si="5"/>
        <v>-2.3770411097066624E-2</v>
      </c>
    </row>
    <row r="153" spans="1:5" x14ac:dyDescent="0.25">
      <c r="A153" s="3" t="s">
        <v>154</v>
      </c>
      <c r="B153" s="6">
        <v>18290</v>
      </c>
      <c r="C153" s="6">
        <v>0.31160500645637512</v>
      </c>
      <c r="D153" s="5">
        <f t="shared" si="4"/>
        <v>0.30055829137820234</v>
      </c>
      <c r="E153" s="5">
        <f t="shared" si="5"/>
        <v>1.1046715078172786E-2</v>
      </c>
    </row>
    <row r="154" spans="1:5" x14ac:dyDescent="0.25">
      <c r="A154" s="3" t="s">
        <v>155</v>
      </c>
      <c r="B154" s="6">
        <v>20100</v>
      </c>
      <c r="C154" s="6">
        <v>0.30995199084281921</v>
      </c>
      <c r="D154" s="5">
        <f t="shared" si="4"/>
        <v>0.32528239496452449</v>
      </c>
      <c r="E154" s="5">
        <f t="shared" si="5"/>
        <v>-1.5330404121705277E-2</v>
      </c>
    </row>
    <row r="155" spans="1:5" x14ac:dyDescent="0.25">
      <c r="A155" s="3" t="s">
        <v>156</v>
      </c>
      <c r="B155" s="6">
        <v>18893</v>
      </c>
      <c r="C155" s="6">
        <v>0.32814300060272217</v>
      </c>
      <c r="D155" s="5">
        <f t="shared" si="4"/>
        <v>0.30879510599839693</v>
      </c>
      <c r="E155" s="5">
        <f t="shared" si="5"/>
        <v>1.9347894604325233E-2</v>
      </c>
    </row>
    <row r="156" spans="1:5" x14ac:dyDescent="0.25">
      <c r="A156" s="3" t="s">
        <v>157</v>
      </c>
      <c r="B156" s="6">
        <v>17734</v>
      </c>
      <c r="C156" s="6">
        <v>0.26270800828933716</v>
      </c>
      <c r="D156" s="5">
        <f t="shared" si="4"/>
        <v>0.29296348386770776</v>
      </c>
      <c r="E156" s="5">
        <f t="shared" si="5"/>
        <v>-3.0255475578370605E-2</v>
      </c>
    </row>
    <row r="157" spans="1:5" x14ac:dyDescent="0.25">
      <c r="A157" s="3" t="s">
        <v>158</v>
      </c>
      <c r="B157" s="6">
        <v>20109</v>
      </c>
      <c r="C157" s="6">
        <v>0.28617700934410095</v>
      </c>
      <c r="D157" s="5">
        <f t="shared" si="4"/>
        <v>0.32540533249616921</v>
      </c>
      <c r="E157" s="5">
        <f t="shared" si="5"/>
        <v>-3.9228323152068256E-2</v>
      </c>
    </row>
    <row r="158" spans="1:5" x14ac:dyDescent="0.25">
      <c r="A158" s="3" t="s">
        <v>159</v>
      </c>
      <c r="B158" s="6">
        <v>18774</v>
      </c>
      <c r="C158" s="6">
        <v>0.31852099299430847</v>
      </c>
      <c r="D158" s="5">
        <f t="shared" si="4"/>
        <v>0.30716959863553933</v>
      </c>
      <c r="E158" s="5">
        <f t="shared" si="5"/>
        <v>1.135139435876914E-2</v>
      </c>
    </row>
    <row r="159" spans="1:5" x14ac:dyDescent="0.25">
      <c r="A159" s="3" t="s">
        <v>160</v>
      </c>
      <c r="B159" s="6">
        <v>17206</v>
      </c>
      <c r="C159" s="6">
        <v>0.25651401281356812</v>
      </c>
      <c r="D159" s="5">
        <f t="shared" si="4"/>
        <v>0.28575114867788565</v>
      </c>
      <c r="E159" s="5">
        <f t="shared" si="5"/>
        <v>-2.9237135864317532E-2</v>
      </c>
    </row>
    <row r="160" spans="1:5" x14ac:dyDescent="0.25">
      <c r="A160" s="3" t="s">
        <v>161</v>
      </c>
      <c r="B160" s="6">
        <v>17780</v>
      </c>
      <c r="C160" s="6">
        <v>0.31562700867652893</v>
      </c>
      <c r="D160" s="5">
        <f t="shared" si="4"/>
        <v>0.29359183125166954</v>
      </c>
      <c r="E160" s="5">
        <f t="shared" si="5"/>
        <v>2.2035177424859387E-2</v>
      </c>
    </row>
    <row r="161" spans="1:5" x14ac:dyDescent="0.25">
      <c r="A161" s="3" t="s">
        <v>162</v>
      </c>
      <c r="B161" s="6">
        <v>15898</v>
      </c>
      <c r="C161" s="6">
        <v>0.31102898716926575</v>
      </c>
      <c r="D161" s="5">
        <f t="shared" si="4"/>
        <v>0.26788422741218981</v>
      </c>
      <c r="E161" s="5">
        <f t="shared" si="5"/>
        <v>4.3144759757075934E-2</v>
      </c>
    </row>
    <row r="162" spans="1:5" x14ac:dyDescent="0.25">
      <c r="A162" s="3" t="s">
        <v>163</v>
      </c>
      <c r="B162" s="6">
        <v>19559</v>
      </c>
      <c r="C162" s="6">
        <v>0.32225799560546875</v>
      </c>
      <c r="D162" s="5">
        <f t="shared" si="4"/>
        <v>0.31789248334010445</v>
      </c>
      <c r="E162" s="5">
        <f t="shared" si="5"/>
        <v>4.3655122653643019E-3</v>
      </c>
    </row>
    <row r="163" spans="1:5" x14ac:dyDescent="0.25">
      <c r="A163" s="3" t="s">
        <v>164</v>
      </c>
      <c r="B163" s="6">
        <v>17425</v>
      </c>
      <c r="C163" s="6">
        <v>0.2767300009727478</v>
      </c>
      <c r="D163" s="5">
        <f t="shared" si="4"/>
        <v>0.28874262861457323</v>
      </c>
      <c r="E163" s="5">
        <f t="shared" si="5"/>
        <v>-1.2012627641825424E-2</v>
      </c>
    </row>
    <row r="164" spans="1:5" x14ac:dyDescent="0.25">
      <c r="A164" s="3" t="s">
        <v>165</v>
      </c>
      <c r="B164" s="6">
        <v>19607</v>
      </c>
      <c r="C164" s="6">
        <v>0.30986499786376953</v>
      </c>
      <c r="D164" s="5">
        <f t="shared" si="4"/>
        <v>0.31854815017554283</v>
      </c>
      <c r="E164" s="5">
        <f t="shared" si="5"/>
        <v>-8.6831523117733012E-3</v>
      </c>
    </row>
    <row r="165" spans="1:5" x14ac:dyDescent="0.25">
      <c r="A165" s="3" t="s">
        <v>166</v>
      </c>
      <c r="B165" s="6">
        <v>16216</v>
      </c>
      <c r="C165" s="6">
        <v>0.25363299250602722</v>
      </c>
      <c r="D165" s="5">
        <f t="shared" si="4"/>
        <v>0.27222802019696907</v>
      </c>
      <c r="E165" s="5">
        <f t="shared" si="5"/>
        <v>-1.8595027690941845E-2</v>
      </c>
    </row>
    <row r="166" spans="1:5" x14ac:dyDescent="0.25">
      <c r="A166" s="3" t="s">
        <v>167</v>
      </c>
      <c r="B166" s="6">
        <v>21277</v>
      </c>
      <c r="C166" s="6">
        <v>0.3434930145740509</v>
      </c>
      <c r="D166" s="5">
        <f t="shared" si="4"/>
        <v>0.3413598921585031</v>
      </c>
      <c r="E166" s="5">
        <f t="shared" si="5"/>
        <v>2.1331224155478057E-3</v>
      </c>
    </row>
    <row r="167" spans="1:5" x14ac:dyDescent="0.25">
      <c r="A167" s="3" t="s">
        <v>168</v>
      </c>
      <c r="B167" s="6">
        <v>17674</v>
      </c>
      <c r="C167" s="6">
        <v>0.29741400480270386</v>
      </c>
      <c r="D167" s="5">
        <f t="shared" si="4"/>
        <v>0.29214390032340981</v>
      </c>
      <c r="E167" s="5">
        <f t="shared" si="5"/>
        <v>5.2701044792940466E-3</v>
      </c>
    </row>
    <row r="168" spans="1:5" x14ac:dyDescent="0.25">
      <c r="A168" s="3" t="s">
        <v>169</v>
      </c>
      <c r="B168" s="6">
        <v>20336</v>
      </c>
      <c r="C168" s="6">
        <v>0.32116299867630005</v>
      </c>
      <c r="D168" s="5">
        <f t="shared" si="4"/>
        <v>0.3285060902387632</v>
      </c>
      <c r="E168" s="5">
        <f t="shared" si="5"/>
        <v>-7.3430915624631554E-3</v>
      </c>
    </row>
    <row r="169" spans="1:5" x14ac:dyDescent="0.25">
      <c r="A169" s="3" t="s">
        <v>170</v>
      </c>
      <c r="B169" s="6">
        <v>15187</v>
      </c>
      <c r="C169" s="6">
        <v>0.25617098808288574</v>
      </c>
      <c r="D169" s="5">
        <f t="shared" si="4"/>
        <v>0.25817216241225882</v>
      </c>
      <c r="E169" s="5">
        <f t="shared" si="5"/>
        <v>-2.0011743293730788E-3</v>
      </c>
    </row>
    <row r="170" spans="1:5" x14ac:dyDescent="0.25">
      <c r="A170" s="3" t="s">
        <v>171</v>
      </c>
      <c r="B170" s="6">
        <v>17187</v>
      </c>
      <c r="C170" s="6">
        <v>0.25951001048088074</v>
      </c>
      <c r="D170" s="5">
        <f t="shared" si="4"/>
        <v>0.28549161388885791</v>
      </c>
      <c r="E170" s="5">
        <f t="shared" si="5"/>
        <v>-2.5981603407977172E-2</v>
      </c>
    </row>
    <row r="171" spans="1:5" x14ac:dyDescent="0.25">
      <c r="A171" s="3" t="s">
        <v>172</v>
      </c>
      <c r="B171" s="6">
        <v>18900</v>
      </c>
      <c r="C171" s="6">
        <v>0.29665699601173401</v>
      </c>
      <c r="D171" s="5">
        <f t="shared" si="4"/>
        <v>0.30889072407856505</v>
      </c>
      <c r="E171" s="5">
        <f t="shared" si="5"/>
        <v>-1.223372806683104E-2</v>
      </c>
    </row>
    <row r="172" spans="1:5" x14ac:dyDescent="0.25">
      <c r="A172" s="3" t="s">
        <v>174</v>
      </c>
      <c r="B172" s="6">
        <v>19117</v>
      </c>
      <c r="C172" s="6">
        <v>0.27854201197624207</v>
      </c>
      <c r="D172" s="5">
        <f t="shared" si="4"/>
        <v>0.31185488456377602</v>
      </c>
      <c r="E172" s="5">
        <f t="shared" si="5"/>
        <v>-3.3312872587533959E-2</v>
      </c>
    </row>
    <row r="173" spans="1:5" x14ac:dyDescent="0.25">
      <c r="A173" s="3" t="s">
        <v>173</v>
      </c>
      <c r="B173" s="6">
        <v>21647</v>
      </c>
      <c r="C173" s="6">
        <v>0.37845900654792786</v>
      </c>
      <c r="D173" s="5">
        <f t="shared" si="4"/>
        <v>0.34641399068167389</v>
      </c>
      <c r="E173" s="5">
        <f t="shared" si="5"/>
        <v>3.2045015866253967E-2</v>
      </c>
    </row>
    <row r="174" spans="1:5" x14ac:dyDescent="0.25">
      <c r="A174" s="3" t="s">
        <v>175</v>
      </c>
      <c r="B174" s="6">
        <v>17420</v>
      </c>
      <c r="C174" s="6">
        <v>0.24906900525093079</v>
      </c>
      <c r="D174" s="5">
        <f t="shared" si="4"/>
        <v>0.28867432998588172</v>
      </c>
      <c r="E174" s="5">
        <f t="shared" si="5"/>
        <v>-3.9605324734950931E-2</v>
      </c>
    </row>
    <row r="175" spans="1:5" x14ac:dyDescent="0.25">
      <c r="A175" s="3" t="s">
        <v>176</v>
      </c>
      <c r="B175" s="6">
        <v>17947</v>
      </c>
      <c r="C175" s="6">
        <v>0.27252200245857239</v>
      </c>
      <c r="D175" s="5">
        <f t="shared" si="4"/>
        <v>0.29587300544996559</v>
      </c>
      <c r="E175" s="5">
        <f t="shared" si="5"/>
        <v>-2.3351002991393199E-2</v>
      </c>
    </row>
    <row r="176" spans="1:5" x14ac:dyDescent="0.25">
      <c r="A176" s="3" t="s">
        <v>177</v>
      </c>
      <c r="B176" s="6">
        <v>20907</v>
      </c>
      <c r="C176" s="6">
        <v>0.3349510133266449</v>
      </c>
      <c r="D176" s="5">
        <f t="shared" si="4"/>
        <v>0.33630579363533225</v>
      </c>
      <c r="E176" s="5">
        <f t="shared" si="5"/>
        <v>-1.3547803086873533E-3</v>
      </c>
    </row>
    <row r="177" spans="1:5" x14ac:dyDescent="0.25">
      <c r="A177" s="3" t="s">
        <v>178</v>
      </c>
      <c r="B177" s="6">
        <v>19255</v>
      </c>
      <c r="C177" s="6">
        <v>0.31508800387382507</v>
      </c>
      <c r="D177" s="5">
        <f t="shared" si="4"/>
        <v>0.31373992671566137</v>
      </c>
      <c r="E177" s="5">
        <f t="shared" si="5"/>
        <v>1.3480771581637074E-3</v>
      </c>
    </row>
    <row r="178" spans="1:5" x14ac:dyDescent="0.25">
      <c r="A178" s="3" t="s">
        <v>179</v>
      </c>
      <c r="B178" s="6">
        <v>22500</v>
      </c>
      <c r="C178" s="6">
        <v>0.35759100317955017</v>
      </c>
      <c r="D178" s="5">
        <f t="shared" si="4"/>
        <v>0.35806573673644343</v>
      </c>
      <c r="E178" s="5">
        <f t="shared" si="5"/>
        <v>-4.7473355689325869E-4</v>
      </c>
    </row>
    <row r="179" spans="1:5" x14ac:dyDescent="0.25">
      <c r="A179" s="3" t="s">
        <v>180</v>
      </c>
      <c r="B179" s="6">
        <v>19088</v>
      </c>
      <c r="C179" s="6">
        <v>0.33637699484825134</v>
      </c>
      <c r="D179" s="5">
        <f t="shared" si="4"/>
        <v>0.31145875251736538</v>
      </c>
      <c r="E179" s="5">
        <f t="shared" si="5"/>
        <v>2.4918242330885965E-2</v>
      </c>
    </row>
    <row r="180" spans="1:5" x14ac:dyDescent="0.25">
      <c r="A180" s="3" t="s">
        <v>181</v>
      </c>
      <c r="B180" s="6">
        <v>18668</v>
      </c>
      <c r="C180" s="6">
        <v>0.34955799579620361</v>
      </c>
      <c r="D180" s="5">
        <f t="shared" si="4"/>
        <v>0.30572166770727954</v>
      </c>
      <c r="E180" s="5">
        <f t="shared" si="5"/>
        <v>4.383632808892407E-2</v>
      </c>
    </row>
    <row r="181" spans="1:5" x14ac:dyDescent="0.25">
      <c r="A181" s="3" t="s">
        <v>182</v>
      </c>
      <c r="B181" s="6">
        <v>23258</v>
      </c>
      <c r="C181" s="6">
        <v>0.35679700970649719</v>
      </c>
      <c r="D181" s="5">
        <f t="shared" si="4"/>
        <v>0.3684198088460745</v>
      </c>
      <c r="E181" s="5">
        <f t="shared" si="5"/>
        <v>-1.1622799139577311E-2</v>
      </c>
    </row>
    <row r="182" spans="1:5" x14ac:dyDescent="0.25">
      <c r="A182" s="3" t="s">
        <v>183</v>
      </c>
      <c r="B182" s="6">
        <v>20058</v>
      </c>
      <c r="C182" s="6">
        <v>0.30281499028205872</v>
      </c>
      <c r="D182" s="5">
        <f t="shared" si="4"/>
        <v>0.32470868648351592</v>
      </c>
      <c r="E182" s="5">
        <f t="shared" si="5"/>
        <v>-2.1893696201457202E-2</v>
      </c>
    </row>
    <row r="183" spans="1:5" x14ac:dyDescent="0.25">
      <c r="A183" s="3" t="s">
        <v>184</v>
      </c>
      <c r="B183" s="6">
        <v>19772</v>
      </c>
      <c r="C183" s="6">
        <v>0.32044199109077454</v>
      </c>
      <c r="D183" s="5">
        <f t="shared" si="4"/>
        <v>0.32080200492236227</v>
      </c>
      <c r="E183" s="5">
        <f t="shared" si="5"/>
        <v>-3.6001383158773548E-4</v>
      </c>
    </row>
    <row r="184" spans="1:5" x14ac:dyDescent="0.25">
      <c r="A184" s="3" t="s">
        <v>185</v>
      </c>
      <c r="B184" s="6">
        <v>22899</v>
      </c>
      <c r="C184" s="6">
        <v>0.36307400465011597</v>
      </c>
      <c r="D184" s="5">
        <f t="shared" si="4"/>
        <v>0.36351596730602492</v>
      </c>
      <c r="E184" s="5">
        <f t="shared" si="5"/>
        <v>-4.4196265590895623E-4</v>
      </c>
    </row>
    <row r="185" spans="1:5" x14ac:dyDescent="0.25">
      <c r="A185" s="3" t="s">
        <v>186</v>
      </c>
      <c r="B185" s="6">
        <v>18942</v>
      </c>
      <c r="C185" s="6">
        <v>0.29577499628067017</v>
      </c>
      <c r="D185" s="5">
        <f t="shared" si="4"/>
        <v>0.30946443255957362</v>
      </c>
      <c r="E185" s="5">
        <f t="shared" si="5"/>
        <v>-1.3689436278903455E-2</v>
      </c>
    </row>
    <row r="186" spans="1:5" x14ac:dyDescent="0.25">
      <c r="A186" s="3" t="s">
        <v>187</v>
      </c>
      <c r="B186" s="6">
        <v>19954</v>
      </c>
      <c r="C186" s="6">
        <v>0.3105979859828949</v>
      </c>
      <c r="D186" s="5">
        <f t="shared" si="4"/>
        <v>0.32328807500673279</v>
      </c>
      <c r="E186" s="5">
        <f t="shared" si="5"/>
        <v>-1.2690089023837892E-2</v>
      </c>
    </row>
    <row r="187" spans="1:5" x14ac:dyDescent="0.25">
      <c r="A187" s="3" t="s">
        <v>188</v>
      </c>
      <c r="B187" s="6">
        <v>18876</v>
      </c>
      <c r="C187" s="6">
        <v>0.30648800730705261</v>
      </c>
      <c r="D187" s="5">
        <f t="shared" si="4"/>
        <v>0.30856289066084586</v>
      </c>
      <c r="E187" s="5">
        <f t="shared" si="5"/>
        <v>-2.0748833537932443E-3</v>
      </c>
    </row>
    <row r="188" spans="1:5" x14ac:dyDescent="0.25">
      <c r="A188" s="3" t="s">
        <v>189</v>
      </c>
      <c r="B188" s="6">
        <v>21518</v>
      </c>
      <c r="C188" s="6">
        <v>0.3981499969959259</v>
      </c>
      <c r="D188" s="5">
        <f t="shared" si="4"/>
        <v>0.34465188606143327</v>
      </c>
      <c r="E188" s="5">
        <f t="shared" si="5"/>
        <v>5.3498110934492638E-2</v>
      </c>
    </row>
    <row r="189" spans="1:5" x14ac:dyDescent="0.25">
      <c r="A189" s="3" t="s">
        <v>190</v>
      </c>
      <c r="B189" s="6">
        <v>18834</v>
      </c>
      <c r="C189" s="6">
        <v>0.3015730082988739</v>
      </c>
      <c r="D189" s="5">
        <f t="shared" si="4"/>
        <v>0.30798918217983728</v>
      </c>
      <c r="E189" s="5">
        <f t="shared" si="5"/>
        <v>-6.4161738809633828E-3</v>
      </c>
    </row>
    <row r="190" spans="1:5" x14ac:dyDescent="0.25">
      <c r="A190" s="3" t="s">
        <v>191</v>
      </c>
      <c r="B190" s="6">
        <v>17852</v>
      </c>
      <c r="C190" s="6">
        <v>0.28312000632286072</v>
      </c>
      <c r="D190" s="5">
        <f t="shared" si="4"/>
        <v>0.29457533150482712</v>
      </c>
      <c r="E190" s="5">
        <f t="shared" si="5"/>
        <v>-1.1455325181966403E-2</v>
      </c>
    </row>
    <row r="191" spans="1:5" x14ac:dyDescent="0.25">
      <c r="A191" s="3" t="s">
        <v>192</v>
      </c>
      <c r="B191" s="6">
        <v>17574</v>
      </c>
      <c r="C191" s="6">
        <v>0.3285839855670929</v>
      </c>
      <c r="D191" s="5">
        <f t="shared" si="4"/>
        <v>0.29077792774957983</v>
      </c>
      <c r="E191" s="5">
        <f t="shared" si="5"/>
        <v>3.7806057817513061E-2</v>
      </c>
    </row>
    <row r="192" spans="1:5" x14ac:dyDescent="0.25">
      <c r="A192" s="3" t="s">
        <v>193</v>
      </c>
      <c r="B192" s="6">
        <v>17217</v>
      </c>
      <c r="C192" s="6">
        <v>0.28059399127960205</v>
      </c>
      <c r="D192" s="5">
        <f t="shared" si="4"/>
        <v>0.28590140566100691</v>
      </c>
      <c r="E192" s="5">
        <f t="shared" si="5"/>
        <v>-5.3074143814048624E-3</v>
      </c>
    </row>
    <row r="193" spans="1:5" x14ac:dyDescent="0.25">
      <c r="A193" s="3" t="s">
        <v>194</v>
      </c>
      <c r="B193" s="6">
        <v>19530</v>
      </c>
      <c r="C193" s="6">
        <v>0.3124459981918335</v>
      </c>
      <c r="D193" s="5">
        <f t="shared" si="4"/>
        <v>0.31749635129369375</v>
      </c>
      <c r="E193" s="5">
        <f t="shared" si="5"/>
        <v>-5.0503531018602499E-3</v>
      </c>
    </row>
    <row r="194" spans="1:5" x14ac:dyDescent="0.25">
      <c r="A194" s="3" t="s">
        <v>195</v>
      </c>
      <c r="B194" s="6">
        <v>17770</v>
      </c>
      <c r="C194" s="6">
        <v>0.25593999028205872</v>
      </c>
      <c r="D194" s="5">
        <f t="shared" ref="D194:D257" si="6">$H$15+($H$16*B194)</f>
        <v>0.29345523399428652</v>
      </c>
      <c r="E194" s="5">
        <f t="shared" ref="E194:E257" si="7">C194-D194</f>
        <v>-3.7515243712227808E-2</v>
      </c>
    </row>
    <row r="195" spans="1:5" x14ac:dyDescent="0.25">
      <c r="A195" s="3" t="s">
        <v>196</v>
      </c>
      <c r="B195" s="6">
        <v>20506</v>
      </c>
      <c r="C195" s="6">
        <v>0.33466300368309021</v>
      </c>
      <c r="D195" s="5">
        <f t="shared" si="6"/>
        <v>0.3308282436142741</v>
      </c>
      <c r="E195" s="5">
        <f t="shared" si="7"/>
        <v>3.8347600688161121E-3</v>
      </c>
    </row>
    <row r="196" spans="1:5" x14ac:dyDescent="0.25">
      <c r="A196" s="3" t="s">
        <v>197</v>
      </c>
      <c r="B196" s="6">
        <v>17279</v>
      </c>
      <c r="C196" s="6">
        <v>0.28757700324058533</v>
      </c>
      <c r="D196" s="5">
        <f t="shared" si="6"/>
        <v>0.28674830865678147</v>
      </c>
      <c r="E196" s="5">
        <f t="shared" si="7"/>
        <v>8.286945838038573E-4</v>
      </c>
    </row>
    <row r="197" spans="1:5" x14ac:dyDescent="0.25">
      <c r="A197" s="3" t="s">
        <v>198</v>
      </c>
      <c r="B197" s="6">
        <v>19510</v>
      </c>
      <c r="C197" s="6">
        <v>0.29816600680351257</v>
      </c>
      <c r="D197" s="5">
        <f t="shared" si="6"/>
        <v>0.31722315677892776</v>
      </c>
      <c r="E197" s="5">
        <f t="shared" si="7"/>
        <v>-1.9057149975415189E-2</v>
      </c>
    </row>
    <row r="198" spans="1:5" x14ac:dyDescent="0.25">
      <c r="A198" s="3" t="s">
        <v>199</v>
      </c>
      <c r="B198" s="6">
        <v>19422</v>
      </c>
      <c r="C198" s="6">
        <v>0.28049498796463013</v>
      </c>
      <c r="D198" s="5">
        <f t="shared" si="6"/>
        <v>0.31602110091395741</v>
      </c>
      <c r="E198" s="5">
        <f t="shared" si="7"/>
        <v>-3.5526112949327282E-2</v>
      </c>
    </row>
    <row r="199" spans="1:5" x14ac:dyDescent="0.25">
      <c r="A199" s="3" t="s">
        <v>200</v>
      </c>
      <c r="B199" s="6">
        <v>20834</v>
      </c>
      <c r="C199" s="6">
        <v>0.36330899596214294</v>
      </c>
      <c r="D199" s="5">
        <f t="shared" si="6"/>
        <v>0.33530863365643637</v>
      </c>
      <c r="E199" s="5">
        <f t="shared" si="7"/>
        <v>2.8000362305706572E-2</v>
      </c>
    </row>
    <row r="200" spans="1:5" x14ac:dyDescent="0.25">
      <c r="A200" s="3" t="s">
        <v>201</v>
      </c>
      <c r="B200" s="6">
        <v>15637</v>
      </c>
      <c r="C200" s="6">
        <v>0.23577900230884552</v>
      </c>
      <c r="D200" s="5">
        <f t="shared" si="6"/>
        <v>0.2643190389944936</v>
      </c>
      <c r="E200" s="5">
        <f t="shared" si="7"/>
        <v>-2.8540036685648085E-2</v>
      </c>
    </row>
    <row r="201" spans="1:5" x14ac:dyDescent="0.25">
      <c r="A201" s="3" t="s">
        <v>202</v>
      </c>
      <c r="B201" s="6">
        <v>18861</v>
      </c>
      <c r="C201" s="6">
        <v>0.25950700044631958</v>
      </c>
      <c r="D201" s="5">
        <f t="shared" si="6"/>
        <v>0.30835799477477138</v>
      </c>
      <c r="E201" s="5">
        <f t="shared" si="7"/>
        <v>-4.8850994328451802E-2</v>
      </c>
    </row>
    <row r="202" spans="1:5" x14ac:dyDescent="0.25">
      <c r="A202" s="3" t="s">
        <v>203</v>
      </c>
      <c r="B202" s="6">
        <v>15368</v>
      </c>
      <c r="C202" s="6">
        <v>0.25540399551391602</v>
      </c>
      <c r="D202" s="5">
        <f t="shared" si="6"/>
        <v>0.26064457277089104</v>
      </c>
      <c r="E202" s="5">
        <f t="shared" si="7"/>
        <v>-5.2405772569750209E-3</v>
      </c>
    </row>
    <row r="203" spans="1:5" x14ac:dyDescent="0.25">
      <c r="A203" s="3" t="s">
        <v>204</v>
      </c>
      <c r="B203" s="6">
        <v>20175</v>
      </c>
      <c r="C203" s="6">
        <v>0.27641201019287109</v>
      </c>
      <c r="D203" s="5">
        <f t="shared" si="6"/>
        <v>0.32630687439489697</v>
      </c>
      <c r="E203" s="5">
        <f t="shared" si="7"/>
        <v>-4.9894864202025879E-2</v>
      </c>
    </row>
    <row r="204" spans="1:5" x14ac:dyDescent="0.25">
      <c r="A204" s="3" t="s">
        <v>205</v>
      </c>
      <c r="B204" s="6">
        <v>20583</v>
      </c>
      <c r="C204" s="6">
        <v>0.34192100167274475</v>
      </c>
      <c r="D204" s="5">
        <f t="shared" si="6"/>
        <v>0.33188004249612318</v>
      </c>
      <c r="E204" s="5">
        <f t="shared" si="7"/>
        <v>1.0040959176621567E-2</v>
      </c>
    </row>
    <row r="205" spans="1:5" x14ac:dyDescent="0.25">
      <c r="A205" s="3" t="s">
        <v>206</v>
      </c>
      <c r="B205" s="6">
        <v>18727</v>
      </c>
      <c r="C205" s="6">
        <v>0.30063700675964355</v>
      </c>
      <c r="D205" s="5">
        <f t="shared" si="6"/>
        <v>0.30652759152583925</v>
      </c>
      <c r="E205" s="5">
        <f t="shared" si="7"/>
        <v>-5.8905847661956945E-3</v>
      </c>
    </row>
    <row r="206" spans="1:5" x14ac:dyDescent="0.25">
      <c r="A206" s="3" t="s">
        <v>207</v>
      </c>
      <c r="B206" s="6">
        <v>19931</v>
      </c>
      <c r="C206" s="6">
        <v>0.28762099146842957</v>
      </c>
      <c r="D206" s="5">
        <f t="shared" si="6"/>
        <v>0.3229739013147519</v>
      </c>
      <c r="E206" s="5">
        <f t="shared" si="7"/>
        <v>-3.5352909846322333E-2</v>
      </c>
    </row>
    <row r="207" spans="1:5" x14ac:dyDescent="0.25">
      <c r="A207" s="3" t="s">
        <v>208</v>
      </c>
      <c r="B207" s="6">
        <v>13547</v>
      </c>
      <c r="C207" s="6">
        <v>0.30924099683761597</v>
      </c>
      <c r="D207" s="5">
        <f t="shared" si="6"/>
        <v>0.23577021220144756</v>
      </c>
      <c r="E207" s="5">
        <f t="shared" si="7"/>
        <v>7.3470784636168407E-2</v>
      </c>
    </row>
    <row r="208" spans="1:5" x14ac:dyDescent="0.25">
      <c r="A208" s="3" t="s">
        <v>209</v>
      </c>
      <c r="B208" s="6">
        <v>22716</v>
      </c>
      <c r="C208" s="6">
        <v>0.37705999612808228</v>
      </c>
      <c r="D208" s="5">
        <f t="shared" si="6"/>
        <v>0.3610162374959161</v>
      </c>
      <c r="E208" s="5">
        <f t="shared" si="7"/>
        <v>1.6043758632166172E-2</v>
      </c>
    </row>
    <row r="209" spans="1:5" x14ac:dyDescent="0.25">
      <c r="A209" s="3" t="s">
        <v>210</v>
      </c>
      <c r="B209" s="6">
        <v>18224</v>
      </c>
      <c r="C209" s="6">
        <v>0.31545600295066833</v>
      </c>
      <c r="D209" s="5">
        <f t="shared" si="6"/>
        <v>0.29965674947947452</v>
      </c>
      <c r="E209" s="5">
        <f t="shared" si="7"/>
        <v>1.5799253471193819E-2</v>
      </c>
    </row>
    <row r="210" spans="1:5" x14ac:dyDescent="0.25">
      <c r="A210" s="3" t="s">
        <v>211</v>
      </c>
      <c r="B210" s="6">
        <v>17837</v>
      </c>
      <c r="C210" s="6">
        <v>0.3208329975605011</v>
      </c>
      <c r="D210" s="5">
        <f t="shared" si="6"/>
        <v>0.29437043561875265</v>
      </c>
      <c r="E210" s="5">
        <f t="shared" si="7"/>
        <v>2.6462561941748453E-2</v>
      </c>
    </row>
    <row r="211" spans="1:5" x14ac:dyDescent="0.25">
      <c r="A211" s="3" t="s">
        <v>212</v>
      </c>
      <c r="B211" s="6">
        <v>16484</v>
      </c>
      <c r="C211" s="6">
        <v>0.26695999503135681</v>
      </c>
      <c r="D211" s="5">
        <f t="shared" si="6"/>
        <v>0.27588882669483333</v>
      </c>
      <c r="E211" s="5">
        <f t="shared" si="7"/>
        <v>-8.9288316634765219E-3</v>
      </c>
    </row>
    <row r="212" spans="1:5" x14ac:dyDescent="0.25">
      <c r="A212" s="3" t="s">
        <v>218</v>
      </c>
      <c r="B212" s="6">
        <v>14832</v>
      </c>
      <c r="C212" s="6">
        <v>0.31243601441383362</v>
      </c>
      <c r="D212" s="5">
        <f t="shared" si="6"/>
        <v>0.2533229597751625</v>
      </c>
      <c r="E212" s="5">
        <f t="shared" si="7"/>
        <v>5.9113054638671114E-2</v>
      </c>
    </row>
    <row r="213" spans="1:5" x14ac:dyDescent="0.25">
      <c r="A213" s="3" t="s">
        <v>213</v>
      </c>
      <c r="B213" s="6">
        <v>18453</v>
      </c>
      <c r="C213" s="6">
        <v>0.28329899907112122</v>
      </c>
      <c r="D213" s="5">
        <f t="shared" si="6"/>
        <v>0.30278482667354517</v>
      </c>
      <c r="E213" s="5">
        <f t="shared" si="7"/>
        <v>-1.9485827602423955E-2</v>
      </c>
    </row>
    <row r="214" spans="1:5" x14ac:dyDescent="0.25">
      <c r="A214" s="3" t="s">
        <v>214</v>
      </c>
      <c r="B214" s="6">
        <v>15850</v>
      </c>
      <c r="C214" s="6">
        <v>0.25615298748016357</v>
      </c>
      <c r="D214" s="5">
        <f t="shared" si="6"/>
        <v>0.26722856057675143</v>
      </c>
      <c r="E214" s="5">
        <f t="shared" si="7"/>
        <v>-1.1075573096587854E-2</v>
      </c>
    </row>
    <row r="215" spans="1:5" x14ac:dyDescent="0.25">
      <c r="A215" s="3" t="s">
        <v>215</v>
      </c>
      <c r="B215" s="6">
        <v>18241</v>
      </c>
      <c r="C215" s="6">
        <v>0.34198901057243347</v>
      </c>
      <c r="D215" s="5">
        <f t="shared" si="6"/>
        <v>0.29988896481702565</v>
      </c>
      <c r="E215" s="5">
        <f t="shared" si="7"/>
        <v>4.2100045755407822E-2</v>
      </c>
    </row>
    <row r="216" spans="1:5" x14ac:dyDescent="0.25">
      <c r="A216" s="3" t="s">
        <v>216</v>
      </c>
      <c r="B216" s="6">
        <v>21698</v>
      </c>
      <c r="C216" s="6">
        <v>0.33403700590133667</v>
      </c>
      <c r="D216" s="5">
        <f t="shared" si="6"/>
        <v>0.34711063669432718</v>
      </c>
      <c r="E216" s="5">
        <f t="shared" si="7"/>
        <v>-1.3073630792990509E-2</v>
      </c>
    </row>
    <row r="217" spans="1:5" x14ac:dyDescent="0.25">
      <c r="A217" s="3" t="s">
        <v>217</v>
      </c>
      <c r="B217" s="6">
        <v>17420</v>
      </c>
      <c r="C217" s="6">
        <v>0.26116499304771423</v>
      </c>
      <c r="D217" s="5">
        <f t="shared" si="6"/>
        <v>0.28867432998588172</v>
      </c>
      <c r="E217" s="5">
        <f t="shared" si="7"/>
        <v>-2.7509336938167483E-2</v>
      </c>
    </row>
    <row r="218" spans="1:5" x14ac:dyDescent="0.25">
      <c r="A218" s="3" t="s">
        <v>219</v>
      </c>
      <c r="B218" s="6">
        <v>15733</v>
      </c>
      <c r="C218" s="6">
        <v>0.25223898887634277</v>
      </c>
      <c r="D218" s="5">
        <f t="shared" si="6"/>
        <v>0.26563037266537037</v>
      </c>
      <c r="E218" s="5">
        <f t="shared" si="7"/>
        <v>-1.33913837890276E-2</v>
      </c>
    </row>
    <row r="219" spans="1:5" x14ac:dyDescent="0.25">
      <c r="A219" s="3" t="s">
        <v>220</v>
      </c>
      <c r="B219" s="6">
        <v>19006</v>
      </c>
      <c r="C219" s="6">
        <v>0.32146498560905457</v>
      </c>
      <c r="D219" s="5">
        <f t="shared" si="6"/>
        <v>0.31033865500682478</v>
      </c>
      <c r="E219" s="5">
        <f t="shared" si="7"/>
        <v>1.1126330602229784E-2</v>
      </c>
    </row>
    <row r="220" spans="1:5" x14ac:dyDescent="0.25">
      <c r="A220" s="3" t="s">
        <v>221</v>
      </c>
      <c r="B220" s="6">
        <v>16905</v>
      </c>
      <c r="C220" s="6">
        <v>0.31495198607444763</v>
      </c>
      <c r="D220" s="5">
        <f t="shared" si="6"/>
        <v>0.28163957123065742</v>
      </c>
      <c r="E220" s="5">
        <f t="shared" si="7"/>
        <v>3.3312414843790217E-2</v>
      </c>
    </row>
    <row r="221" spans="1:5" x14ac:dyDescent="0.25">
      <c r="A221" s="3" t="s">
        <v>222</v>
      </c>
      <c r="B221" s="6">
        <v>17139</v>
      </c>
      <c r="C221" s="6">
        <v>0.24992899596691132</v>
      </c>
      <c r="D221" s="5">
        <f t="shared" si="6"/>
        <v>0.28483594705341952</v>
      </c>
      <c r="E221" s="5">
        <f t="shared" si="7"/>
        <v>-3.4906951086508209E-2</v>
      </c>
    </row>
    <row r="222" spans="1:5" x14ac:dyDescent="0.25">
      <c r="A222" s="3" t="s">
        <v>223</v>
      </c>
      <c r="B222" s="6">
        <v>22070</v>
      </c>
      <c r="C222" s="6">
        <v>0.31022900342941284</v>
      </c>
      <c r="D222" s="5">
        <f t="shared" si="6"/>
        <v>0.35219205466897463</v>
      </c>
      <c r="E222" s="5">
        <f t="shared" si="7"/>
        <v>-4.1963051239561788E-2</v>
      </c>
    </row>
    <row r="223" spans="1:5" x14ac:dyDescent="0.25">
      <c r="A223" s="3" t="s">
        <v>224</v>
      </c>
      <c r="B223" s="6">
        <v>14763</v>
      </c>
      <c r="C223" s="6">
        <v>0.2463659942150116</v>
      </c>
      <c r="D223" s="5">
        <f t="shared" si="6"/>
        <v>0.25238043869921978</v>
      </c>
      <c r="E223" s="5">
        <f t="shared" si="7"/>
        <v>-6.0144444842081812E-3</v>
      </c>
    </row>
    <row r="224" spans="1:5" x14ac:dyDescent="0.25">
      <c r="A224" s="3" t="s">
        <v>225</v>
      </c>
      <c r="B224" s="6">
        <v>19414</v>
      </c>
      <c r="C224" s="6">
        <v>0.28718999028205872</v>
      </c>
      <c r="D224" s="5">
        <f t="shared" si="6"/>
        <v>0.31591182310805099</v>
      </c>
      <c r="E224" s="5">
        <f t="shared" si="7"/>
        <v>-2.8721832825992277E-2</v>
      </c>
    </row>
    <row r="225" spans="1:5" x14ac:dyDescent="0.25">
      <c r="A225" s="3" t="s">
        <v>226</v>
      </c>
      <c r="B225" s="6">
        <v>17882</v>
      </c>
      <c r="C225" s="6">
        <v>0.30950498580932617</v>
      </c>
      <c r="D225" s="5">
        <f t="shared" si="6"/>
        <v>0.29498512327697612</v>
      </c>
      <c r="E225" s="5">
        <f t="shared" si="7"/>
        <v>1.4519862532350047E-2</v>
      </c>
    </row>
    <row r="226" spans="1:5" x14ac:dyDescent="0.25">
      <c r="A226" s="3" t="s">
        <v>227</v>
      </c>
      <c r="B226" s="6">
        <v>18006</v>
      </c>
      <c r="C226" s="6">
        <v>0.30823200941085815</v>
      </c>
      <c r="D226" s="5">
        <f t="shared" si="6"/>
        <v>0.29667892926852524</v>
      </c>
      <c r="E226" s="5">
        <f t="shared" si="7"/>
        <v>1.1553080142332917E-2</v>
      </c>
    </row>
    <row r="227" spans="1:5" x14ac:dyDescent="0.25">
      <c r="A227" s="3" t="s">
        <v>228</v>
      </c>
      <c r="B227" s="6">
        <v>19682</v>
      </c>
      <c r="C227" s="6">
        <v>0.30568799376487732</v>
      </c>
      <c r="D227" s="5">
        <f t="shared" si="6"/>
        <v>0.31957262960591531</v>
      </c>
      <c r="E227" s="5">
        <f t="shared" si="7"/>
        <v>-1.3884635841037996E-2</v>
      </c>
    </row>
    <row r="228" spans="1:5" x14ac:dyDescent="0.25">
      <c r="A228" s="3" t="s">
        <v>229</v>
      </c>
      <c r="B228" s="6">
        <v>18399</v>
      </c>
      <c r="C228" s="6">
        <v>0.29655900597572327</v>
      </c>
      <c r="D228" s="5">
        <f t="shared" si="6"/>
        <v>0.30204720148367697</v>
      </c>
      <c r="E228" s="5">
        <f t="shared" si="7"/>
        <v>-5.4881955079537081E-3</v>
      </c>
    </row>
    <row r="229" spans="1:5" x14ac:dyDescent="0.25">
      <c r="A229" s="3" t="s">
        <v>230</v>
      </c>
      <c r="B229" s="6">
        <v>20136</v>
      </c>
      <c r="C229" s="6">
        <v>0.35521999001502991</v>
      </c>
      <c r="D229" s="5">
        <f t="shared" si="6"/>
        <v>0.32577414509110331</v>
      </c>
      <c r="E229" s="5">
        <f t="shared" si="7"/>
        <v>2.9445844923926601E-2</v>
      </c>
    </row>
    <row r="230" spans="1:5" x14ac:dyDescent="0.25">
      <c r="A230" s="3" t="s">
        <v>231</v>
      </c>
      <c r="B230" s="6">
        <v>18071</v>
      </c>
      <c r="C230" s="6">
        <v>0.32872900366783142</v>
      </c>
      <c r="D230" s="5">
        <f t="shared" si="6"/>
        <v>0.29756681144151476</v>
      </c>
      <c r="E230" s="5">
        <f t="shared" si="7"/>
        <v>3.1162192226316665E-2</v>
      </c>
    </row>
    <row r="231" spans="1:5" x14ac:dyDescent="0.25">
      <c r="A231" s="3" t="s">
        <v>232</v>
      </c>
      <c r="B231" s="6">
        <v>18524</v>
      </c>
      <c r="C231" s="6">
        <v>0.30605098605155945</v>
      </c>
      <c r="D231" s="5">
        <f t="shared" si="6"/>
        <v>0.30375466720096445</v>
      </c>
      <c r="E231" s="5">
        <f t="shared" si="7"/>
        <v>2.2963188505950027E-3</v>
      </c>
    </row>
    <row r="232" spans="1:5" x14ac:dyDescent="0.25">
      <c r="A232" s="3" t="s">
        <v>233</v>
      </c>
      <c r="B232" s="6">
        <v>18505</v>
      </c>
      <c r="C232" s="6">
        <v>0.32401400804519653</v>
      </c>
      <c r="D232" s="5">
        <f t="shared" si="6"/>
        <v>0.30349513241193671</v>
      </c>
      <c r="E232" s="5">
        <f t="shared" si="7"/>
        <v>2.0518875633259825E-2</v>
      </c>
    </row>
    <row r="233" spans="1:5" x14ac:dyDescent="0.25">
      <c r="A233" s="3" t="s">
        <v>234</v>
      </c>
      <c r="B233" s="6">
        <v>17618</v>
      </c>
      <c r="C233" s="6">
        <v>0.35213801264762878</v>
      </c>
      <c r="D233" s="5">
        <f t="shared" si="6"/>
        <v>0.29137895568206507</v>
      </c>
      <c r="E233" s="5">
        <f t="shared" si="7"/>
        <v>6.0759056965563718E-2</v>
      </c>
    </row>
    <row r="234" spans="1:5" x14ac:dyDescent="0.25">
      <c r="A234" s="3" t="s">
        <v>235</v>
      </c>
      <c r="B234" s="6">
        <v>19607</v>
      </c>
      <c r="C234" s="6">
        <v>0.36390900611877441</v>
      </c>
      <c r="D234" s="5">
        <f t="shared" si="6"/>
        <v>0.31854815017554283</v>
      </c>
      <c r="E234" s="5">
        <f t="shared" si="7"/>
        <v>4.5360855943231582E-2</v>
      </c>
    </row>
    <row r="235" spans="1:5" x14ac:dyDescent="0.25">
      <c r="A235" s="3" t="s">
        <v>236</v>
      </c>
      <c r="B235" s="6">
        <v>21563</v>
      </c>
      <c r="C235" s="6">
        <v>0.39102798700332642</v>
      </c>
      <c r="D235" s="5">
        <f t="shared" si="6"/>
        <v>0.34526657371965674</v>
      </c>
      <c r="E235" s="5">
        <f t="shared" si="7"/>
        <v>4.5761413283669672E-2</v>
      </c>
    </row>
    <row r="236" spans="1:5" x14ac:dyDescent="0.25">
      <c r="A236" s="3" t="s">
        <v>237</v>
      </c>
      <c r="B236" s="6">
        <v>18276</v>
      </c>
      <c r="C236" s="6">
        <v>0.27922001481056213</v>
      </c>
      <c r="D236" s="5">
        <f t="shared" si="6"/>
        <v>0.30036705521786611</v>
      </c>
      <c r="E236" s="5">
        <f t="shared" si="7"/>
        <v>-2.1147040407303974E-2</v>
      </c>
    </row>
    <row r="237" spans="1:5" x14ac:dyDescent="0.25">
      <c r="A237" s="3" t="s">
        <v>238</v>
      </c>
      <c r="B237" s="6">
        <v>19951</v>
      </c>
      <c r="C237" s="6">
        <v>0.37214100360870361</v>
      </c>
      <c r="D237" s="5">
        <f t="shared" si="6"/>
        <v>0.32324709582951788</v>
      </c>
      <c r="E237" s="5">
        <f t="shared" si="7"/>
        <v>4.889390777918573E-2</v>
      </c>
    </row>
    <row r="238" spans="1:5" x14ac:dyDescent="0.25">
      <c r="A238" s="3" t="s">
        <v>239</v>
      </c>
      <c r="B238" s="6">
        <v>19257</v>
      </c>
      <c r="C238" s="6">
        <v>0.31161099672317505</v>
      </c>
      <c r="D238" s="5">
        <f t="shared" si="6"/>
        <v>0.31376724616713797</v>
      </c>
      <c r="E238" s="5">
        <f t="shared" si="7"/>
        <v>-2.156249443962921E-3</v>
      </c>
    </row>
    <row r="239" spans="1:5" x14ac:dyDescent="0.25">
      <c r="A239" s="3" t="s">
        <v>240</v>
      </c>
      <c r="B239" s="6">
        <v>17936</v>
      </c>
      <c r="C239" s="6">
        <v>0.28152498602867126</v>
      </c>
      <c r="D239" s="5">
        <f t="shared" si="6"/>
        <v>0.29572274846684432</v>
      </c>
      <c r="E239" s="5">
        <f t="shared" si="7"/>
        <v>-1.4197762438173056E-2</v>
      </c>
    </row>
    <row r="240" spans="1:5" x14ac:dyDescent="0.25">
      <c r="A240" s="3" t="s">
        <v>241</v>
      </c>
      <c r="B240" s="6">
        <v>19412</v>
      </c>
      <c r="C240" s="6">
        <v>0.35235801339149475</v>
      </c>
      <c r="D240" s="5">
        <f t="shared" si="6"/>
        <v>0.31588450365657444</v>
      </c>
      <c r="E240" s="5">
        <f t="shared" si="7"/>
        <v>3.6473509734920306E-2</v>
      </c>
    </row>
    <row r="241" spans="1:5" x14ac:dyDescent="0.25">
      <c r="A241" s="3" t="s">
        <v>242</v>
      </c>
      <c r="B241" s="6">
        <v>19207</v>
      </c>
      <c r="C241" s="6">
        <v>0.31318899989128113</v>
      </c>
      <c r="D241" s="5">
        <f t="shared" si="6"/>
        <v>0.31308425988022304</v>
      </c>
      <c r="E241" s="5">
        <f t="shared" si="7"/>
        <v>1.0474001105809094E-4</v>
      </c>
    </row>
    <row r="242" spans="1:5" x14ac:dyDescent="0.25">
      <c r="A242" s="3" t="s">
        <v>243</v>
      </c>
      <c r="B242" s="6">
        <v>18327</v>
      </c>
      <c r="C242" s="6">
        <v>0.26766100525856018</v>
      </c>
      <c r="D242" s="5">
        <f t="shared" si="6"/>
        <v>0.3010637012305194</v>
      </c>
      <c r="E242" s="5">
        <f t="shared" si="7"/>
        <v>-3.3402695971959218E-2</v>
      </c>
    </row>
    <row r="243" spans="1:5" x14ac:dyDescent="0.25">
      <c r="A243" s="3" t="s">
        <v>244</v>
      </c>
      <c r="B243" s="6">
        <v>16074</v>
      </c>
      <c r="C243" s="6">
        <v>0.36189499497413635</v>
      </c>
      <c r="D243" s="5">
        <f t="shared" si="6"/>
        <v>0.27028833914213052</v>
      </c>
      <c r="E243" s="5">
        <f t="shared" si="7"/>
        <v>9.1606655832005834E-2</v>
      </c>
    </row>
    <row r="244" spans="1:5" x14ac:dyDescent="0.25">
      <c r="A244" s="3" t="s">
        <v>245</v>
      </c>
      <c r="B244" s="6">
        <v>21954</v>
      </c>
      <c r="C244" s="6">
        <v>0.34519898891448975</v>
      </c>
      <c r="D244" s="5">
        <f t="shared" si="6"/>
        <v>0.35060752648333188</v>
      </c>
      <c r="E244" s="5">
        <f t="shared" si="7"/>
        <v>-5.4085375688421311E-3</v>
      </c>
    </row>
    <row r="245" spans="1:5" x14ac:dyDescent="0.25">
      <c r="A245" s="3" t="s">
        <v>246</v>
      </c>
      <c r="B245" s="6">
        <v>17771</v>
      </c>
      <c r="C245" s="6">
        <v>0.29703399538993835</v>
      </c>
      <c r="D245" s="5">
        <f t="shared" si="6"/>
        <v>0.29346889372002483</v>
      </c>
      <c r="E245" s="5">
        <f t="shared" si="7"/>
        <v>3.5651016699135285E-3</v>
      </c>
    </row>
    <row r="246" spans="1:5" x14ac:dyDescent="0.25">
      <c r="A246" s="3" t="s">
        <v>247</v>
      </c>
      <c r="B246" s="6">
        <v>17801</v>
      </c>
      <c r="C246" s="6">
        <v>0.29501798748970032</v>
      </c>
      <c r="D246" s="5">
        <f t="shared" si="6"/>
        <v>0.29387868549217389</v>
      </c>
      <c r="E246" s="5">
        <f t="shared" si="7"/>
        <v>1.1393019975264318E-3</v>
      </c>
    </row>
    <row r="247" spans="1:5" x14ac:dyDescent="0.25">
      <c r="A247" s="3" t="s">
        <v>248</v>
      </c>
      <c r="B247" s="6">
        <v>20836</v>
      </c>
      <c r="C247" s="6">
        <v>0.33815398812294006</v>
      </c>
      <c r="D247" s="5">
        <f t="shared" si="6"/>
        <v>0.33533595310791298</v>
      </c>
      <c r="E247" s="5">
        <f t="shared" si="7"/>
        <v>2.8180350150270872E-3</v>
      </c>
    </row>
    <row r="248" spans="1:5" x14ac:dyDescent="0.25">
      <c r="A248" s="3" t="s">
        <v>249</v>
      </c>
      <c r="B248" s="6">
        <v>20240</v>
      </c>
      <c r="C248" s="6">
        <v>0.31340900063514709</v>
      </c>
      <c r="D248" s="5">
        <f t="shared" si="6"/>
        <v>0.32719475656788644</v>
      </c>
      <c r="E248" s="5">
        <f t="shared" si="7"/>
        <v>-1.3785755932739341E-2</v>
      </c>
    </row>
    <row r="249" spans="1:5" x14ac:dyDescent="0.25">
      <c r="A249" s="3" t="s">
        <v>250</v>
      </c>
      <c r="B249" s="6">
        <v>16394</v>
      </c>
      <c r="C249" s="6">
        <v>0.25126200914382935</v>
      </c>
      <c r="D249" s="5">
        <f t="shared" si="6"/>
        <v>0.27465945137838638</v>
      </c>
      <c r="E249" s="5">
        <f t="shared" si="7"/>
        <v>-2.3397442234557031E-2</v>
      </c>
    </row>
    <row r="250" spans="1:5" x14ac:dyDescent="0.25">
      <c r="A250" s="3" t="s">
        <v>251</v>
      </c>
      <c r="B250" s="6">
        <v>19978</v>
      </c>
      <c r="C250" s="6">
        <v>0.29857000708580017</v>
      </c>
      <c r="D250" s="5">
        <f t="shared" si="6"/>
        <v>0.32361590842445198</v>
      </c>
      <c r="E250" s="5">
        <f t="shared" si="7"/>
        <v>-2.504590133865181E-2</v>
      </c>
    </row>
    <row r="251" spans="1:5" x14ac:dyDescent="0.25">
      <c r="A251" s="3" t="s">
        <v>252</v>
      </c>
      <c r="B251" s="6">
        <v>16009</v>
      </c>
      <c r="C251" s="6">
        <v>0.29526200890541077</v>
      </c>
      <c r="D251" s="5">
        <f t="shared" si="6"/>
        <v>0.26940045696914106</v>
      </c>
      <c r="E251" s="5">
        <f t="shared" si="7"/>
        <v>2.5861551936269711E-2</v>
      </c>
    </row>
    <row r="252" spans="1:5" x14ac:dyDescent="0.25">
      <c r="A252" s="3" t="s">
        <v>253</v>
      </c>
      <c r="B252" s="6">
        <v>16002</v>
      </c>
      <c r="C252" s="6">
        <v>0.28266200423240662</v>
      </c>
      <c r="D252" s="5">
        <f t="shared" si="6"/>
        <v>0.26930483888897294</v>
      </c>
      <c r="E252" s="5">
        <f t="shared" si="7"/>
        <v>1.3357165343433675E-2</v>
      </c>
    </row>
    <row r="253" spans="1:5" x14ac:dyDescent="0.25">
      <c r="A253" s="3" t="s">
        <v>254</v>
      </c>
      <c r="B253" s="6">
        <v>18467</v>
      </c>
      <c r="C253" s="6">
        <v>0.3331030011177063</v>
      </c>
      <c r="D253" s="5">
        <f t="shared" si="6"/>
        <v>0.30297606283388134</v>
      </c>
      <c r="E253" s="5">
        <f t="shared" si="7"/>
        <v>3.0126938283824956E-2</v>
      </c>
    </row>
    <row r="254" spans="1:5" x14ac:dyDescent="0.25">
      <c r="A254" s="3" t="s">
        <v>255</v>
      </c>
      <c r="B254" s="6">
        <v>19168</v>
      </c>
      <c r="C254" s="6">
        <v>0.29496300220489502</v>
      </c>
      <c r="D254" s="5">
        <f t="shared" si="6"/>
        <v>0.31255153057642932</v>
      </c>
      <c r="E254" s="5">
        <f t="shared" si="7"/>
        <v>-1.7588528371534295E-2</v>
      </c>
    </row>
    <row r="255" spans="1:5" x14ac:dyDescent="0.25">
      <c r="A255" s="3" t="s">
        <v>256</v>
      </c>
      <c r="B255" s="6">
        <v>21399</v>
      </c>
      <c r="C255" s="6">
        <v>0.36836901307106018</v>
      </c>
      <c r="D255" s="5">
        <f t="shared" si="6"/>
        <v>0.34302637869857561</v>
      </c>
      <c r="E255" s="5">
        <f t="shared" si="7"/>
        <v>2.5342634372484574E-2</v>
      </c>
    </row>
    <row r="256" spans="1:5" x14ac:dyDescent="0.25">
      <c r="A256" s="3" t="s">
        <v>257</v>
      </c>
      <c r="B256" s="6">
        <v>19421</v>
      </c>
      <c r="C256" s="6">
        <v>0.29881998896598816</v>
      </c>
      <c r="D256" s="5">
        <f t="shared" si="6"/>
        <v>0.31600744118821911</v>
      </c>
      <c r="E256" s="5">
        <f t="shared" si="7"/>
        <v>-1.7187452222230948E-2</v>
      </c>
    </row>
    <row r="257" spans="1:5" x14ac:dyDescent="0.25">
      <c r="A257" s="3" t="s">
        <v>258</v>
      </c>
      <c r="B257" s="6">
        <v>19719</v>
      </c>
      <c r="C257" s="6">
        <v>0.28147199749946594</v>
      </c>
      <c r="D257" s="5">
        <f t="shared" si="6"/>
        <v>0.32007803945823238</v>
      </c>
      <c r="E257" s="5">
        <f t="shared" si="7"/>
        <v>-3.8606041958766435E-2</v>
      </c>
    </row>
    <row r="258" spans="1:5" x14ac:dyDescent="0.25">
      <c r="A258" s="3" t="s">
        <v>259</v>
      </c>
      <c r="B258" s="6">
        <v>18617</v>
      </c>
      <c r="C258" s="6">
        <v>0.2975899875164032</v>
      </c>
      <c r="D258" s="5">
        <f t="shared" ref="D258:D263" si="8">$H$15+($H$16*B258)</f>
        <v>0.30502502169462625</v>
      </c>
      <c r="E258" s="5">
        <f t="shared" ref="E258:E263" si="9">C258-D258</f>
        <v>-7.4350341782230545E-3</v>
      </c>
    </row>
    <row r="259" spans="1:5" x14ac:dyDescent="0.25">
      <c r="A259" s="3" t="s">
        <v>260</v>
      </c>
      <c r="B259" s="6">
        <v>22480</v>
      </c>
      <c r="C259" s="6">
        <v>0.38573399186134338</v>
      </c>
      <c r="D259" s="5">
        <f t="shared" si="8"/>
        <v>0.35779254222167745</v>
      </c>
      <c r="E259" s="5">
        <f t="shared" si="9"/>
        <v>2.7941449639665938E-2</v>
      </c>
    </row>
    <row r="260" spans="1:5" x14ac:dyDescent="0.25">
      <c r="A260" s="3" t="s">
        <v>261</v>
      </c>
      <c r="B260" s="6">
        <v>19123</v>
      </c>
      <c r="C260" s="6">
        <v>0.35593000054359436</v>
      </c>
      <c r="D260" s="5">
        <f t="shared" si="8"/>
        <v>0.31193684291820584</v>
      </c>
      <c r="E260" s="5">
        <f t="shared" si="9"/>
        <v>4.3993157625388524E-2</v>
      </c>
    </row>
    <row r="261" spans="1:5" x14ac:dyDescent="0.25">
      <c r="A261" s="3" t="s">
        <v>262</v>
      </c>
      <c r="B261" s="6">
        <v>20058</v>
      </c>
      <c r="C261" s="6">
        <v>0.31137698888778687</v>
      </c>
      <c r="D261" s="5">
        <f t="shared" si="8"/>
        <v>0.32470868648351592</v>
      </c>
      <c r="E261" s="5">
        <f t="shared" si="9"/>
        <v>-1.3331697595729053E-2</v>
      </c>
    </row>
    <row r="262" spans="1:5" x14ac:dyDescent="0.25">
      <c r="A262" s="3" t="s">
        <v>263</v>
      </c>
      <c r="B262" s="6">
        <v>16811</v>
      </c>
      <c r="C262" s="6">
        <v>0.30684900283813477</v>
      </c>
      <c r="D262" s="5">
        <f t="shared" si="8"/>
        <v>0.28035555701125725</v>
      </c>
      <c r="E262" s="5">
        <f t="shared" si="9"/>
        <v>2.6493445826877515E-2</v>
      </c>
    </row>
    <row r="263" spans="1:5" x14ac:dyDescent="0.25">
      <c r="A263" s="3" t="s">
        <v>264</v>
      </c>
      <c r="B263" s="6">
        <v>20111</v>
      </c>
      <c r="C263" s="6">
        <v>0.34686198830604553</v>
      </c>
      <c r="D263" s="5">
        <f t="shared" si="8"/>
        <v>0.32543265194764581</v>
      </c>
      <c r="E263" s="5">
        <f t="shared" si="9"/>
        <v>2.142933635839972E-2</v>
      </c>
    </row>
    <row r="264" spans="1:5" x14ac:dyDescent="0.25">
      <c r="A264" s="3"/>
      <c r="B264" s="6"/>
      <c r="C264" s="6"/>
    </row>
    <row r="265" spans="1:5" x14ac:dyDescent="0.25">
      <c r="A265" s="3"/>
      <c r="B265" s="4"/>
      <c r="C265" s="4"/>
    </row>
    <row r="266" spans="1:5" x14ac:dyDescent="0.25">
      <c r="A266" s="7"/>
      <c r="B266" s="4"/>
      <c r="C266" s="4"/>
    </row>
    <row r="267" spans="1:5" x14ac:dyDescent="0.25">
      <c r="A267" s="8"/>
      <c r="B267" s="3"/>
      <c r="C267" s="3"/>
    </row>
    <row r="268" spans="1:5" x14ac:dyDescent="0.25">
      <c r="A268" s="3"/>
      <c r="B268" s="4"/>
      <c r="C268" s="4"/>
    </row>
    <row r="269" spans="1:5" x14ac:dyDescent="0.25">
      <c r="A269" s="3"/>
      <c r="B269" s="4"/>
      <c r="C269" s="4"/>
    </row>
    <row r="270" spans="1:5" x14ac:dyDescent="0.25">
      <c r="A270" s="3"/>
      <c r="B270" s="4"/>
      <c r="C270" s="4"/>
    </row>
    <row r="271" spans="1:5" x14ac:dyDescent="0.25">
      <c r="A271" s="3"/>
      <c r="B271" s="4"/>
      <c r="C271" s="4"/>
    </row>
    <row r="272" spans="1:5" x14ac:dyDescent="0.25">
      <c r="A272" s="3"/>
      <c r="B272" s="4"/>
      <c r="C272" s="4"/>
    </row>
    <row r="273" spans="1:6" x14ac:dyDescent="0.25">
      <c r="A273" s="3"/>
      <c r="B273" s="4"/>
      <c r="C273" s="4"/>
    </row>
    <row r="274" spans="1:6" x14ac:dyDescent="0.25">
      <c r="A274" s="3"/>
      <c r="B274" s="4"/>
      <c r="C274" s="4"/>
    </row>
    <row r="275" spans="1:6" x14ac:dyDescent="0.25">
      <c r="A275" s="3"/>
      <c r="B275" s="4"/>
      <c r="C275" s="4"/>
    </row>
    <row r="276" spans="1:6" x14ac:dyDescent="0.25">
      <c r="A276" s="3"/>
      <c r="B276" s="4"/>
      <c r="C276" s="4"/>
      <c r="D276" s="12"/>
      <c r="E276" s="12"/>
      <c r="F276" s="12"/>
    </row>
    <row r="277" spans="1:6" x14ac:dyDescent="0.25">
      <c r="A277" s="3"/>
      <c r="B277" s="4"/>
      <c r="C277" s="4"/>
      <c r="D277" s="2"/>
      <c r="E277" s="2"/>
      <c r="F277" s="2"/>
    </row>
    <row r="278" spans="1:6" x14ac:dyDescent="0.25">
      <c r="A278" s="3"/>
      <c r="B278" s="4"/>
      <c r="C278" s="4"/>
      <c r="D278" s="2"/>
      <c r="E278" s="2"/>
      <c r="F278" s="2"/>
    </row>
    <row r="279" spans="1:6" x14ac:dyDescent="0.25">
      <c r="A279" s="3"/>
      <c r="B279" s="4"/>
      <c r="C279" s="4"/>
      <c r="D279" s="2"/>
      <c r="E279" s="2"/>
      <c r="F279" s="2"/>
    </row>
    <row r="280" spans="1:6" x14ac:dyDescent="0.25">
      <c r="A280" s="3"/>
      <c r="B280" s="4"/>
      <c r="C280" s="4"/>
    </row>
    <row r="281" spans="1:6" x14ac:dyDescent="0.25">
      <c r="A281" s="3"/>
      <c r="B281" s="4"/>
      <c r="C281" s="4"/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Graph1</vt:lpstr>
    </vt:vector>
  </TitlesOfParts>
  <Company>Djerpene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Dal</dc:creator>
  <cp:lastModifiedBy>Mikael Petitjean</cp:lastModifiedBy>
  <dcterms:created xsi:type="dcterms:W3CDTF">2006-01-05T13:12:35Z</dcterms:created>
  <dcterms:modified xsi:type="dcterms:W3CDTF">2016-12-28T19:26:19Z</dcterms:modified>
</cp:coreProperties>
</file>