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9CC7BE71-9522-49C7-94B4-5663207ACB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7.1(endowment)" sheetId="1" r:id="rId1"/>
    <sheet name="7.2(term)" sheetId="2" r:id="rId2"/>
    <sheet name="Sheet3" sheetId="3" r:id="rId3"/>
  </sheets>
  <definedNames>
    <definedName name="nu">'7.1(endowment)'!$B$3</definedName>
    <definedName name="p">'7.1(endowment)'!$B$1</definedName>
    <definedName name="pt">'7.2(term)'!$A$2</definedName>
    <definedName name="s">'7.1(endowment)'!$B$2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15" i="1" s="1"/>
  <c r="F15" i="1" s="1"/>
  <c r="E12" i="1" l="1"/>
  <c r="F12" i="1" s="1"/>
  <c r="E8" i="1"/>
  <c r="F8" i="1" s="1"/>
  <c r="E3" i="1"/>
  <c r="F3" i="1" s="1"/>
  <c r="E2" i="1"/>
  <c r="F2" i="1" s="1"/>
  <c r="E11" i="1"/>
  <c r="F11" i="1" s="1"/>
  <c r="E6" i="1"/>
  <c r="F6" i="1" s="1"/>
  <c r="E21" i="1"/>
  <c r="F21" i="1" s="1"/>
  <c r="E13" i="1"/>
  <c r="F13" i="1" s="1"/>
  <c r="E10" i="1"/>
  <c r="F10" i="1" s="1"/>
  <c r="E7" i="1"/>
  <c r="F7" i="1" s="1"/>
  <c r="E5" i="1"/>
  <c r="F5" i="1" s="1"/>
  <c r="E17" i="1"/>
  <c r="F17" i="1" s="1"/>
  <c r="E16" i="1"/>
  <c r="F16" i="1" s="1"/>
  <c r="E9" i="1"/>
  <c r="F9" i="1" s="1"/>
  <c r="E20" i="1"/>
  <c r="F20" i="1" s="1"/>
  <c r="D21" i="2"/>
  <c r="E21" i="2" s="1"/>
  <c r="D3" i="2"/>
  <c r="E3" i="2" s="1"/>
  <c r="D5" i="2"/>
  <c r="E5" i="2" s="1"/>
  <c r="D2" i="2"/>
  <c r="E2" i="2" s="1"/>
  <c r="D19" i="2"/>
  <c r="E19" i="2" s="1"/>
  <c r="D20" i="2"/>
  <c r="E20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4" i="2"/>
  <c r="E4" i="2" s="1"/>
  <c r="E4" i="1"/>
  <c r="F4" i="1" s="1"/>
  <c r="E19" i="1"/>
  <c r="F19" i="1" s="1"/>
  <c r="E18" i="1"/>
  <c r="F18" i="1" s="1"/>
  <c r="E14" i="1"/>
  <c r="F14" i="1" s="1"/>
</calcChain>
</file>

<file path=xl/sharedStrings.xml><?xml version="1.0" encoding="utf-8"?>
<sst xmlns="http://schemas.openxmlformats.org/spreadsheetml/2006/main" count="23" uniqueCount="13">
  <si>
    <t>P</t>
  </si>
  <si>
    <t>q[50]+t</t>
  </si>
  <si>
    <t>EPV of benefit payable at the end of the year</t>
  </si>
  <si>
    <t>S</t>
  </si>
  <si>
    <t>ϑ</t>
  </si>
  <si>
    <t>t</t>
  </si>
  <si>
    <t>p-EPV of…</t>
  </si>
  <si>
    <t>p(term)</t>
  </si>
  <si>
    <t>p-EPV of ..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</si>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</sst>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'7.1(endowment)'!$F$2:$F$21</c:f>
              <c:numCache>
                <c:formatCode>General</c:formatCode>
                <c:ptCount val="20"/>
                <c:pt idx="0">
                  <c:v>14622.285535470344</c:v>
                </c:pt>
                <c:pt idx="1">
                  <c:v>14512.213973455202</c:v>
                </c:pt>
                <c:pt idx="2">
                  <c:v>14414.936860660468</c:v>
                </c:pt>
                <c:pt idx="3">
                  <c:v>14341.252936521916</c:v>
                </c:pt>
                <c:pt idx="4">
                  <c:v>14258.445835642846</c:v>
                </c:pt>
                <c:pt idx="5">
                  <c:v>14165.387870870652</c:v>
                </c:pt>
                <c:pt idx="6">
                  <c:v>14060.812465248266</c:v>
                </c:pt>
                <c:pt idx="7">
                  <c:v>13943.297177617547</c:v>
                </c:pt>
                <c:pt idx="8">
                  <c:v>13811.244688475212</c:v>
                </c:pt>
                <c:pt idx="9">
                  <c:v>13662.861510201155</c:v>
                </c:pt>
                <c:pt idx="10">
                  <c:v>13496.134160976691</c:v>
                </c:pt>
                <c:pt idx="11">
                  <c:v>13308.802514995739</c:v>
                </c:pt>
                <c:pt idx="12">
                  <c:v>13098.330012991484</c:v>
                </c:pt>
                <c:pt idx="13">
                  <c:v>12861.870386808689</c:v>
                </c:pt>
                <c:pt idx="14">
                  <c:v>12596.230519991928</c:v>
                </c:pt>
                <c:pt idx="15">
                  <c:v>12297.829033545455</c:v>
                </c:pt>
                <c:pt idx="16">
                  <c:v>11962.650152740804</c:v>
                </c:pt>
                <c:pt idx="17">
                  <c:v>11586.192377967662</c:v>
                </c:pt>
                <c:pt idx="18">
                  <c:v>11163.411451317515</c:v>
                </c:pt>
                <c:pt idx="19">
                  <c:v>-461076.14619047614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5-468E-A54C-99A6DE24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81344"/>
        <c:axId val="76177408"/>
      </c:barChart>
      <c:catAx>
        <c:axId val="1098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6177408"/>
        <c:crosses val="autoZero"/>
        <c:auto val="1"/>
        <c:lblAlgn val="ctr"/>
        <c:lblOffset val="100"/>
        <c:noMultiLvlLbl val="0"/>
      </c:catAx>
      <c:valAx>
        <c:axId val="761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'7.2(term)'!$E$2:$E$22</c:f>
              <c:numCache>
                <c:formatCode>General</c:formatCode>
                <c:ptCount val="21"/>
                <c:pt idx="0">
                  <c:v>1064.2464354703436</c:v>
                </c:pt>
                <c:pt idx="1">
                  <c:v>954.17487345520283</c:v>
                </c:pt>
                <c:pt idx="2">
                  <c:v>856.8977606604675</c:v>
                </c:pt>
                <c:pt idx="3">
                  <c:v>783.21383652191707</c:v>
                </c:pt>
                <c:pt idx="4">
                  <c:v>700.40673564284521</c:v>
                </c:pt>
                <c:pt idx="5">
                  <c:v>607.34877087065229</c:v>
                </c:pt>
                <c:pt idx="6">
                  <c:v>502.7733652482666</c:v>
                </c:pt>
                <c:pt idx="7">
                  <c:v>385.25807761754641</c:v>
                </c:pt>
                <c:pt idx="8">
                  <c:v>253.20558847521238</c:v>
                </c:pt>
                <c:pt idx="9">
                  <c:v>104.82241020115498</c:v>
                </c:pt>
                <c:pt idx="10">
                  <c:v>-61.904939023307861</c:v>
                </c:pt>
                <c:pt idx="11">
                  <c:v>-249.23658500426154</c:v>
                </c:pt>
                <c:pt idx="12">
                  <c:v>-459.70908700851578</c:v>
                </c:pt>
                <c:pt idx="13">
                  <c:v>-696.16871319130996</c:v>
                </c:pt>
                <c:pt idx="14">
                  <c:v>-961.8085800080712</c:v>
                </c:pt>
                <c:pt idx="15">
                  <c:v>-1260.2100664545455</c:v>
                </c:pt>
                <c:pt idx="16">
                  <c:v>-1595.3889472591964</c:v>
                </c:pt>
                <c:pt idx="17">
                  <c:v>-1971.8467220323378</c:v>
                </c:pt>
                <c:pt idx="18">
                  <c:v>-2394.6276486824845</c:v>
                </c:pt>
                <c:pt idx="19">
                  <c:v>-2869.3820175268502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1-4EBC-A2F4-6CAEEB56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49824"/>
        <c:axId val="76179136"/>
      </c:barChart>
      <c:catAx>
        <c:axId val="863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179136"/>
        <c:crosses val="autoZero"/>
        <c:auto val="1"/>
        <c:lblAlgn val="ctr"/>
        <c:lblOffset val="100"/>
        <c:noMultiLvlLbl val="0"/>
      </c:catAx>
      <c:valAx>
        <c:axId val="761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119062</xdr:rowOff>
    </xdr:from>
    <xdr:to>
      <xdr:col>13</xdr:col>
      <xdr:colOff>571500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0</xdr:row>
      <xdr:rowOff>180975</xdr:rowOff>
    </xdr:from>
    <xdr:to>
      <xdr:col>14</xdr:col>
      <xdr:colOff>571499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2E7004-E0DB-4911-B7D2-C013658C20C1}" name="Table3" displayName="Table3" ref="C1:F22" totalsRowShown="0">
  <autoFilter ref="C1:F22" xr:uid="{162E7004-E0DB-4911-B7D2-C013658C20C1}"/>
  <tableColumns count="4">
    <tableColumn id="1" xr3:uid="{B04A0A69-7F7B-41B0-B253-6EF0510E91E2}" name="t"/>
    <tableColumn id="2" xr3:uid="{BA0154C1-2DD3-450E-978B-4D7AB76716CC}" name="q[50]+t"/>
    <tableColumn id="3" xr3:uid="{70725433-82A9-4135-AECC-C6FB4118315E}" name="EPV of benefit payable at the end of the year"/>
    <tableColumn id="4" xr3:uid="{997ED15E-F56B-49D9-884B-E3643C758AB3}" name="p-EPV of…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30224F-6FB2-4242-BF14-9D713256DEFF}" name="Table2" displayName="Table2" ref="C1:E22" totalsRowShown="0">
  <autoFilter ref="C1:E22" xr:uid="{1B30224F-6FB2-4242-BF14-9D713256DEFF}"/>
  <tableColumns count="3">
    <tableColumn id="1" xr3:uid="{E7D634C3-D23C-499E-AFCC-3FF12ABC6137}" name="t"/>
    <tableColumn id="2" xr3:uid="{58D40EBE-F5A4-47C8-86FE-584A59932389}" name="EPV of benefit payable at the end of the year"/>
    <tableColumn id="3" xr3:uid="{1311CE1C-B17A-4652-BF98-5F5830BAB9E8}" name="p-EPV of .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A9" sqref="A9"/>
    </sheetView>
  </sheetViews>
  <sheetFormatPr defaultRowHeight="14.4" x14ac:dyDescent="0.3"/>
  <cols>
    <col min="4" max="4" width="12.109375" customWidth="1"/>
    <col min="5" max="5" width="45" customWidth="1"/>
    <col min="6" max="6" width="18.5546875" customWidth="1"/>
  </cols>
  <sheetData>
    <row r="1" spans="1:6" x14ac:dyDescent="0.3">
      <c r="A1" s="4" t="s">
        <v>0</v>
      </c>
      <c r="B1" s="1">
        <v>15114.33</v>
      </c>
      <c r="C1" t="s">
        <v>5</v>
      </c>
      <c r="D1" t="s">
        <v>1</v>
      </c>
      <c r="E1" t="s">
        <v>2</v>
      </c>
      <c r="F1" t="s">
        <v>6</v>
      </c>
    </row>
    <row r="2" spans="1:6" x14ac:dyDescent="0.3">
      <c r="A2" s="5" t="s">
        <v>3</v>
      </c>
      <c r="B2" s="2">
        <v>500000</v>
      </c>
      <c r="C2">
        <v>0</v>
      </c>
      <c r="D2">
        <v>1.0332933755122786E-3</v>
      </c>
      <c r="E2">
        <f t="shared" ref="E2:E20" si="0">nu*D2*s</f>
        <v>492.04446452965647</v>
      </c>
      <c r="F2">
        <f t="shared" ref="F2:F21" si="1">p-E2</f>
        <v>14622.285535470344</v>
      </c>
    </row>
    <row r="3" spans="1:6" x14ac:dyDescent="0.3">
      <c r="A3" s="6" t="s">
        <v>4</v>
      </c>
      <c r="B3" s="3">
        <f>1.05^-1</f>
        <v>0.95238095238095233</v>
      </c>
      <c r="C3">
        <v>1</v>
      </c>
      <c r="D3">
        <v>1.2644436557440741E-3</v>
      </c>
      <c r="E3">
        <f t="shared" si="0"/>
        <v>602.11602654479714</v>
      </c>
      <c r="F3">
        <f t="shared" si="1"/>
        <v>14512.213973455202</v>
      </c>
    </row>
    <row r="4" spans="1:6" x14ac:dyDescent="0.3">
      <c r="C4">
        <v>2</v>
      </c>
      <c r="D4">
        <v>1.4687255926130183E-3</v>
      </c>
      <c r="E4">
        <f t="shared" si="0"/>
        <v>699.39313933953247</v>
      </c>
      <c r="F4">
        <f t="shared" si="1"/>
        <v>14414.936860660468</v>
      </c>
    </row>
    <row r="5" spans="1:6" x14ac:dyDescent="0.3">
      <c r="C5">
        <v>3</v>
      </c>
      <c r="D5">
        <v>1.6234618333039741E-3</v>
      </c>
      <c r="E5">
        <f t="shared" si="0"/>
        <v>773.07706347808289</v>
      </c>
      <c r="F5">
        <f t="shared" si="1"/>
        <v>14341.252936521916</v>
      </c>
    </row>
    <row r="6" spans="1:6" x14ac:dyDescent="0.3">
      <c r="C6">
        <v>4</v>
      </c>
      <c r="D6">
        <v>1.797356745150025E-3</v>
      </c>
      <c r="E6">
        <f t="shared" si="0"/>
        <v>855.88416435715476</v>
      </c>
      <c r="F6">
        <f t="shared" si="1"/>
        <v>14258.445835642846</v>
      </c>
    </row>
    <row r="7" spans="1:6" x14ac:dyDescent="0.3">
      <c r="C7">
        <v>5</v>
      </c>
      <c r="D7">
        <v>1.9927784711716301E-3</v>
      </c>
      <c r="E7">
        <f t="shared" si="0"/>
        <v>948.94212912934768</v>
      </c>
      <c r="F7">
        <f t="shared" si="1"/>
        <v>14165.387870870652</v>
      </c>
    </row>
    <row r="8" spans="1:6" x14ac:dyDescent="0.3">
      <c r="C8">
        <v>6</v>
      </c>
      <c r="D8">
        <v>2.2123868229786403E-3</v>
      </c>
      <c r="E8">
        <f t="shared" si="0"/>
        <v>1053.5175347517334</v>
      </c>
      <c r="F8">
        <f t="shared" si="1"/>
        <v>14060.812465248266</v>
      </c>
    </row>
    <row r="9" spans="1:6" x14ac:dyDescent="0.3">
      <c r="C9">
        <v>7</v>
      </c>
      <c r="D9">
        <v>2.4591689270031525E-3</v>
      </c>
      <c r="E9">
        <f t="shared" si="0"/>
        <v>1171.0328223824536</v>
      </c>
      <c r="F9">
        <f t="shared" si="1"/>
        <v>13943.297177617547</v>
      </c>
    </row>
    <row r="10" spans="1:6" x14ac:dyDescent="0.3">
      <c r="C10">
        <v>8</v>
      </c>
      <c r="D10">
        <v>2.7364791542020539E-3</v>
      </c>
      <c r="E10">
        <f t="shared" si="0"/>
        <v>1303.0853115247876</v>
      </c>
      <c r="F10">
        <f t="shared" si="1"/>
        <v>13811.244688475212</v>
      </c>
    </row>
    <row r="11" spans="1:6" x14ac:dyDescent="0.3">
      <c r="C11">
        <v>9</v>
      </c>
      <c r="D11">
        <v>3.0480838285775746E-3</v>
      </c>
      <c r="E11">
        <f t="shared" si="0"/>
        <v>1451.468489798845</v>
      </c>
      <c r="F11">
        <f t="shared" si="1"/>
        <v>13662.861510201155</v>
      </c>
    </row>
    <row r="12" spans="1:6" x14ac:dyDescent="0.3">
      <c r="C12">
        <v>10</v>
      </c>
      <c r="D12">
        <v>3.3982112619489468E-3</v>
      </c>
      <c r="E12">
        <f t="shared" si="0"/>
        <v>1618.1958390233078</v>
      </c>
      <c r="F12">
        <f t="shared" si="1"/>
        <v>13496.134160976691</v>
      </c>
    </row>
    <row r="13" spans="1:6" x14ac:dyDescent="0.3">
      <c r="C13">
        <v>11</v>
      </c>
      <c r="D13">
        <v>3.7916077185089492E-3</v>
      </c>
      <c r="E13">
        <f t="shared" si="0"/>
        <v>1805.5274850042615</v>
      </c>
      <c r="F13">
        <f t="shared" si="1"/>
        <v>13308.802514995739</v>
      </c>
    </row>
    <row r="14" spans="1:6" x14ac:dyDescent="0.3">
      <c r="C14">
        <v>12</v>
      </c>
      <c r="D14">
        <v>4.233599972717883E-3</v>
      </c>
      <c r="E14">
        <f t="shared" si="0"/>
        <v>2015.9999870085157</v>
      </c>
      <c r="F14">
        <f t="shared" si="1"/>
        <v>13098.330012991484</v>
      </c>
    </row>
    <row r="15" spans="1:6" x14ac:dyDescent="0.3">
      <c r="C15">
        <v>13</v>
      </c>
      <c r="D15">
        <v>4.7301651877017514E-3</v>
      </c>
      <c r="E15">
        <f t="shared" si="0"/>
        <v>2252.4596131913104</v>
      </c>
      <c r="F15">
        <f t="shared" si="1"/>
        <v>12861.870386808689</v>
      </c>
    </row>
    <row r="16" spans="1:6" x14ac:dyDescent="0.3">
      <c r="C16">
        <v>14</v>
      </c>
      <c r="D16">
        <v>5.2880089080169501E-3</v>
      </c>
      <c r="E16">
        <f t="shared" si="0"/>
        <v>2518.0994800080712</v>
      </c>
      <c r="F16">
        <f t="shared" si="1"/>
        <v>12596.230519991928</v>
      </c>
    </row>
    <row r="17" spans="3:6" x14ac:dyDescent="0.3">
      <c r="C17">
        <v>15</v>
      </c>
      <c r="D17">
        <v>5.9146520295545457E-3</v>
      </c>
      <c r="E17">
        <f t="shared" si="0"/>
        <v>2816.5009664545455</v>
      </c>
      <c r="F17">
        <f t="shared" si="1"/>
        <v>12297.829033545455</v>
      </c>
    </row>
    <row r="18" spans="3:6" x14ac:dyDescent="0.3">
      <c r="C18">
        <v>16</v>
      </c>
      <c r="D18">
        <v>6.6185276792443126E-3</v>
      </c>
      <c r="E18">
        <f t="shared" si="0"/>
        <v>3151.6798472591963</v>
      </c>
      <c r="F18">
        <f t="shared" si="1"/>
        <v>11962.650152740804</v>
      </c>
    </row>
    <row r="19" spans="3:6" x14ac:dyDescent="0.3">
      <c r="C19">
        <v>17</v>
      </c>
      <c r="D19">
        <v>7.4090890062679104E-3</v>
      </c>
      <c r="E19">
        <f t="shared" si="0"/>
        <v>3528.1376220323382</v>
      </c>
      <c r="F19">
        <f t="shared" si="1"/>
        <v>11586.192377967662</v>
      </c>
    </row>
    <row r="20" spans="3:6" x14ac:dyDescent="0.3">
      <c r="C20">
        <v>18</v>
      </c>
      <c r="D20">
        <v>8.2969289522332179E-3</v>
      </c>
      <c r="E20">
        <f t="shared" si="0"/>
        <v>3950.9185486824845</v>
      </c>
      <c r="F20">
        <f t="shared" si="1"/>
        <v>11163.411451317515</v>
      </c>
    </row>
    <row r="21" spans="3:6" x14ac:dyDescent="0.3">
      <c r="C21">
        <v>19</v>
      </c>
      <c r="D21">
        <v>9.2939131268063857E-3</v>
      </c>
      <c r="E21">
        <f>nu*s</f>
        <v>476190.47619047615</v>
      </c>
      <c r="F21">
        <f t="shared" si="1"/>
        <v>-461076.14619047614</v>
      </c>
    </row>
    <row r="22" spans="3:6" x14ac:dyDescent="0.3">
      <c r="C22">
        <v>20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abSelected="1" workbookViewId="0">
      <selection activeCell="B21" sqref="B21"/>
    </sheetView>
  </sheetViews>
  <sheetFormatPr defaultRowHeight="14.4" x14ac:dyDescent="0.3"/>
  <cols>
    <col min="1" max="1" width="10.6640625" customWidth="1"/>
    <col min="2" max="2" width="11.33203125" customWidth="1"/>
    <col min="3" max="3" width="11.6640625" customWidth="1"/>
    <col min="4" max="4" width="41.109375" customWidth="1"/>
    <col min="5" max="5" width="11.88671875" customWidth="1"/>
  </cols>
  <sheetData>
    <row r="1" spans="1:5" x14ac:dyDescent="0.3">
      <c r="A1" s="4" t="s">
        <v>7</v>
      </c>
      <c r="C1" t="s">
        <v>5</v>
      </c>
      <c r="D1" t="s">
        <v>2</v>
      </c>
      <c r="E1" t="s">
        <v>8</v>
      </c>
    </row>
    <row r="2" spans="1:5" x14ac:dyDescent="0.3">
      <c r="A2">
        <v>1556.2909</v>
      </c>
      <c r="C2">
        <v>0</v>
      </c>
      <c r="D2">
        <f>s*'7.1(endowment)'!D2*nu</f>
        <v>492.04446452965641</v>
      </c>
      <c r="E2">
        <f t="shared" ref="E2:E21" si="0">pt-D2</f>
        <v>1064.2464354703436</v>
      </c>
    </row>
    <row r="3" spans="1:5" x14ac:dyDescent="0.3">
      <c r="C3">
        <v>1</v>
      </c>
      <c r="D3">
        <f>s*'7.1(endowment)'!D3*nu</f>
        <v>602.11602654479714</v>
      </c>
      <c r="E3">
        <f t="shared" si="0"/>
        <v>954.17487345520283</v>
      </c>
    </row>
    <row r="4" spans="1:5" x14ac:dyDescent="0.3">
      <c r="C4">
        <v>2</v>
      </c>
      <c r="D4">
        <f>s*'7.1(endowment)'!D4*nu</f>
        <v>699.39313933953247</v>
      </c>
      <c r="E4">
        <f t="shared" si="0"/>
        <v>856.8977606604675</v>
      </c>
    </row>
    <row r="5" spans="1:5" x14ac:dyDescent="0.3">
      <c r="C5">
        <v>3</v>
      </c>
      <c r="D5">
        <f>s*'7.1(endowment)'!D5*nu</f>
        <v>773.07706347808289</v>
      </c>
      <c r="E5">
        <f t="shared" si="0"/>
        <v>783.21383652191707</v>
      </c>
    </row>
    <row r="6" spans="1:5" x14ac:dyDescent="0.3">
      <c r="C6">
        <v>4</v>
      </c>
      <c r="D6">
        <f>s*'7.1(endowment)'!D6*nu</f>
        <v>855.88416435715476</v>
      </c>
      <c r="E6">
        <f t="shared" si="0"/>
        <v>700.40673564284521</v>
      </c>
    </row>
    <row r="7" spans="1:5" x14ac:dyDescent="0.3">
      <c r="C7">
        <v>5</v>
      </c>
      <c r="D7">
        <f>s*'7.1(endowment)'!D7*nu</f>
        <v>948.94212912934768</v>
      </c>
      <c r="E7">
        <f t="shared" si="0"/>
        <v>607.34877087065229</v>
      </c>
    </row>
    <row r="8" spans="1:5" x14ac:dyDescent="0.3">
      <c r="C8">
        <v>6</v>
      </c>
      <c r="D8">
        <f>s*'7.1(endowment)'!D8*nu</f>
        <v>1053.5175347517334</v>
      </c>
      <c r="E8">
        <f t="shared" si="0"/>
        <v>502.7733652482666</v>
      </c>
    </row>
    <row r="9" spans="1:5" x14ac:dyDescent="0.3">
      <c r="C9">
        <v>7</v>
      </c>
      <c r="D9">
        <f>s*'7.1(endowment)'!D9*nu</f>
        <v>1171.0328223824536</v>
      </c>
      <c r="E9">
        <f t="shared" si="0"/>
        <v>385.25807761754641</v>
      </c>
    </row>
    <row r="10" spans="1:5" x14ac:dyDescent="0.3">
      <c r="C10">
        <v>8</v>
      </c>
      <c r="D10">
        <f>s*'7.1(endowment)'!D10*nu</f>
        <v>1303.0853115247876</v>
      </c>
      <c r="E10">
        <f t="shared" si="0"/>
        <v>253.20558847521238</v>
      </c>
    </row>
    <row r="11" spans="1:5" x14ac:dyDescent="0.3">
      <c r="C11">
        <v>9</v>
      </c>
      <c r="D11">
        <f>s*'7.1(endowment)'!D11*nu</f>
        <v>1451.468489798845</v>
      </c>
      <c r="E11">
        <f t="shared" si="0"/>
        <v>104.82241020115498</v>
      </c>
    </row>
    <row r="12" spans="1:5" x14ac:dyDescent="0.3">
      <c r="C12">
        <v>10</v>
      </c>
      <c r="D12">
        <f>s*'7.1(endowment)'!D12*nu</f>
        <v>1618.1958390233078</v>
      </c>
      <c r="E12">
        <f t="shared" si="0"/>
        <v>-61.904939023307861</v>
      </c>
    </row>
    <row r="13" spans="1:5" x14ac:dyDescent="0.3">
      <c r="C13">
        <v>11</v>
      </c>
      <c r="D13">
        <f>s*'7.1(endowment)'!D13*nu</f>
        <v>1805.5274850042615</v>
      </c>
      <c r="E13">
        <f t="shared" si="0"/>
        <v>-249.23658500426154</v>
      </c>
    </row>
    <row r="14" spans="1:5" x14ac:dyDescent="0.3">
      <c r="C14">
        <v>12</v>
      </c>
      <c r="D14">
        <f>s*'7.1(endowment)'!D14*nu</f>
        <v>2015.9999870085157</v>
      </c>
      <c r="E14">
        <f t="shared" si="0"/>
        <v>-459.70908700851578</v>
      </c>
    </row>
    <row r="15" spans="1:5" x14ac:dyDescent="0.3">
      <c r="C15">
        <v>13</v>
      </c>
      <c r="D15">
        <f>s*'7.1(endowment)'!D15*nu</f>
        <v>2252.4596131913099</v>
      </c>
      <c r="E15">
        <f t="shared" si="0"/>
        <v>-696.16871319130996</v>
      </c>
    </row>
    <row r="16" spans="1:5" x14ac:dyDescent="0.3">
      <c r="C16">
        <v>14</v>
      </c>
      <c r="D16">
        <f>s*'7.1(endowment)'!D16*nu</f>
        <v>2518.0994800080712</v>
      </c>
      <c r="E16">
        <f t="shared" si="0"/>
        <v>-961.8085800080712</v>
      </c>
    </row>
    <row r="17" spans="3:5" x14ac:dyDescent="0.3">
      <c r="C17">
        <v>15</v>
      </c>
      <c r="D17">
        <f>s*'7.1(endowment)'!D17*nu</f>
        <v>2816.5009664545455</v>
      </c>
      <c r="E17">
        <f t="shared" si="0"/>
        <v>-1260.2100664545455</v>
      </c>
    </row>
    <row r="18" spans="3:5" x14ac:dyDescent="0.3">
      <c r="C18">
        <v>16</v>
      </c>
      <c r="D18">
        <f>s*'7.1(endowment)'!D18*nu</f>
        <v>3151.6798472591963</v>
      </c>
      <c r="E18">
        <f t="shared" si="0"/>
        <v>-1595.3889472591964</v>
      </c>
    </row>
    <row r="19" spans="3:5" x14ac:dyDescent="0.3">
      <c r="C19">
        <v>17</v>
      </c>
      <c r="D19">
        <f>s*'7.1(endowment)'!D19*nu</f>
        <v>3528.1376220323377</v>
      </c>
      <c r="E19">
        <f t="shared" si="0"/>
        <v>-1971.8467220323378</v>
      </c>
    </row>
    <row r="20" spans="3:5" x14ac:dyDescent="0.3">
      <c r="C20">
        <v>18</v>
      </c>
      <c r="D20">
        <f>s*'7.1(endowment)'!D20*nu</f>
        <v>3950.9185486824845</v>
      </c>
      <c r="E20">
        <f t="shared" si="0"/>
        <v>-2394.6276486824845</v>
      </c>
    </row>
    <row r="21" spans="3:5" x14ac:dyDescent="0.3">
      <c r="C21">
        <v>19</v>
      </c>
      <c r="D21">
        <f>s*'7.1(endowment)'!D21*nu</f>
        <v>4425.6729175268501</v>
      </c>
      <c r="E21">
        <f t="shared" si="0"/>
        <v>-2869.3820175268502</v>
      </c>
    </row>
    <row r="22" spans="3:5" x14ac:dyDescent="0.3">
      <c r="C22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7.1(endowment)</vt:lpstr>
      <vt:lpstr>7.2(term)</vt:lpstr>
      <vt:lpstr>Sheet3</vt:lpstr>
      <vt:lpstr>nu</vt:lpstr>
      <vt:lpstr>p</vt:lpstr>
      <vt:lpstr>pt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2022-08-11T07:59:08Z</dcterms:modified>
</cp:coreProperties>
</file>