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komar/Documents/Graz/2nd Semester/HCI/HCI/g2-04-ta/"/>
    </mc:Choice>
  </mc:AlternateContent>
  <xr:revisionPtr revIDLastSave="0" documentId="8_{C0A8F871-EFB1-E244-8E6F-BF06D4B48497}" xr6:coauthVersionLast="47" xr6:coauthVersionMax="47" xr10:uidLastSave="{00000000-0000-0000-0000-000000000000}"/>
  <bookViews>
    <workbookView xWindow="0" yWindow="520" windowWidth="28800" windowHeight="17500" tabRatio="503" firstSheet="1" activeTab="1" xr2:uid="{00000000-000D-0000-FFFF-FFFF00000000}"/>
  </bookViews>
  <sheets>
    <sheet name="Background Q" sheetId="3" r:id="rId1"/>
    <sheet name="Task Success" sheetId="1" r:id="rId2"/>
    <sheet name="Negative Findings (Problems)" sheetId="5" r:id="rId3"/>
    <sheet name="Positive Findings" sheetId="6" r:id="rId4"/>
    <sheet name="Feedback Q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5" l="1"/>
  <c r="K11" i="5"/>
  <c r="L12" i="3"/>
  <c r="L11" i="3"/>
  <c r="K12" i="3"/>
  <c r="K11" i="3"/>
  <c r="N11" i="3"/>
  <c r="N12" i="3"/>
  <c r="O11" i="3"/>
  <c r="O12" i="3"/>
  <c r="D12" i="3"/>
  <c r="D11" i="3"/>
  <c r="O11" i="4"/>
  <c r="O10" i="4"/>
  <c r="R12" i="3" l="1"/>
  <c r="Q12" i="3"/>
  <c r="R11" i="3"/>
  <c r="Q11" i="3"/>
  <c r="Q11" i="4"/>
  <c r="Q10" i="4"/>
  <c r="P11" i="4"/>
  <c r="P10" i="4"/>
  <c r="K9" i="6"/>
  <c r="K7" i="6"/>
  <c r="K8" i="6"/>
  <c r="K6" i="6"/>
  <c r="A6" i="6"/>
  <c r="A7" i="6" s="1"/>
  <c r="K5" i="6"/>
  <c r="K5" i="5"/>
  <c r="K9" i="5"/>
  <c r="K15" i="5"/>
  <c r="K13" i="5"/>
  <c r="K14" i="5"/>
  <c r="K6" i="5"/>
  <c r="K8" i="5"/>
  <c r="K12" i="5"/>
  <c r="K10" i="5"/>
  <c r="K7" i="5"/>
  <c r="D11" i="1"/>
  <c r="E11" i="1"/>
  <c r="F11" i="1"/>
  <c r="G11" i="1"/>
  <c r="C11" i="1"/>
  <c r="C10" i="1"/>
  <c r="D10" i="1"/>
  <c r="E10" i="1"/>
  <c r="F10" i="1"/>
  <c r="G10" i="1"/>
  <c r="S11" i="3"/>
  <c r="W11" i="3"/>
  <c r="S12" i="3"/>
  <c r="W12" i="3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A9" i="6" l="1"/>
  <c r="A8" i="6"/>
  <c r="A12" i="5"/>
  <c r="A8" i="5"/>
  <c r="A6" i="5"/>
</calcChain>
</file>

<file path=xl/sharedStrings.xml><?xml version="1.0" encoding="utf-8"?>
<sst xmlns="http://schemas.openxmlformats.org/spreadsheetml/2006/main" count="307" uniqueCount="184">
  <si>
    <t>Browser</t>
  </si>
  <si>
    <t>Sum</t>
  </si>
  <si>
    <t>Percent</t>
  </si>
  <si>
    <t>Task Success (Effectiveness: 0=failure, 1=success)</t>
  </si>
  <si>
    <t>StdDev</t>
  </si>
  <si>
    <t>Alias</t>
  </si>
  <si>
    <t>Age</t>
  </si>
  <si>
    <t>Occupation</t>
  </si>
  <si>
    <t>Sight Aid</t>
  </si>
  <si>
    <t>Education</t>
  </si>
  <si>
    <t>Degree Course</t>
  </si>
  <si>
    <t>OS</t>
  </si>
  <si>
    <t>Connection</t>
  </si>
  <si>
    <t>Previous Usability Tests</t>
  </si>
  <si>
    <t>Median</t>
  </si>
  <si>
    <t>User</t>
  </si>
  <si>
    <t>TP1 (Pilot)</t>
  </si>
  <si>
    <t>TP2</t>
  </si>
  <si>
    <t>TP3</t>
  </si>
  <si>
    <t>TP4</t>
  </si>
  <si>
    <t>TP5</t>
  </si>
  <si>
    <t>2 Quality</t>
  </si>
  <si>
    <t>3 Easy to Read</t>
  </si>
  <si>
    <t>4 Local Search</t>
  </si>
  <si>
    <t>5 Appearance</t>
  </si>
  <si>
    <t>6 Consistency</t>
  </si>
  <si>
    <t>7 Speed</t>
  </si>
  <si>
    <t>8 Caring</t>
  </si>
  <si>
    <t>9 Relevance</t>
  </si>
  <si>
    <t>Severity</t>
  </si>
  <si>
    <t>No.</t>
  </si>
  <si>
    <t>Short Title</t>
  </si>
  <si>
    <t>Description</t>
  </si>
  <si>
    <t>Timestamp(s)</t>
  </si>
  <si>
    <t>Location (How Reproducible?)</t>
  </si>
  <si>
    <t>Positive Findings</t>
  </si>
  <si>
    <t>Negative Findings (Problems)</t>
  </si>
  <si>
    <t>Feedback Questionnaire</t>
  </si>
  <si>
    <t>Task Success</t>
  </si>
  <si>
    <t>Background Questionnaire</t>
  </si>
  <si>
    <t>Positivity</t>
  </si>
  <si>
    <t>...</t>
  </si>
  <si>
    <t>Mean</t>
  </si>
  <si>
    <t>1 Navigation</t>
  </si>
  <si>
    <t>10 Overall Impression</t>
  </si>
  <si>
    <t>11 Trustworthy</t>
  </si>
  <si>
    <t>12 Return Visit</t>
  </si>
  <si>
    <t>General Information</t>
  </si>
  <si>
    <t>Sight Impairment</t>
  </si>
  <si>
    <t>Web Use</t>
  </si>
  <si>
    <t>Device</t>
  </si>
  <si>
    <t>Tablet Use</t>
  </si>
  <si>
    <t>Personal Computer Use</t>
  </si>
  <si>
    <t>Years</t>
  </si>
  <si>
    <t>h/week</t>
  </si>
  <si>
    <t>1 × Android</t>
  </si>
  <si>
    <t>Smartphone Use</t>
  </si>
  <si>
    <t>3 × Firefox</t>
  </si>
  <si>
    <t>Colour Blindness</t>
  </si>
  <si>
    <t>Web Admin (years)</t>
  </si>
  <si>
    <t>Domain-Specific Questions</t>
  </si>
  <si>
    <t>As Test Person</t>
  </si>
  <si>
    <t>In Test Team</t>
  </si>
  <si>
    <t>Type of Test</t>
  </si>
  <si>
    <t>Video Clip(s)</t>
  </si>
  <si>
    <t>Gender</t>
  </si>
  <si>
    <t>Highest</t>
  </si>
  <si>
    <t>1 × Mac</t>
  </si>
  <si>
    <t>13 Likely to Recommend</t>
  </si>
  <si>
    <t>man</t>
  </si>
  <si>
    <t>woman</t>
  </si>
  <si>
    <t>Home → Store Finder</t>
  </si>
  <si>
    <t>“Peter”</t>
  </si>
  <si>
    <t>"Patrick"</t>
  </si>
  <si>
    <t>"Mary"</t>
  </si>
  <si>
    <t>"Emmanuel"</t>
  </si>
  <si>
    <t>"Michael"</t>
  </si>
  <si>
    <t>KS</t>
  </si>
  <si>
    <t>MD</t>
  </si>
  <si>
    <t>RU</t>
  </si>
  <si>
    <t>VK</t>
  </si>
  <si>
    <t>Lives in Graz</t>
  </si>
  <si>
    <t>Visited website</t>
  </si>
  <si>
    <t>Visited Pharmacy</t>
  </si>
  <si>
    <t>14 Likely to Order</t>
  </si>
  <si>
    <t>15 Likely Consultation</t>
  </si>
  <si>
    <t>student</t>
  </si>
  <si>
    <t>n</t>
  </si>
  <si>
    <t>Matura</t>
  </si>
  <si>
    <t>Microsoft Windows</t>
  </si>
  <si>
    <t>none</t>
  </si>
  <si>
    <t>Samsung</t>
  </si>
  <si>
    <t>Smartphone</t>
  </si>
  <si>
    <t>4G mobiles Internet</t>
  </si>
  <si>
    <t>y</t>
  </si>
  <si>
    <t>Apple (iOS)</t>
  </si>
  <si>
    <t>5G</t>
  </si>
  <si>
    <t>nursing student</t>
  </si>
  <si>
    <t>Android</t>
  </si>
  <si>
    <t>Firefox</t>
  </si>
  <si>
    <t>nursing</t>
  </si>
  <si>
    <t>Desktop PC</t>
  </si>
  <si>
    <t>glasses</t>
  </si>
  <si>
    <t>computer science</t>
  </si>
  <si>
    <t>business informatics</t>
  </si>
  <si>
    <t>psychology</t>
  </si>
  <si>
    <t>Chrome</t>
  </si>
  <si>
    <t>TA</t>
  </si>
  <si>
    <t>Microsoft Windows, Apple Macintosh</t>
  </si>
  <si>
    <t>Chrome, Safari</t>
  </si>
  <si>
    <t>Chrome, Firefox</t>
  </si>
  <si>
    <t>5 × Windows</t>
  </si>
  <si>
    <t>3 × none</t>
  </si>
  <si>
    <t>1 × iOS</t>
  </si>
  <si>
    <t>3 × iOS</t>
  </si>
  <si>
    <t>1 x Samsung</t>
  </si>
  <si>
    <t>4 × Chrome</t>
  </si>
  <si>
    <t>1 × Safari</t>
  </si>
  <si>
    <t>1 Look around</t>
  </si>
  <si>
    <t>2 COVID-19 testing</t>
  </si>
  <si>
    <t>3 Pain killer</t>
  </si>
  <si>
    <t>4 New account</t>
  </si>
  <si>
    <t>5 Bepanthen Augentropfen</t>
  </si>
  <si>
    <t>The shopping cart is difficult to find.</t>
  </si>
  <si>
    <t>Shopping cart difficult to find</t>
  </si>
  <si>
    <t>Home → Shop → Any product</t>
  </si>
  <si>
    <t>Long loading times</t>
  </si>
  <si>
    <t>Sometimes, the website needs too much time to load it's page.</t>
  </si>
  <si>
    <t>Home → Shop → Warenkorb</t>
  </si>
  <si>
    <t>Classification not clear</t>
  </si>
  <si>
    <t>The classification of the products, which one belongs to which category is not clear.</t>
  </si>
  <si>
    <t>TP1 00:21:48</t>
  </si>
  <si>
    <t>TP1 00:18:54, TP1 00:23:08</t>
  </si>
  <si>
    <t>Product not removed</t>
  </si>
  <si>
    <t>When pressing the minus next to the product in the shopping cart, the product doesn't get removed.</t>
  </si>
  <si>
    <t>TP2 00:08:39</t>
  </si>
  <si>
    <t>Home → Shop</t>
  </si>
  <si>
    <t>TP2 00:08:43</t>
  </si>
  <si>
    <t>Small button</t>
  </si>
  <si>
    <t>The x next to the products in the shopping cart is too small.</t>
  </si>
  <si>
    <t>Home → Warenkorb</t>
  </si>
  <si>
    <t>After adding the product to the shopping cart, the product information is shown.</t>
  </si>
  <si>
    <t>Product information</t>
  </si>
  <si>
    <t>The buttons of "Mein Konto" and "Warenkorb" are too small.</t>
  </si>
  <si>
    <t>Buttons too small</t>
  </si>
  <si>
    <t>TP2 00:17:46</t>
  </si>
  <si>
    <t>TP3 00:08:07</t>
  </si>
  <si>
    <t>New tab</t>
  </si>
  <si>
    <t>A new tab is opened when clicking on the shipping link.</t>
  </si>
  <si>
    <t>Home → Shop → Versand</t>
  </si>
  <si>
    <t>TP1 00:19:08, TP3 00:11:35</t>
  </si>
  <si>
    <t>TP3 00:12:04</t>
  </si>
  <si>
    <t>After adding a product to the wish list and clicking the button to close, the wish list gets opened.</t>
  </si>
  <si>
    <t>Opening wish list</t>
  </si>
  <si>
    <t>Home → Shop → Any product → Zur Wunschliste hinzufügen → Schließen</t>
  </si>
  <si>
    <t>Product not added</t>
  </si>
  <si>
    <t>The product was not added to the shopping cart after clicking on the button.</t>
  </si>
  <si>
    <t>TP4 00:12:48</t>
  </si>
  <si>
    <t>Add to wish list</t>
  </si>
  <si>
    <t>You can't add the products shown in "Angebote" to the wish list.</t>
  </si>
  <si>
    <t>Home</t>
  </si>
  <si>
    <t>TP4 00:19:10</t>
  </si>
  <si>
    <t>Searching options</t>
  </si>
  <si>
    <t>Searching upon brand name is not useful for an average consumer.</t>
  </si>
  <si>
    <t>TP2 00:15:08, TP3 00:14:53, TP3 00:15:35, TP4 00:15:58, TP5 00:15:15</t>
  </si>
  <si>
    <t>TP3 00:14:39, TP3 00:15:49, TP5 00:15:26</t>
  </si>
  <si>
    <t>TP2 00:18:09</t>
  </si>
  <si>
    <t>Good functionality</t>
  </si>
  <si>
    <t>Every information that is needed is provided by the website.</t>
  </si>
  <si>
    <t>The website is very user-friendly.</t>
  </si>
  <si>
    <t>Email filled in</t>
  </si>
  <si>
    <t>When buying a product and giving in the data the email address is already filled in.</t>
  </si>
  <si>
    <t>Home → Shop → Any product → In den Warenkorb → Warenkorb → Weiter zur Kasse</t>
  </si>
  <si>
    <t>Sending Email</t>
  </si>
  <si>
    <t>TP5 00:12:19</t>
  </si>
  <si>
    <t>When creating an account the confirmation email is sent fast.</t>
  </si>
  <si>
    <t>Home → Mein Konto → Registrieren</t>
  </si>
  <si>
    <t>TP5 00:17:52</t>
  </si>
  <si>
    <t>Action in wish list</t>
  </si>
  <si>
    <t>You can choose the action in the wish list.</t>
  </si>
  <si>
    <t>Home → Mein Konto → Wunschliste</t>
  </si>
  <si>
    <t>TP3 00:17:23, TP5 00:19:59</t>
  </si>
  <si>
    <t>TP1 00:21:24, TP3 00:04:15, TP3 00:05:20, TP3 00:13:17, TP3 00:19:14, TP4 00:18:26, TP5 00:21:25</t>
  </si>
  <si>
    <t>Good navigation /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</si>
</sst>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0" xfId="0" applyAlignment="1">
      <alignment horizontal="right"/>
    </xf>
    <xf numFmtId="0" fontId="2" fillId="0" borderId="0" xfId="0" applyFont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2" borderId="2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" fontId="0" fillId="3" borderId="3" xfId="0" applyNumberFormat="1" applyFill="1" applyBorder="1"/>
    <xf numFmtId="0" fontId="2" fillId="3" borderId="21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3" fillId="0" borderId="3" xfId="0" applyFont="1" applyBorder="1"/>
    <xf numFmtId="0" fontId="3" fillId="0" borderId="2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0" xfId="0" applyNumberFormat="1" applyFont="1"/>
    <xf numFmtId="0" fontId="3" fillId="0" borderId="14" xfId="0" applyFont="1" applyBorder="1"/>
    <xf numFmtId="0" fontId="3" fillId="0" borderId="0" xfId="0" applyFont="1"/>
    <xf numFmtId="0" fontId="3" fillId="0" borderId="15" xfId="0" applyFont="1" applyBorder="1"/>
    <xf numFmtId="1" fontId="0" fillId="3" borderId="27" xfId="0" applyNumberFormat="1" applyFill="1" applyBorder="1"/>
    <xf numFmtId="164" fontId="2" fillId="3" borderId="28" xfId="0" applyNumberFormat="1" applyFont="1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9" fontId="0" fillId="3" borderId="27" xfId="0" applyNumberFormat="1" applyFill="1" applyBorder="1"/>
    <xf numFmtId="164" fontId="2" fillId="3" borderId="27" xfId="0" applyNumberFormat="1" applyFont="1" applyFill="1" applyBorder="1" applyAlignment="1">
      <alignment horizontal="center"/>
    </xf>
    <xf numFmtId="164" fontId="3" fillId="3" borderId="28" xfId="0" applyNumberFormat="1" applyFont="1" applyFill="1" applyBorder="1"/>
    <xf numFmtId="0" fontId="0" fillId="0" borderId="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2" fontId="0" fillId="0" borderId="32" xfId="0" applyNumberFormat="1" applyBorder="1"/>
    <xf numFmtId="0" fontId="2" fillId="0" borderId="32" xfId="0" applyFont="1" applyBorder="1"/>
    <xf numFmtId="0" fontId="2" fillId="0" borderId="34" xfId="0" applyFont="1" applyBorder="1" applyAlignment="1">
      <alignment horizontal="right"/>
    </xf>
    <xf numFmtId="0" fontId="2" fillId="0" borderId="33" xfId="0" applyFont="1" applyBorder="1"/>
    <xf numFmtId="0" fontId="3" fillId="0" borderId="0" xfId="0" applyFont="1" applyAlignment="1">
      <alignment horizontal="right"/>
    </xf>
    <xf numFmtId="0" fontId="3" fillId="0" borderId="17" xfId="0" applyFont="1" applyBorder="1" applyAlignment="1">
      <alignment horizontal="center"/>
    </xf>
    <xf numFmtId="0" fontId="3" fillId="0" borderId="20" xfId="0" applyFont="1" applyBorder="1"/>
    <xf numFmtId="0" fontId="3" fillId="0" borderId="17" xfId="0" applyFont="1" applyBorder="1"/>
    <xf numFmtId="0" fontId="3" fillId="0" borderId="1" xfId="0" applyFont="1" applyBorder="1" applyAlignment="1">
      <alignment horizontal="center"/>
    </xf>
    <xf numFmtId="0" fontId="3" fillId="0" borderId="34" xfId="0" applyFont="1" applyBorder="1" applyAlignment="1">
      <alignment horizontal="right"/>
    </xf>
    <xf numFmtId="0" fontId="3" fillId="3" borderId="21" xfId="0" applyFont="1" applyFill="1" applyBorder="1"/>
    <xf numFmtId="21" fontId="0" fillId="0" borderId="0" xfId="0" applyNumberFormat="1"/>
    <xf numFmtId="0" fontId="2" fillId="2" borderId="7" xfId="0" applyFont="1" applyFill="1" applyBorder="1"/>
    <xf numFmtId="0" fontId="0" fillId="0" borderId="8" xfId="0" applyBorder="1"/>
    <xf numFmtId="0" fontId="2" fillId="2" borderId="8" xfId="0" applyFont="1" applyFill="1" applyBorder="1"/>
    <xf numFmtId="0" fontId="2" fillId="2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opLeftCell="A3" zoomScale="168" workbookViewId="0">
      <selection activeCell="B9" sqref="B9"/>
    </sheetView>
  </sheetViews>
  <sheetFormatPr baseColWidth="10" defaultColWidth="11.33203125" defaultRowHeight="13" x14ac:dyDescent="0.15"/>
  <cols>
    <col min="1" max="1" width="11.6640625" customWidth="1"/>
    <col min="2" max="2" width="12.1640625" customWidth="1"/>
    <col min="3" max="3" width="11.33203125" customWidth="1"/>
    <col min="4" max="4" width="8.1640625" bestFit="1" customWidth="1"/>
    <col min="5" max="5" width="17.6640625" bestFit="1" customWidth="1"/>
    <col min="6" max="6" width="13.33203125" customWidth="1"/>
    <col min="7" max="7" width="16.6640625" customWidth="1"/>
    <col min="8" max="8" width="15.33203125" bestFit="1" customWidth="1"/>
    <col min="9" max="9" width="23" customWidth="1"/>
    <col min="10" max="10" width="13" customWidth="1"/>
    <col min="11" max="11" width="6.6640625" customWidth="1"/>
    <col min="12" max="12" width="7.83203125" customWidth="1"/>
    <col min="13" max="13" width="13.6640625" customWidth="1"/>
    <col min="14" max="14" width="6.33203125" customWidth="1"/>
    <col min="15" max="15" width="7.1640625" customWidth="1"/>
    <col min="16" max="16" width="13.6640625" customWidth="1"/>
    <col min="17" max="17" width="6.33203125" customWidth="1"/>
    <col min="18" max="18" width="7.6640625" customWidth="1"/>
    <col min="19" max="19" width="7.33203125" customWidth="1"/>
    <col min="20" max="20" width="13.33203125" customWidth="1"/>
    <col min="21" max="21" width="12.6640625" customWidth="1"/>
    <col min="22" max="22" width="14" customWidth="1"/>
    <col min="23" max="23" width="17.1640625" customWidth="1"/>
    <col min="24" max="24" width="20.83203125" customWidth="1"/>
    <col min="25" max="25" width="17.83203125" bestFit="1" customWidth="1"/>
    <col min="26" max="26" width="17.83203125" customWidth="1"/>
    <col min="27" max="27" width="13.83203125" customWidth="1"/>
    <col min="28" max="28" width="13.1640625" customWidth="1"/>
    <col min="29" max="29" width="22.33203125" customWidth="1"/>
  </cols>
  <sheetData>
    <row r="1" spans="1:29" x14ac:dyDescent="0.15">
      <c r="A1" s="6" t="s">
        <v>39</v>
      </c>
    </row>
    <row r="2" spans="1:29" ht="14" thickBot="1" x14ac:dyDescent="0.2"/>
    <row r="3" spans="1:29" s="6" customFormat="1" x14ac:dyDescent="0.15">
      <c r="C3" s="11" t="s">
        <v>47</v>
      </c>
      <c r="D3" s="12"/>
      <c r="E3" s="12"/>
      <c r="F3" s="11" t="s">
        <v>48</v>
      </c>
      <c r="G3" s="13"/>
      <c r="H3" s="11" t="s">
        <v>9</v>
      </c>
      <c r="I3" s="13"/>
      <c r="J3" s="11" t="s">
        <v>52</v>
      </c>
      <c r="K3" s="12"/>
      <c r="L3" s="12"/>
      <c r="M3" s="11" t="s">
        <v>51</v>
      </c>
      <c r="N3" s="12"/>
      <c r="O3" s="12"/>
      <c r="P3" s="11" t="s">
        <v>56</v>
      </c>
      <c r="Q3" s="12"/>
      <c r="R3" s="12"/>
      <c r="S3" s="11" t="s">
        <v>49</v>
      </c>
      <c r="T3" s="12"/>
      <c r="U3" s="12"/>
      <c r="V3" s="12"/>
      <c r="W3" s="13"/>
      <c r="X3" s="75" t="s">
        <v>60</v>
      </c>
      <c r="Y3" s="77"/>
      <c r="Z3" s="78"/>
      <c r="AA3" s="75" t="s">
        <v>13</v>
      </c>
      <c r="AB3" s="76"/>
      <c r="AC3" s="13"/>
    </row>
    <row r="4" spans="1:29" s="1" customFormat="1" ht="14" thickBot="1" x14ac:dyDescent="0.2">
      <c r="A4" s="36" t="s">
        <v>15</v>
      </c>
      <c r="B4" s="3" t="s">
        <v>5</v>
      </c>
      <c r="C4" s="7" t="s">
        <v>65</v>
      </c>
      <c r="D4" s="8" t="s">
        <v>6</v>
      </c>
      <c r="E4" s="14" t="s">
        <v>7</v>
      </c>
      <c r="F4" s="15" t="s">
        <v>8</v>
      </c>
      <c r="G4" s="10" t="s">
        <v>58</v>
      </c>
      <c r="H4" s="7" t="s">
        <v>66</v>
      </c>
      <c r="I4" s="9" t="s">
        <v>10</v>
      </c>
      <c r="J4" s="14" t="s">
        <v>11</v>
      </c>
      <c r="K4" s="7" t="s">
        <v>53</v>
      </c>
      <c r="L4" s="8" t="s">
        <v>54</v>
      </c>
      <c r="M4" s="14" t="s">
        <v>11</v>
      </c>
      <c r="N4" s="7" t="s">
        <v>53</v>
      </c>
      <c r="O4" s="8" t="s">
        <v>54</v>
      </c>
      <c r="P4" s="14" t="s">
        <v>11</v>
      </c>
      <c r="Q4" s="7" t="s">
        <v>53</v>
      </c>
      <c r="R4" s="8" t="s">
        <v>54</v>
      </c>
      <c r="S4" s="16" t="s">
        <v>54</v>
      </c>
      <c r="T4" s="16" t="s">
        <v>50</v>
      </c>
      <c r="U4" s="16" t="s">
        <v>12</v>
      </c>
      <c r="V4" s="16" t="s">
        <v>0</v>
      </c>
      <c r="W4" s="17" t="s">
        <v>59</v>
      </c>
      <c r="X4" s="16" t="s">
        <v>81</v>
      </c>
      <c r="Y4" s="16" t="s">
        <v>82</v>
      </c>
      <c r="Z4" s="16" t="s">
        <v>83</v>
      </c>
      <c r="AA4" s="16" t="s">
        <v>61</v>
      </c>
      <c r="AB4" s="16" t="s">
        <v>62</v>
      </c>
      <c r="AC4" s="17" t="s">
        <v>63</v>
      </c>
    </row>
    <row r="5" spans="1:29" x14ac:dyDescent="0.15">
      <c r="A5" s="2" t="s">
        <v>16</v>
      </c>
      <c r="B5" s="43" t="s">
        <v>74</v>
      </c>
      <c r="C5" s="21" t="s">
        <v>70</v>
      </c>
      <c r="D5" s="58">
        <v>21</v>
      </c>
      <c r="E5" s="43" t="s">
        <v>86</v>
      </c>
      <c r="F5" s="43" t="s">
        <v>87</v>
      </c>
      <c r="G5" s="45" t="s">
        <v>87</v>
      </c>
      <c r="H5" s="4" t="s">
        <v>88</v>
      </c>
      <c r="I5" s="4" t="s">
        <v>105</v>
      </c>
      <c r="J5" s="47" t="s">
        <v>89</v>
      </c>
      <c r="K5" s="58">
        <v>2</v>
      </c>
      <c r="L5" s="58">
        <v>30</v>
      </c>
      <c r="M5" s="47" t="s">
        <v>90</v>
      </c>
      <c r="N5" s="58">
        <v>0</v>
      </c>
      <c r="O5" s="58">
        <v>0</v>
      </c>
      <c r="P5" s="47" t="s">
        <v>91</v>
      </c>
      <c r="Q5" s="58">
        <v>6</v>
      </c>
      <c r="R5" s="58">
        <v>20</v>
      </c>
      <c r="S5" s="19">
        <v>15</v>
      </c>
      <c r="T5" s="48" t="s">
        <v>92</v>
      </c>
      <c r="U5" s="19" t="s">
        <v>93</v>
      </c>
      <c r="V5" t="s">
        <v>110</v>
      </c>
      <c r="W5" s="19">
        <v>0</v>
      </c>
      <c r="X5" s="49" t="s">
        <v>94</v>
      </c>
      <c r="Y5" s="49" t="s">
        <v>87</v>
      </c>
      <c r="Z5" s="49" t="s">
        <v>87</v>
      </c>
      <c r="AA5" s="49" t="s">
        <v>87</v>
      </c>
      <c r="AB5" s="49" t="s">
        <v>87</v>
      </c>
      <c r="AC5" s="49" t="s">
        <v>87</v>
      </c>
    </row>
    <row r="6" spans="1:29" x14ac:dyDescent="0.15">
      <c r="A6" s="2" t="s">
        <v>17</v>
      </c>
      <c r="B6" s="43" t="s">
        <v>73</v>
      </c>
      <c r="C6" s="71" t="s">
        <v>69</v>
      </c>
      <c r="D6" s="58">
        <v>22</v>
      </c>
      <c r="E6" s="4" t="s">
        <v>86</v>
      </c>
      <c r="F6" s="4" t="s">
        <v>87</v>
      </c>
      <c r="G6" s="45" t="s">
        <v>87</v>
      </c>
      <c r="H6" s="4" t="s">
        <v>88</v>
      </c>
      <c r="I6" s="4" t="s">
        <v>104</v>
      </c>
      <c r="J6" s="47" t="s">
        <v>108</v>
      </c>
      <c r="K6" s="58">
        <v>2</v>
      </c>
      <c r="L6" s="58">
        <v>48</v>
      </c>
      <c r="M6" s="18" t="s">
        <v>95</v>
      </c>
      <c r="N6" s="58">
        <v>4</v>
      </c>
      <c r="O6" s="58">
        <v>12</v>
      </c>
      <c r="P6" s="18" t="s">
        <v>95</v>
      </c>
      <c r="Q6" s="58">
        <v>3</v>
      </c>
      <c r="R6" s="58">
        <v>48</v>
      </c>
      <c r="S6" s="4">
        <v>24</v>
      </c>
      <c r="T6" t="s">
        <v>92</v>
      </c>
      <c r="U6" s="4" t="s">
        <v>96</v>
      </c>
      <c r="V6" s="4" t="s">
        <v>109</v>
      </c>
      <c r="W6" s="4">
        <v>0.83299999999999996</v>
      </c>
      <c r="X6" s="4" t="s">
        <v>94</v>
      </c>
      <c r="Y6" s="4" t="s">
        <v>87</v>
      </c>
      <c r="Z6" s="4" t="s">
        <v>87</v>
      </c>
      <c r="AA6" s="49" t="s">
        <v>87</v>
      </c>
      <c r="AB6" s="4" t="s">
        <v>87</v>
      </c>
      <c r="AC6" s="4" t="s">
        <v>87</v>
      </c>
    </row>
    <row r="7" spans="1:29" x14ac:dyDescent="0.15">
      <c r="A7" s="2" t="s">
        <v>18</v>
      </c>
      <c r="B7" s="43" t="s">
        <v>72</v>
      </c>
      <c r="C7" s="21" t="s">
        <v>69</v>
      </c>
      <c r="D7" s="58">
        <v>22</v>
      </c>
      <c r="E7" s="4" t="s">
        <v>97</v>
      </c>
      <c r="F7" s="4" t="s">
        <v>87</v>
      </c>
      <c r="G7" s="45" t="s">
        <v>87</v>
      </c>
      <c r="H7" s="4" t="s">
        <v>88</v>
      </c>
      <c r="I7" s="4" t="s">
        <v>90</v>
      </c>
      <c r="J7" s="18" t="s">
        <v>89</v>
      </c>
      <c r="K7" s="58">
        <v>16</v>
      </c>
      <c r="L7" s="58">
        <v>21</v>
      </c>
      <c r="M7" s="18" t="s">
        <v>90</v>
      </c>
      <c r="N7" s="58">
        <v>0</v>
      </c>
      <c r="O7" s="58">
        <v>0</v>
      </c>
      <c r="P7" s="18" t="s">
        <v>98</v>
      </c>
      <c r="Q7" s="58">
        <v>12</v>
      </c>
      <c r="R7" s="58">
        <v>30</v>
      </c>
      <c r="S7" s="4">
        <v>30</v>
      </c>
      <c r="T7" t="s">
        <v>92</v>
      </c>
      <c r="U7" s="4" t="s">
        <v>93</v>
      </c>
      <c r="V7" s="4" t="s">
        <v>110</v>
      </c>
      <c r="W7" s="4">
        <v>0</v>
      </c>
      <c r="X7" s="4" t="s">
        <v>87</v>
      </c>
      <c r="Y7" s="4" t="s">
        <v>87</v>
      </c>
      <c r="Z7" s="4" t="s">
        <v>87</v>
      </c>
      <c r="AA7" s="49" t="s">
        <v>87</v>
      </c>
      <c r="AB7" s="4" t="s">
        <v>87</v>
      </c>
      <c r="AC7" s="4" t="s">
        <v>87</v>
      </c>
    </row>
    <row r="8" spans="1:29" x14ac:dyDescent="0.15">
      <c r="A8" s="2" t="s">
        <v>19</v>
      </c>
      <c r="B8" s="43" t="s">
        <v>75</v>
      </c>
      <c r="C8" s="21" t="s">
        <v>69</v>
      </c>
      <c r="D8" s="58">
        <v>22</v>
      </c>
      <c r="E8" s="4" t="s">
        <v>86</v>
      </c>
      <c r="F8" s="4" t="s">
        <v>87</v>
      </c>
      <c r="G8" s="45" t="s">
        <v>87</v>
      </c>
      <c r="H8" s="4" t="s">
        <v>88</v>
      </c>
      <c r="I8" s="4" t="s">
        <v>100</v>
      </c>
      <c r="J8" s="18" t="s">
        <v>89</v>
      </c>
      <c r="K8" s="58">
        <v>10</v>
      </c>
      <c r="L8" s="58">
        <v>50</v>
      </c>
      <c r="M8" s="18" t="s">
        <v>98</v>
      </c>
      <c r="N8" s="58">
        <v>1</v>
      </c>
      <c r="O8" s="58">
        <v>15</v>
      </c>
      <c r="P8" s="18" t="s">
        <v>95</v>
      </c>
      <c r="Q8" s="58">
        <v>8</v>
      </c>
      <c r="R8" s="58">
        <v>25</v>
      </c>
      <c r="S8" s="4">
        <v>30</v>
      </c>
      <c r="T8" t="s">
        <v>101</v>
      </c>
      <c r="U8" s="4" t="s">
        <v>93</v>
      </c>
      <c r="V8" s="4" t="s">
        <v>99</v>
      </c>
      <c r="W8" s="4">
        <v>0</v>
      </c>
      <c r="X8" s="4" t="s">
        <v>87</v>
      </c>
      <c r="Y8" s="4" t="s">
        <v>87</v>
      </c>
      <c r="Z8" s="4" t="s">
        <v>87</v>
      </c>
      <c r="AA8" s="49" t="s">
        <v>87</v>
      </c>
      <c r="AB8" s="4" t="s">
        <v>87</v>
      </c>
      <c r="AC8" s="4" t="s">
        <v>87</v>
      </c>
    </row>
    <row r="9" spans="1:29" x14ac:dyDescent="0.15">
      <c r="A9" s="23" t="s">
        <v>20</v>
      </c>
      <c r="B9" s="70" t="s">
        <v>76</v>
      </c>
      <c r="C9" s="25" t="s">
        <v>69</v>
      </c>
      <c r="D9" s="59">
        <v>22</v>
      </c>
      <c r="E9" s="24" t="s">
        <v>86</v>
      </c>
      <c r="F9" s="24" t="s">
        <v>102</v>
      </c>
      <c r="G9" s="68" t="s">
        <v>87</v>
      </c>
      <c r="H9" s="24" t="s">
        <v>88</v>
      </c>
      <c r="I9" s="24" t="s">
        <v>103</v>
      </c>
      <c r="J9" s="26" t="s">
        <v>89</v>
      </c>
      <c r="K9" s="60">
        <v>15</v>
      </c>
      <c r="L9" s="60">
        <v>48</v>
      </c>
      <c r="M9" s="26" t="s">
        <v>90</v>
      </c>
      <c r="N9" s="60">
        <v>0</v>
      </c>
      <c r="O9" s="60">
        <v>0</v>
      </c>
      <c r="P9" s="26" t="s">
        <v>95</v>
      </c>
      <c r="Q9" s="60">
        <v>10</v>
      </c>
      <c r="R9" s="60">
        <v>12</v>
      </c>
      <c r="S9" s="24">
        <v>40</v>
      </c>
      <c r="T9" s="27" t="s">
        <v>101</v>
      </c>
      <c r="U9" s="24" t="s">
        <v>93</v>
      </c>
      <c r="V9" s="27" t="s">
        <v>106</v>
      </c>
      <c r="W9" s="24">
        <v>0</v>
      </c>
      <c r="X9" s="24" t="s">
        <v>94</v>
      </c>
      <c r="Y9" s="24" t="s">
        <v>87</v>
      </c>
      <c r="Z9" s="24" t="s">
        <v>87</v>
      </c>
      <c r="AA9" s="69" t="s">
        <v>94</v>
      </c>
      <c r="AB9" s="24" t="s">
        <v>94</v>
      </c>
      <c r="AC9" s="24" t="s">
        <v>107</v>
      </c>
    </row>
    <row r="10" spans="1:29" ht="14" thickBot="1" x14ac:dyDescent="0.2">
      <c r="K10" s="22"/>
      <c r="L10" s="22"/>
      <c r="N10" s="22"/>
      <c r="O10" s="22"/>
      <c r="Q10" s="22"/>
      <c r="R10" s="22"/>
    </row>
    <row r="11" spans="1:29" x14ac:dyDescent="0.15">
      <c r="A11" s="29"/>
      <c r="B11" s="31" t="s">
        <v>42</v>
      </c>
      <c r="C11" s="5"/>
      <c r="D11" s="57">
        <f>AVERAGE(D5:D9)</f>
        <v>21.8</v>
      </c>
      <c r="E11" s="20"/>
      <c r="F11" s="20"/>
      <c r="G11" s="20"/>
      <c r="H11" s="20"/>
      <c r="I11" s="20"/>
      <c r="J11" s="46" t="s">
        <v>111</v>
      </c>
      <c r="K11" s="51">
        <f>AVERAGE(K5:K9)</f>
        <v>9</v>
      </c>
      <c r="L11" s="51">
        <f>AVERAGE(L5:L9)</f>
        <v>39.4</v>
      </c>
      <c r="M11" s="48" t="s">
        <v>112</v>
      </c>
      <c r="N11" s="51">
        <f>AVERAGE(N5:N9)</f>
        <v>1</v>
      </c>
      <c r="O11" s="51">
        <f>AVERAGE(O5:O9)</f>
        <v>5.4</v>
      </c>
      <c r="P11" s="48" t="s">
        <v>114</v>
      </c>
      <c r="Q11" s="51">
        <f>AVERAGE(Q5:Q9)</f>
        <v>7.8</v>
      </c>
      <c r="R11" s="51">
        <f>AVERAGE(R5:R9)</f>
        <v>27</v>
      </c>
      <c r="S11" s="51">
        <f>AVERAGE(S5:S9)</f>
        <v>27.8</v>
      </c>
      <c r="T11" s="20"/>
      <c r="U11" s="20"/>
      <c r="V11" s="46" t="s">
        <v>116</v>
      </c>
      <c r="W11" s="51">
        <f>AVERAGE(W5:W9)</f>
        <v>0.1666</v>
      </c>
    </row>
    <row r="12" spans="1:29" ht="14" thickBot="1" x14ac:dyDescent="0.2">
      <c r="A12" s="29"/>
      <c r="B12" s="31" t="s">
        <v>14</v>
      </c>
      <c r="C12" s="5"/>
      <c r="D12" s="73">
        <f>MEDIAN(D5:D9)</f>
        <v>22</v>
      </c>
      <c r="J12" t="s">
        <v>67</v>
      </c>
      <c r="K12" s="33">
        <f>MEDIAN(K5:K9)</f>
        <v>10</v>
      </c>
      <c r="L12" s="33">
        <f>MEDIAN(L5:L9)</f>
        <v>48</v>
      </c>
      <c r="M12" s="46" t="s">
        <v>113</v>
      </c>
      <c r="N12" s="33">
        <f>MEDIAN(N5:N9)</f>
        <v>0</v>
      </c>
      <c r="O12" s="33">
        <f>MEDIAN(O5:O9)</f>
        <v>0</v>
      </c>
      <c r="P12" s="46" t="s">
        <v>55</v>
      </c>
      <c r="Q12" s="33">
        <f>MEDIAN(Q5:Q9)</f>
        <v>8</v>
      </c>
      <c r="R12" s="33">
        <f>MEDIAN(R5:R9)</f>
        <v>25</v>
      </c>
      <c r="S12" s="33">
        <f>MEDIAN(S5:S9)</f>
        <v>30</v>
      </c>
      <c r="V12" s="46" t="s">
        <v>57</v>
      </c>
      <c r="W12" s="33">
        <f>MEDIAN(W5:W9)</f>
        <v>0</v>
      </c>
    </row>
    <row r="13" spans="1:29" x14ac:dyDescent="0.15">
      <c r="M13" t="s">
        <v>55</v>
      </c>
      <c r="P13" s="48" t="s">
        <v>115</v>
      </c>
      <c r="V13" s="46" t="s">
        <v>117</v>
      </c>
    </row>
  </sheetData>
  <mergeCells count="2">
    <mergeCell ref="AA3:AB3"/>
    <mergeCell ref="X3:Z3"/>
  </mergeCells>
  <phoneticPr fontId="0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E19" sqref="E19"/>
    </sheetView>
  </sheetViews>
  <sheetFormatPr baseColWidth="10" defaultColWidth="11.33203125" defaultRowHeight="13" x14ac:dyDescent="0.15"/>
  <cols>
    <col min="1" max="1" width="9.6640625" bestFit="1" customWidth="1"/>
    <col min="2" max="2" width="12.1640625" style="28" bestFit="1" customWidth="1"/>
    <col min="3" max="3" width="19.6640625" customWidth="1"/>
    <col min="4" max="4" width="15.6640625" customWidth="1"/>
    <col min="5" max="5" width="11.6640625" customWidth="1"/>
    <col min="6" max="7" width="10.6640625" customWidth="1"/>
  </cols>
  <sheetData>
    <row r="1" spans="1:7" x14ac:dyDescent="0.15">
      <c r="A1" s="6" t="s">
        <v>38</v>
      </c>
    </row>
    <row r="3" spans="1:7" x14ac:dyDescent="0.15">
      <c r="C3" s="40" t="s">
        <v>3</v>
      </c>
      <c r="D3" s="41"/>
      <c r="E3" s="42"/>
      <c r="F3" s="30"/>
      <c r="G3" s="30"/>
    </row>
    <row r="4" spans="1:7" ht="14" thickBot="1" x14ac:dyDescent="0.2">
      <c r="A4" s="36" t="s">
        <v>15</v>
      </c>
      <c r="B4" s="3" t="s">
        <v>5</v>
      </c>
      <c r="C4" s="30" t="s">
        <v>118</v>
      </c>
      <c r="D4" s="30" t="s">
        <v>119</v>
      </c>
      <c r="E4" s="30" t="s">
        <v>120</v>
      </c>
      <c r="F4" s="30" t="s">
        <v>121</v>
      </c>
      <c r="G4" s="30" t="s">
        <v>122</v>
      </c>
    </row>
    <row r="5" spans="1:7" x14ac:dyDescent="0.15">
      <c r="A5" s="2" t="s">
        <v>16</v>
      </c>
      <c r="B5" s="43" t="s">
        <v>74</v>
      </c>
      <c r="C5" s="32">
        <v>1</v>
      </c>
      <c r="D5" s="32">
        <v>1</v>
      </c>
      <c r="E5" s="32">
        <v>1</v>
      </c>
      <c r="F5" s="32">
        <v>0</v>
      </c>
      <c r="G5" s="32">
        <v>0</v>
      </c>
    </row>
    <row r="6" spans="1:7" x14ac:dyDescent="0.15">
      <c r="A6" s="2" t="s">
        <v>17</v>
      </c>
      <c r="B6" s="43" t="s">
        <v>73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</row>
    <row r="7" spans="1:7" x14ac:dyDescent="0.15">
      <c r="A7" s="2" t="s">
        <v>18</v>
      </c>
      <c r="B7" s="43" t="s">
        <v>72</v>
      </c>
      <c r="C7" s="32">
        <v>1</v>
      </c>
      <c r="D7" s="32">
        <v>1</v>
      </c>
      <c r="E7" s="32">
        <v>1</v>
      </c>
      <c r="F7" s="32">
        <v>1</v>
      </c>
      <c r="G7" s="32">
        <v>1</v>
      </c>
    </row>
    <row r="8" spans="1:7" x14ac:dyDescent="0.15">
      <c r="A8" s="2" t="s">
        <v>19</v>
      </c>
      <c r="B8" s="43" t="s">
        <v>75</v>
      </c>
      <c r="C8" s="32">
        <v>1</v>
      </c>
      <c r="D8" s="32">
        <v>1</v>
      </c>
      <c r="E8" s="32">
        <v>1</v>
      </c>
      <c r="F8" s="32">
        <v>1</v>
      </c>
      <c r="G8" s="32">
        <v>1</v>
      </c>
    </row>
    <row r="9" spans="1:7" ht="14" thickBot="1" x14ac:dyDescent="0.2">
      <c r="A9" s="23" t="s">
        <v>20</v>
      </c>
      <c r="B9" s="70" t="s">
        <v>76</v>
      </c>
      <c r="C9" s="32">
        <v>1</v>
      </c>
      <c r="D9" s="32">
        <v>1</v>
      </c>
      <c r="E9" s="32">
        <v>1</v>
      </c>
      <c r="F9" s="32">
        <v>1</v>
      </c>
      <c r="G9" s="32">
        <v>1</v>
      </c>
    </row>
    <row r="10" spans="1:7" ht="14" thickBot="1" x14ac:dyDescent="0.2">
      <c r="A10" s="29"/>
      <c r="B10" s="29" t="s">
        <v>1</v>
      </c>
      <c r="C10" s="50">
        <f>SUM(C5:C9)</f>
        <v>5</v>
      </c>
      <c r="D10" s="50">
        <f>SUM(D5:D9)</f>
        <v>5</v>
      </c>
      <c r="E10" s="50">
        <f>SUM(E5:E9)</f>
        <v>5</v>
      </c>
      <c r="F10" s="50">
        <f>SUM(F5:F9)</f>
        <v>4</v>
      </c>
      <c r="G10" s="50">
        <f>SUM(G5:G9)</f>
        <v>4</v>
      </c>
    </row>
    <row r="11" spans="1:7" x14ac:dyDescent="0.15">
      <c r="A11" s="29"/>
      <c r="B11" s="29" t="s">
        <v>2</v>
      </c>
      <c r="C11" s="55">
        <f>SUM(C5:C9)/COUNT(C5:C9)</f>
        <v>1</v>
      </c>
      <c r="D11" s="55">
        <f>SUM(D5:D9)/COUNT(D5:D9)</f>
        <v>1</v>
      </c>
      <c r="E11" s="55">
        <f>SUM(E5:E9)/COUNT(E5:E9)</f>
        <v>1</v>
      </c>
      <c r="F11" s="55">
        <f>SUM(F5:F9)/COUNT(F5:F9)</f>
        <v>0.8</v>
      </c>
      <c r="G11" s="55">
        <f>SUM(G5:G9)/COUNT(G5:G9)</f>
        <v>0.8</v>
      </c>
    </row>
  </sheetData>
  <phoneticPr fontId="0" type="noConversion"/>
  <pageMargins left="0.75" right="0.75" top="1" bottom="1" header="0.4921259845" footer="0.4921259845"/>
  <pageSetup paperSize="9"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150" workbookViewId="0">
      <selection activeCell="B19" sqref="B19"/>
    </sheetView>
  </sheetViews>
  <sheetFormatPr baseColWidth="10" defaultColWidth="8.83203125" defaultRowHeight="13" x14ac:dyDescent="0.15"/>
  <cols>
    <col min="1" max="1" width="4" customWidth="1"/>
    <col min="2" max="2" width="36.1640625" customWidth="1"/>
    <col min="3" max="3" width="85.1640625" hidden="1" customWidth="1"/>
    <col min="4" max="4" width="26.6640625" hidden="1" customWidth="1"/>
    <col min="5" max="5" width="25.6640625" hidden="1" customWidth="1"/>
    <col min="6" max="6" width="29" hidden="1" customWidth="1"/>
    <col min="7" max="10" width="4.6640625" style="61" customWidth="1"/>
    <col min="11" max="11" width="6.1640625" style="61" customWidth="1"/>
  </cols>
  <sheetData>
    <row r="1" spans="1:11" x14ac:dyDescent="0.15">
      <c r="A1" s="6" t="s">
        <v>36</v>
      </c>
    </row>
    <row r="3" spans="1:11" x14ac:dyDescent="0.15">
      <c r="G3" s="64" t="s">
        <v>29</v>
      </c>
    </row>
    <row r="4" spans="1:11" s="62" customFormat="1" ht="14" thickBot="1" x14ac:dyDescent="0.2">
      <c r="A4" s="66" t="s">
        <v>30</v>
      </c>
      <c r="B4" s="66" t="s">
        <v>31</v>
      </c>
      <c r="C4" s="66" t="s">
        <v>32</v>
      </c>
      <c r="D4" s="66" t="s">
        <v>64</v>
      </c>
      <c r="E4" s="66" t="s">
        <v>33</v>
      </c>
      <c r="F4" s="66" t="s">
        <v>34</v>
      </c>
      <c r="G4" s="72" t="s">
        <v>77</v>
      </c>
      <c r="H4" s="72" t="s">
        <v>78</v>
      </c>
      <c r="I4" s="72" t="s">
        <v>79</v>
      </c>
      <c r="J4" s="72" t="s">
        <v>80</v>
      </c>
      <c r="K4" s="65" t="s">
        <v>42</v>
      </c>
    </row>
    <row r="5" spans="1:11" x14ac:dyDescent="0.15">
      <c r="A5">
        <v>1</v>
      </c>
      <c r="B5" t="s">
        <v>155</v>
      </c>
      <c r="C5" t="s">
        <v>156</v>
      </c>
      <c r="D5" s="48"/>
      <c r="E5" s="74" t="s">
        <v>165</v>
      </c>
      <c r="F5" s="48" t="s">
        <v>140</v>
      </c>
      <c r="G5" s="61">
        <v>4</v>
      </c>
      <c r="H5" s="61">
        <v>3</v>
      </c>
      <c r="I5" s="61">
        <v>4</v>
      </c>
      <c r="J5" s="61">
        <v>4</v>
      </c>
      <c r="K5" s="63">
        <f>AVERAGE(G5:J5)</f>
        <v>3.75</v>
      </c>
    </row>
    <row r="6" spans="1:11" x14ac:dyDescent="0.15">
      <c r="A6">
        <f>SUM(A5,1)</f>
        <v>2</v>
      </c>
      <c r="B6" t="s">
        <v>138</v>
      </c>
      <c r="C6" t="s">
        <v>139</v>
      </c>
      <c r="D6" t="s">
        <v>41</v>
      </c>
      <c r="E6" s="74" t="s">
        <v>137</v>
      </c>
      <c r="F6" s="48" t="s">
        <v>140</v>
      </c>
      <c r="G6" s="61">
        <v>4</v>
      </c>
      <c r="H6" s="61">
        <v>3</v>
      </c>
      <c r="I6" s="61">
        <v>4</v>
      </c>
      <c r="J6" s="61">
        <v>3</v>
      </c>
      <c r="K6" s="63">
        <f>AVERAGE(G6:J6)</f>
        <v>3.5</v>
      </c>
    </row>
    <row r="7" spans="1:11" x14ac:dyDescent="0.15">
      <c r="A7">
        <v>3</v>
      </c>
      <c r="B7" t="s">
        <v>124</v>
      </c>
      <c r="C7" t="s">
        <v>123</v>
      </c>
      <c r="E7" s="74" t="s">
        <v>132</v>
      </c>
      <c r="F7" s="48" t="s">
        <v>125</v>
      </c>
      <c r="G7" s="61">
        <v>3</v>
      </c>
      <c r="H7" s="61">
        <v>3</v>
      </c>
      <c r="I7" s="61">
        <v>4</v>
      </c>
      <c r="J7" s="61">
        <v>3</v>
      </c>
      <c r="K7" s="63">
        <f>AVERAGE(G7:J7)</f>
        <v>3.25</v>
      </c>
    </row>
    <row r="8" spans="1:11" x14ac:dyDescent="0.15">
      <c r="A8">
        <f>SUM(A7,1)</f>
        <v>4</v>
      </c>
      <c r="B8" t="s">
        <v>133</v>
      </c>
      <c r="C8" t="s">
        <v>134</v>
      </c>
      <c r="D8" t="s">
        <v>41</v>
      </c>
      <c r="E8" s="74" t="s">
        <v>135</v>
      </c>
      <c r="F8" s="48" t="s">
        <v>140</v>
      </c>
      <c r="G8" s="61">
        <v>3</v>
      </c>
      <c r="H8" s="61">
        <v>3</v>
      </c>
      <c r="I8" s="61">
        <v>3</v>
      </c>
      <c r="J8" s="61">
        <v>4</v>
      </c>
      <c r="K8" s="63">
        <f>AVERAGE(G8:J8)</f>
        <v>3.25</v>
      </c>
    </row>
    <row r="9" spans="1:11" x14ac:dyDescent="0.15">
      <c r="A9" s="67">
        <v>5</v>
      </c>
      <c r="B9" s="48" t="s">
        <v>153</v>
      </c>
      <c r="C9" t="s">
        <v>152</v>
      </c>
      <c r="D9" s="48" t="s">
        <v>41</v>
      </c>
      <c r="E9" s="74" t="s">
        <v>151</v>
      </c>
      <c r="F9" s="48" t="s">
        <v>154</v>
      </c>
      <c r="G9" s="61">
        <v>4</v>
      </c>
      <c r="H9" s="61">
        <v>3</v>
      </c>
      <c r="I9" s="61">
        <v>2</v>
      </c>
      <c r="J9" s="61">
        <v>3</v>
      </c>
      <c r="K9" s="63">
        <f>AVERAGE(G9:J9)</f>
        <v>3</v>
      </c>
    </row>
    <row r="10" spans="1:11" x14ac:dyDescent="0.15">
      <c r="A10">
        <v>6</v>
      </c>
      <c r="B10" s="74" t="s">
        <v>126</v>
      </c>
      <c r="C10" t="s">
        <v>127</v>
      </c>
      <c r="E10" s="74" t="s">
        <v>150</v>
      </c>
      <c r="F10" s="48" t="s">
        <v>128</v>
      </c>
      <c r="G10" s="61">
        <v>3</v>
      </c>
      <c r="H10" s="61">
        <v>4</v>
      </c>
      <c r="I10" s="61">
        <v>3</v>
      </c>
      <c r="J10" s="61">
        <v>2</v>
      </c>
      <c r="K10" s="63">
        <f>AVERAGE(G10:J10)</f>
        <v>3</v>
      </c>
    </row>
    <row r="11" spans="1:11" x14ac:dyDescent="0.15">
      <c r="A11">
        <v>7</v>
      </c>
      <c r="B11" t="s">
        <v>158</v>
      </c>
      <c r="C11" t="s">
        <v>159</v>
      </c>
      <c r="E11" s="74" t="s">
        <v>157</v>
      </c>
      <c r="F11" s="48" t="s">
        <v>160</v>
      </c>
      <c r="G11" s="61">
        <v>3</v>
      </c>
      <c r="H11" s="61">
        <v>2</v>
      </c>
      <c r="I11" s="61">
        <v>4</v>
      </c>
      <c r="J11" s="61">
        <v>3</v>
      </c>
      <c r="K11" s="61">
        <f>AVERAGE(G11:J11)</f>
        <v>3</v>
      </c>
    </row>
    <row r="12" spans="1:11" x14ac:dyDescent="0.15">
      <c r="A12">
        <f>SUM(A11,1)</f>
        <v>8</v>
      </c>
      <c r="B12" t="s">
        <v>129</v>
      </c>
      <c r="C12" t="s">
        <v>130</v>
      </c>
      <c r="D12" t="s">
        <v>41</v>
      </c>
      <c r="E12" s="74" t="s">
        <v>131</v>
      </c>
      <c r="F12" s="48" t="s">
        <v>136</v>
      </c>
      <c r="G12" s="61">
        <v>2</v>
      </c>
      <c r="H12" s="61">
        <v>3</v>
      </c>
      <c r="I12" s="61">
        <v>3</v>
      </c>
      <c r="J12" s="61">
        <v>3</v>
      </c>
      <c r="K12" s="63">
        <f>AVERAGE(G12:J12)</f>
        <v>2.75</v>
      </c>
    </row>
    <row r="13" spans="1:11" x14ac:dyDescent="0.15">
      <c r="A13">
        <v>9</v>
      </c>
      <c r="B13" t="s">
        <v>144</v>
      </c>
      <c r="C13" t="s">
        <v>143</v>
      </c>
      <c r="D13" t="s">
        <v>41</v>
      </c>
      <c r="E13" s="74" t="s">
        <v>145</v>
      </c>
      <c r="F13" s="48" t="s">
        <v>136</v>
      </c>
      <c r="G13" s="61">
        <v>2</v>
      </c>
      <c r="H13" s="61">
        <v>3</v>
      </c>
      <c r="I13" s="61">
        <v>3</v>
      </c>
      <c r="J13" s="61">
        <v>2</v>
      </c>
      <c r="K13" s="63">
        <f>AVERAGE(G13:J13)</f>
        <v>2.5</v>
      </c>
    </row>
    <row r="14" spans="1:11" x14ac:dyDescent="0.15">
      <c r="A14">
        <v>10</v>
      </c>
      <c r="B14" t="s">
        <v>142</v>
      </c>
      <c r="C14" t="s">
        <v>141</v>
      </c>
      <c r="D14" t="s">
        <v>41</v>
      </c>
      <c r="E14" s="74" t="s">
        <v>164</v>
      </c>
      <c r="F14" s="48" t="s">
        <v>71</v>
      </c>
      <c r="G14" s="61">
        <v>3</v>
      </c>
      <c r="H14" s="61">
        <v>3</v>
      </c>
      <c r="I14" s="61">
        <v>1</v>
      </c>
      <c r="J14" s="61">
        <v>1</v>
      </c>
      <c r="K14" s="63">
        <f>AVERAGE(G14:J14)</f>
        <v>2</v>
      </c>
    </row>
    <row r="15" spans="1:11" x14ac:dyDescent="0.15">
      <c r="A15" s="67">
        <v>11</v>
      </c>
      <c r="B15" s="48" t="s">
        <v>147</v>
      </c>
      <c r="C15" t="s">
        <v>148</v>
      </c>
      <c r="D15" s="48" t="s">
        <v>41</v>
      </c>
      <c r="E15" s="74" t="s">
        <v>146</v>
      </c>
      <c r="F15" s="48" t="s">
        <v>149</v>
      </c>
      <c r="G15" s="61">
        <v>1</v>
      </c>
      <c r="H15" s="61">
        <v>1</v>
      </c>
      <c r="I15" s="61">
        <v>2</v>
      </c>
      <c r="J15" s="61">
        <v>1</v>
      </c>
      <c r="K15" s="63">
        <f>AVERAGE(G15:J15)</f>
        <v>1.25</v>
      </c>
    </row>
    <row r="16" spans="1:11" x14ac:dyDescent="0.15">
      <c r="A16">
        <v>12</v>
      </c>
      <c r="B16" t="s">
        <v>162</v>
      </c>
      <c r="C16" t="s">
        <v>163</v>
      </c>
      <c r="E16" s="74" t="s">
        <v>161</v>
      </c>
      <c r="F16" s="48" t="s">
        <v>136</v>
      </c>
      <c r="G16" s="61">
        <v>1</v>
      </c>
      <c r="H16" s="61">
        <v>2</v>
      </c>
      <c r="I16" s="61">
        <v>1</v>
      </c>
      <c r="J16" s="61">
        <v>1</v>
      </c>
      <c r="K16" s="61">
        <f>AVERAGE(G16:J16)</f>
        <v>1.25</v>
      </c>
    </row>
  </sheetData>
  <sortState xmlns:xlrd2="http://schemas.microsoft.com/office/spreadsheetml/2017/richdata2" ref="A5:K16">
    <sortCondition descending="1" ref="K5:K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207" workbookViewId="0">
      <selection activeCell="B11" sqref="B11"/>
    </sheetView>
  </sheetViews>
  <sheetFormatPr baseColWidth="10" defaultColWidth="8.83203125" defaultRowHeight="13" x14ac:dyDescent="0.15"/>
  <cols>
    <col min="1" max="1" width="4" customWidth="1"/>
    <col min="2" max="2" width="36" customWidth="1"/>
    <col min="3" max="3" width="70.5" hidden="1" customWidth="1"/>
    <col min="4" max="4" width="27.1640625" hidden="1" customWidth="1"/>
    <col min="5" max="5" width="26.1640625" hidden="1" customWidth="1"/>
    <col min="6" max="6" width="29.1640625" hidden="1" customWidth="1"/>
    <col min="7" max="10" width="4.6640625" style="61" customWidth="1"/>
    <col min="11" max="11" width="5.83203125" style="61" customWidth="1"/>
  </cols>
  <sheetData>
    <row r="1" spans="1:11" x14ac:dyDescent="0.15">
      <c r="A1" s="6" t="s">
        <v>35</v>
      </c>
    </row>
    <row r="3" spans="1:11" x14ac:dyDescent="0.15">
      <c r="G3" s="64" t="s">
        <v>40</v>
      </c>
    </row>
    <row r="4" spans="1:11" s="62" customFormat="1" ht="14" thickBot="1" x14ac:dyDescent="0.2">
      <c r="A4" s="66" t="s">
        <v>30</v>
      </c>
      <c r="B4" s="66" t="s">
        <v>31</v>
      </c>
      <c r="C4" s="66" t="s">
        <v>32</v>
      </c>
      <c r="D4" s="66" t="s">
        <v>64</v>
      </c>
      <c r="E4" s="66" t="s">
        <v>33</v>
      </c>
      <c r="F4" s="66" t="s">
        <v>34</v>
      </c>
      <c r="G4" s="72" t="s">
        <v>77</v>
      </c>
      <c r="H4" s="72" t="s">
        <v>78</v>
      </c>
      <c r="I4" s="72" t="s">
        <v>79</v>
      </c>
      <c r="J4" s="72" t="s">
        <v>80</v>
      </c>
      <c r="K4" s="65" t="s">
        <v>42</v>
      </c>
    </row>
    <row r="5" spans="1:11" x14ac:dyDescent="0.15">
      <c r="A5">
        <v>1</v>
      </c>
      <c r="B5" t="s">
        <v>183</v>
      </c>
      <c r="C5" t="s">
        <v>169</v>
      </c>
      <c r="E5" s="74" t="s">
        <v>182</v>
      </c>
      <c r="F5" s="48" t="s">
        <v>160</v>
      </c>
      <c r="G5" s="61">
        <v>4</v>
      </c>
      <c r="H5" s="61">
        <v>4</v>
      </c>
      <c r="I5" s="61">
        <v>4</v>
      </c>
      <c r="J5" s="61">
        <v>4</v>
      </c>
      <c r="K5" s="63">
        <f>AVERAGE(G5:J5)</f>
        <v>4</v>
      </c>
    </row>
    <row r="6" spans="1:11" x14ac:dyDescent="0.15">
      <c r="A6">
        <f>SUM(A5,1)</f>
        <v>2</v>
      </c>
      <c r="B6" t="s">
        <v>167</v>
      </c>
      <c r="C6" t="s">
        <v>168</v>
      </c>
      <c r="E6" s="74" t="s">
        <v>166</v>
      </c>
      <c r="F6" s="48" t="s">
        <v>160</v>
      </c>
      <c r="G6" s="61">
        <v>4</v>
      </c>
      <c r="H6" s="61">
        <v>4</v>
      </c>
      <c r="I6" s="61">
        <v>4</v>
      </c>
      <c r="J6" s="61">
        <v>4</v>
      </c>
      <c r="K6" s="63">
        <f>AVERAGE(G6:J6)</f>
        <v>4</v>
      </c>
    </row>
    <row r="7" spans="1:11" x14ac:dyDescent="0.15">
      <c r="A7">
        <f>SUM(A6,1)</f>
        <v>3</v>
      </c>
      <c r="B7" t="s">
        <v>173</v>
      </c>
      <c r="C7" t="s">
        <v>175</v>
      </c>
      <c r="D7" t="s">
        <v>41</v>
      </c>
      <c r="E7" s="74" t="s">
        <v>174</v>
      </c>
      <c r="F7" s="48" t="s">
        <v>176</v>
      </c>
      <c r="G7" s="61">
        <v>3</v>
      </c>
      <c r="H7" s="61">
        <v>4</v>
      </c>
      <c r="I7" s="61">
        <v>4</v>
      </c>
      <c r="J7" s="61">
        <v>2</v>
      </c>
      <c r="K7" s="63">
        <f>AVERAGE(G7:J7)</f>
        <v>3.25</v>
      </c>
    </row>
    <row r="8" spans="1:11" x14ac:dyDescent="0.15">
      <c r="A8">
        <f>SUM(A7,1)</f>
        <v>4</v>
      </c>
      <c r="B8" t="s">
        <v>170</v>
      </c>
      <c r="C8" t="s">
        <v>171</v>
      </c>
      <c r="D8" t="s">
        <v>41</v>
      </c>
      <c r="E8" s="74" t="s">
        <v>181</v>
      </c>
      <c r="F8" s="48" t="s">
        <v>172</v>
      </c>
      <c r="G8" s="61">
        <v>2</v>
      </c>
      <c r="H8" s="61">
        <v>3</v>
      </c>
      <c r="I8" s="61">
        <v>2</v>
      </c>
      <c r="J8" s="61">
        <v>3</v>
      </c>
      <c r="K8" s="63">
        <f>AVERAGE(G8:J8)</f>
        <v>2.5</v>
      </c>
    </row>
    <row r="9" spans="1:11" x14ac:dyDescent="0.15">
      <c r="A9">
        <f>SUM(A8,1)</f>
        <v>5</v>
      </c>
      <c r="B9" t="s">
        <v>178</v>
      </c>
      <c r="C9" t="s">
        <v>179</v>
      </c>
      <c r="D9" t="s">
        <v>41</v>
      </c>
      <c r="E9" s="74" t="s">
        <v>177</v>
      </c>
      <c r="F9" s="48" t="s">
        <v>180</v>
      </c>
      <c r="G9" s="61">
        <v>1</v>
      </c>
      <c r="H9" s="61">
        <v>2</v>
      </c>
      <c r="I9" s="61">
        <v>2</v>
      </c>
      <c r="J9" s="61">
        <v>4</v>
      </c>
      <c r="K9" s="63">
        <f>AVERAGE(G9:J9)</f>
        <v>2.25</v>
      </c>
    </row>
    <row r="10" spans="1:11" x14ac:dyDescent="0.15">
      <c r="K10" s="63"/>
    </row>
    <row r="11" spans="1:11" x14ac:dyDescent="0.15">
      <c r="K11" s="63"/>
    </row>
    <row r="12" spans="1:11" x14ac:dyDescent="0.15">
      <c r="K12" s="63"/>
    </row>
    <row r="13" spans="1:11" x14ac:dyDescent="0.15">
      <c r="K13" s="63"/>
    </row>
    <row r="14" spans="1:11" x14ac:dyDescent="0.15">
      <c r="K14" s="63"/>
    </row>
  </sheetData>
  <sortState xmlns:xlrd2="http://schemas.microsoft.com/office/spreadsheetml/2017/richdata2" ref="A5:K9">
    <sortCondition descending="1" ref="K5:K9"/>
  </sortState>
  <pageMargins left="0.7" right="0.7" top="0.75" bottom="0.75" header="0.3" footer="0.3"/>
  <pageSetup paperSize="9" orientation="portrait" horizontalDpi="24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"/>
  <sheetViews>
    <sheetView workbookViewId="0">
      <selection activeCell="A10" sqref="A10"/>
    </sheetView>
  </sheetViews>
  <sheetFormatPr baseColWidth="10" defaultColWidth="11.33203125" defaultRowHeight="13" x14ac:dyDescent="0.15"/>
  <cols>
    <col min="1" max="1" width="9.6640625" bestFit="1" customWidth="1"/>
    <col min="2" max="2" width="12.1640625" style="28" bestFit="1" customWidth="1"/>
    <col min="3" max="3" width="22.1640625" bestFit="1" customWidth="1"/>
    <col min="4" max="4" width="18.1640625" bestFit="1" customWidth="1"/>
    <col min="5" max="5" width="23.1640625" bestFit="1" customWidth="1"/>
    <col min="6" max="6" width="19.1640625" bestFit="1" customWidth="1"/>
    <col min="7" max="7" width="27.83203125" bestFit="1" customWidth="1"/>
    <col min="8" max="8" width="23.83203125" bestFit="1" customWidth="1"/>
    <col min="9" max="9" width="27.83203125" bestFit="1" customWidth="1"/>
    <col min="10" max="10" width="23.83203125" bestFit="1" customWidth="1"/>
    <col min="11" max="11" width="32.1640625" bestFit="1" customWidth="1"/>
    <col min="12" max="12" width="29.1640625" bestFit="1" customWidth="1"/>
    <col min="13" max="13" width="24.1640625" bestFit="1" customWidth="1"/>
    <col min="14" max="14" width="20.1640625" bestFit="1" customWidth="1"/>
    <col min="15" max="15" width="24.33203125" customWidth="1"/>
    <col min="16" max="17" width="20.1640625" bestFit="1" customWidth="1"/>
    <col min="18" max="18" width="22.1640625" customWidth="1"/>
    <col min="19" max="19" width="22" customWidth="1"/>
    <col min="20" max="20" width="15.6640625" customWidth="1"/>
    <col min="21" max="21" width="14" customWidth="1"/>
    <col min="22" max="22" width="17.6640625" customWidth="1"/>
    <col min="23" max="23" width="16" customWidth="1"/>
    <col min="24" max="24" width="25" customWidth="1"/>
    <col min="25" max="25" width="19.83203125" customWidth="1"/>
    <col min="26" max="26" width="10.1640625" customWidth="1"/>
    <col min="27" max="27" width="7.83203125" customWidth="1"/>
    <col min="28" max="28" width="8.6640625" customWidth="1"/>
    <col min="29" max="29" width="9.6640625" customWidth="1"/>
    <col min="30" max="30" width="8.6640625" customWidth="1"/>
    <col min="31" max="31" width="29.33203125" customWidth="1"/>
  </cols>
  <sheetData>
    <row r="1" spans="1:17" x14ac:dyDescent="0.15">
      <c r="A1" s="6" t="s">
        <v>37</v>
      </c>
    </row>
    <row r="3" spans="1:17" s="1" customFormat="1" ht="14" thickBot="1" x14ac:dyDescent="0.2">
      <c r="A3" s="36" t="s">
        <v>15</v>
      </c>
      <c r="B3" s="3" t="s">
        <v>5</v>
      </c>
      <c r="C3" s="34" t="s">
        <v>43</v>
      </c>
      <c r="D3" s="35" t="s">
        <v>21</v>
      </c>
      <c r="E3" s="35" t="s">
        <v>22</v>
      </c>
      <c r="F3" s="35" t="s">
        <v>23</v>
      </c>
      <c r="G3" s="35" t="s">
        <v>24</v>
      </c>
      <c r="H3" s="35" t="s">
        <v>25</v>
      </c>
      <c r="I3" s="35" t="s">
        <v>26</v>
      </c>
      <c r="J3" s="35" t="s">
        <v>27</v>
      </c>
      <c r="K3" s="35" t="s">
        <v>28</v>
      </c>
      <c r="L3" s="35" t="s">
        <v>44</v>
      </c>
      <c r="M3" s="35" t="s">
        <v>45</v>
      </c>
      <c r="N3" s="16" t="s">
        <v>46</v>
      </c>
      <c r="O3" s="16" t="s">
        <v>68</v>
      </c>
      <c r="P3" s="16" t="s">
        <v>84</v>
      </c>
      <c r="Q3" s="16" t="s">
        <v>85</v>
      </c>
    </row>
    <row r="4" spans="1:17" s="22" customFormat="1" x14ac:dyDescent="0.15">
      <c r="A4" s="2" t="s">
        <v>16</v>
      </c>
      <c r="B4" s="43" t="s">
        <v>74</v>
      </c>
      <c r="C4" s="37">
        <v>6</v>
      </c>
      <c r="D4" s="44">
        <v>4</v>
      </c>
      <c r="E4" s="37">
        <v>6</v>
      </c>
      <c r="F4" s="37">
        <v>6</v>
      </c>
      <c r="G4" s="37">
        <v>6</v>
      </c>
      <c r="H4" s="37">
        <v>4</v>
      </c>
      <c r="I4" s="37">
        <v>5</v>
      </c>
      <c r="J4" s="37">
        <v>5</v>
      </c>
      <c r="K4" s="37">
        <v>5</v>
      </c>
      <c r="L4" s="37">
        <v>6</v>
      </c>
      <c r="M4" s="52">
        <v>5</v>
      </c>
      <c r="N4" s="52">
        <v>4</v>
      </c>
      <c r="O4" s="52">
        <v>4</v>
      </c>
      <c r="P4" s="52">
        <v>5</v>
      </c>
      <c r="Q4" s="52">
        <v>2</v>
      </c>
    </row>
    <row r="5" spans="1:17" s="22" customFormat="1" x14ac:dyDescent="0.15">
      <c r="A5" s="2" t="s">
        <v>17</v>
      </c>
      <c r="B5" s="43" t="s">
        <v>73</v>
      </c>
      <c r="C5" s="37">
        <v>5</v>
      </c>
      <c r="D5" s="37">
        <v>6</v>
      </c>
      <c r="E5" s="37">
        <v>6</v>
      </c>
      <c r="F5" s="37">
        <v>4</v>
      </c>
      <c r="G5" s="37">
        <v>5</v>
      </c>
      <c r="H5" s="37">
        <v>6</v>
      </c>
      <c r="I5" s="37">
        <v>3</v>
      </c>
      <c r="J5" s="37">
        <v>5</v>
      </c>
      <c r="K5" s="37">
        <v>2</v>
      </c>
      <c r="L5" s="37">
        <v>5</v>
      </c>
      <c r="M5" s="53">
        <v>6</v>
      </c>
      <c r="N5" s="53">
        <v>1</v>
      </c>
      <c r="O5" s="53">
        <v>3</v>
      </c>
      <c r="P5" s="53">
        <v>1</v>
      </c>
      <c r="Q5" s="53">
        <v>4</v>
      </c>
    </row>
    <row r="6" spans="1:17" s="22" customFormat="1" x14ac:dyDescent="0.15">
      <c r="A6" s="2" t="s">
        <v>18</v>
      </c>
      <c r="B6" s="43" t="s">
        <v>72</v>
      </c>
      <c r="C6" s="37">
        <v>6</v>
      </c>
      <c r="D6" s="37">
        <v>5</v>
      </c>
      <c r="E6" s="37">
        <v>6</v>
      </c>
      <c r="F6" s="37"/>
      <c r="G6" s="37">
        <v>3</v>
      </c>
      <c r="H6" s="37">
        <v>5</v>
      </c>
      <c r="I6" s="37">
        <v>6</v>
      </c>
      <c r="J6" s="37">
        <v>6</v>
      </c>
      <c r="K6" s="37">
        <v>5</v>
      </c>
      <c r="L6" s="37">
        <v>6</v>
      </c>
      <c r="M6" s="53">
        <v>5</v>
      </c>
      <c r="N6" s="53">
        <v>0</v>
      </c>
      <c r="O6" s="53">
        <v>3</v>
      </c>
      <c r="P6" s="53">
        <v>0</v>
      </c>
      <c r="Q6" s="53">
        <v>6</v>
      </c>
    </row>
    <row r="7" spans="1:17" s="22" customFormat="1" x14ac:dyDescent="0.15">
      <c r="A7" s="2" t="s">
        <v>19</v>
      </c>
      <c r="B7" s="43" t="s">
        <v>75</v>
      </c>
      <c r="C7" s="37">
        <v>6</v>
      </c>
      <c r="D7" s="37">
        <v>6</v>
      </c>
      <c r="E7" s="37">
        <v>6</v>
      </c>
      <c r="F7" s="37">
        <v>6</v>
      </c>
      <c r="G7" s="37">
        <v>6</v>
      </c>
      <c r="H7" s="37">
        <v>6</v>
      </c>
      <c r="I7" s="37">
        <v>5</v>
      </c>
      <c r="J7" s="37">
        <v>6</v>
      </c>
      <c r="K7" s="37">
        <v>5</v>
      </c>
      <c r="L7" s="37">
        <v>6</v>
      </c>
      <c r="M7" s="53">
        <v>5</v>
      </c>
      <c r="N7" s="53">
        <v>3</v>
      </c>
      <c r="O7" s="53">
        <v>5</v>
      </c>
      <c r="P7" s="53">
        <v>4</v>
      </c>
      <c r="Q7" s="53">
        <v>4</v>
      </c>
    </row>
    <row r="8" spans="1:17" s="22" customFormat="1" ht="14" thickBot="1" x14ac:dyDescent="0.2">
      <c r="A8" s="23" t="s">
        <v>20</v>
      </c>
      <c r="B8" s="70" t="s">
        <v>76</v>
      </c>
      <c r="C8" s="38">
        <v>6</v>
      </c>
      <c r="D8" s="38">
        <v>4</v>
      </c>
      <c r="E8" s="38">
        <v>5</v>
      </c>
      <c r="F8" s="38">
        <v>6</v>
      </c>
      <c r="G8" s="38">
        <v>6</v>
      </c>
      <c r="H8" s="38">
        <v>4</v>
      </c>
      <c r="I8" s="38">
        <v>5</v>
      </c>
      <c r="J8" s="38">
        <v>4</v>
      </c>
      <c r="K8" s="38">
        <v>3</v>
      </c>
      <c r="L8" s="38">
        <v>5</v>
      </c>
      <c r="M8" s="54">
        <v>6</v>
      </c>
      <c r="N8" s="54">
        <v>2</v>
      </c>
      <c r="O8" s="54">
        <v>4</v>
      </c>
      <c r="P8" s="54">
        <v>0</v>
      </c>
      <c r="Q8" s="54">
        <v>1</v>
      </c>
    </row>
    <row r="9" spans="1:17" ht="14" thickBot="1" x14ac:dyDescent="0.2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7" s="22" customFormat="1" x14ac:dyDescent="0.15">
      <c r="A10" s="29"/>
      <c r="B10" s="29" t="s">
        <v>42</v>
      </c>
      <c r="C10" s="56">
        <f>AVERAGE(C4:C8)</f>
        <v>5.8</v>
      </c>
      <c r="D10" s="56">
        <f>AVERAGE(D4:D8)</f>
        <v>5</v>
      </c>
      <c r="E10" s="56">
        <f t="shared" ref="E10:N10" si="0">AVERAGE(E4:E8)</f>
        <v>5.8</v>
      </c>
      <c r="F10" s="56">
        <f t="shared" si="0"/>
        <v>5.5</v>
      </c>
      <c r="G10" s="56">
        <f t="shared" si="0"/>
        <v>5.2</v>
      </c>
      <c r="H10" s="56">
        <f t="shared" si="0"/>
        <v>5</v>
      </c>
      <c r="I10" s="56">
        <f t="shared" si="0"/>
        <v>4.8</v>
      </c>
      <c r="J10" s="56">
        <f t="shared" si="0"/>
        <v>5.2</v>
      </c>
      <c r="K10" s="56">
        <f t="shared" si="0"/>
        <v>4</v>
      </c>
      <c r="L10" s="56">
        <f t="shared" si="0"/>
        <v>5.6</v>
      </c>
      <c r="M10" s="56">
        <f t="shared" si="0"/>
        <v>5.4</v>
      </c>
      <c r="N10" s="56">
        <f t="shared" si="0"/>
        <v>2</v>
      </c>
      <c r="O10" s="56">
        <f t="shared" ref="O10" si="1">AVERAGE(O4:O8)</f>
        <v>3.8</v>
      </c>
      <c r="P10" s="56">
        <f>AVERAGE(P4:P8)</f>
        <v>2</v>
      </c>
      <c r="Q10" s="56">
        <f>AVERAGE(Q4:Q8)</f>
        <v>3.4</v>
      </c>
    </row>
    <row r="11" spans="1:17" s="22" customFormat="1" ht="14" thickBot="1" x14ac:dyDescent="0.2">
      <c r="A11" s="29"/>
      <c r="B11" s="29" t="s">
        <v>4</v>
      </c>
      <c r="C11" s="39">
        <f>STDEV(C4:C8)</f>
        <v>0.44721359549995787</v>
      </c>
      <c r="D11" s="39">
        <f t="shared" ref="D11:N11" si="2">STDEV(D4:D8)</f>
        <v>1</v>
      </c>
      <c r="E11" s="39">
        <f t="shared" si="2"/>
        <v>0.44721359549995793</v>
      </c>
      <c r="F11" s="39">
        <f t="shared" si="2"/>
        <v>1</v>
      </c>
      <c r="G11" s="39">
        <f t="shared" si="2"/>
        <v>1.3038404810405309</v>
      </c>
      <c r="H11" s="39">
        <f t="shared" si="2"/>
        <v>1</v>
      </c>
      <c r="I11" s="39">
        <f t="shared" si="2"/>
        <v>1.0954451150103319</v>
      </c>
      <c r="J11" s="39">
        <f t="shared" si="2"/>
        <v>0.83666002653407723</v>
      </c>
      <c r="K11" s="39">
        <f t="shared" si="2"/>
        <v>1.4142135623730951</v>
      </c>
      <c r="L11" s="39">
        <f t="shared" si="2"/>
        <v>0.54772255750516607</v>
      </c>
      <c r="M11" s="39">
        <f t="shared" si="2"/>
        <v>0.54772255750516607</v>
      </c>
      <c r="N11" s="39">
        <f t="shared" si="2"/>
        <v>1.5811388300841898</v>
      </c>
      <c r="O11" s="39">
        <f t="shared" ref="O11" si="3">STDEV(O4:O8)</f>
        <v>0.83666002653407512</v>
      </c>
      <c r="P11" s="39">
        <f>STDEV(P4:P8)</f>
        <v>2.3452078799117149</v>
      </c>
      <c r="Q11" s="39">
        <f>STDEV(Q4:Q8)</f>
        <v>1.9493588689617929</v>
      </c>
    </row>
  </sheetData>
  <phoneticPr fontId="0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Background Q</vt:lpstr>
      <vt:lpstr>Task Success</vt:lpstr>
      <vt:lpstr>Negative Findings (Problems)</vt:lpstr>
      <vt:lpstr>Positive Findings</vt:lpstr>
      <vt:lpstr>Feedback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kandrews</dc:creator>
  <cp:lastModifiedBy>Vanessa Komar</cp:lastModifiedBy>
  <dcterms:created xsi:type="dcterms:W3CDTF">2005-01-12T10:04:19Z</dcterms:created>
  <dcterms:modified xsi:type="dcterms:W3CDTF">2023-05-31T10:04:49Z</dcterms:modified>
</cp:coreProperties>
</file>