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35" windowHeight="1195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H28" i="1"/>
  <c r="H19"/>
  <c r="H15"/>
  <c r="H25"/>
  <c r="H20"/>
  <c r="H29"/>
  <c r="H27"/>
  <c r="H23"/>
  <c r="H22"/>
  <c r="H18"/>
  <c r="H17"/>
  <c r="H16"/>
  <c r="H14"/>
  <c r="H13"/>
  <c r="H12"/>
  <c r="H11"/>
  <c r="H30" l="1"/>
</calcChain>
</file>

<file path=xl/comments1.xml><?xml version="1.0" encoding="utf-8"?>
<comments xmlns="http://schemas.openxmlformats.org/spreadsheetml/2006/main">
  <authors>
    <author>benoit</author>
  </authors>
  <commentList>
    <comment ref="A19" authorId="0">
      <text>
        <r>
          <rPr>
            <b/>
            <sz val="8"/>
            <color indexed="81"/>
            <rFont val="Tahoma"/>
            <family val="2"/>
          </rPr>
          <t>benoit:</t>
        </r>
        <r>
          <rPr>
            <sz val="8"/>
            <color indexed="81"/>
            <rFont val="Tahoma"/>
            <family val="2"/>
          </rPr>
          <t xml:space="preserve">
Commander de préférence chez RS</t>
        </r>
      </text>
    </comment>
    <comment ref="E19" authorId="0">
      <text>
        <r>
          <rPr>
            <b/>
            <sz val="8"/>
            <color indexed="81"/>
            <rFont val="Tahoma"/>
            <family val="2"/>
          </rPr>
          <t>benoit:</t>
        </r>
        <r>
          <rPr>
            <sz val="8"/>
            <color indexed="81"/>
            <rFont val="Tahoma"/>
            <family val="2"/>
          </rPr>
          <t xml:space="preserve">
Référence RS (moins cher): 220-4822</t>
        </r>
      </text>
    </comment>
  </commentList>
</comments>
</file>

<file path=xl/sharedStrings.xml><?xml version="1.0" encoding="utf-8"?>
<sst xmlns="http://schemas.openxmlformats.org/spreadsheetml/2006/main" count="91" uniqueCount="68">
  <si>
    <t>Comment</t>
  </si>
  <si>
    <t>Pattern</t>
  </si>
  <si>
    <t>Quantity</t>
  </si>
  <si>
    <t>Components</t>
  </si>
  <si>
    <t>Ref farnell</t>
  </si>
  <si>
    <t>PU (HT)</t>
  </si>
  <si>
    <t>Minimum de commande</t>
  </si>
  <si>
    <t>Cap 100n X7R 1206 100V</t>
  </si>
  <si>
    <t>Cap 220u Alu 3.5x8x11.5 35V</t>
  </si>
  <si>
    <t>Cap 10p X7R 0603 25V</t>
  </si>
  <si>
    <t>Cap 100p X7R 0603 25V</t>
  </si>
  <si>
    <t>1SMB24AT3G</t>
  </si>
  <si>
    <t>Wurth 7445101</t>
  </si>
  <si>
    <t>Wurth 74477020</t>
  </si>
  <si>
    <t>Masse mécanique</t>
  </si>
  <si>
    <t>Res 47m 1206</t>
  </si>
  <si>
    <t>Res 100 0603</t>
  </si>
  <si>
    <t>Res 100k 0603</t>
  </si>
  <si>
    <t>Res 3.3k 1206</t>
  </si>
  <si>
    <t>Res 10k 0603</t>
  </si>
  <si>
    <t>LMD18200</t>
  </si>
  <si>
    <t>LM7301IM</t>
  </si>
  <si>
    <t>HDR1X4</t>
  </si>
  <si>
    <t>SMB</t>
  </si>
  <si>
    <t>7445101</t>
  </si>
  <si>
    <t>74477020</t>
  </si>
  <si>
    <t>HDR1X2</t>
  </si>
  <si>
    <t>PIN1</t>
  </si>
  <si>
    <t>C4, C5, C6, C7</t>
  </si>
  <si>
    <t>C15</t>
  </si>
  <si>
    <t>C16</t>
  </si>
  <si>
    <t>CTRL</t>
  </si>
  <si>
    <t>D1</t>
  </si>
  <si>
    <t>L1, L2</t>
  </si>
  <si>
    <t>L3</t>
  </si>
  <si>
    <t>MOTOR1, POWER_IN</t>
  </si>
  <si>
    <t>PLUG</t>
  </si>
  <si>
    <t>R1</t>
  </si>
  <si>
    <t>R6, R9, R10, R19, R20</t>
  </si>
  <si>
    <t>R11</t>
  </si>
  <si>
    <t>R12</t>
  </si>
  <si>
    <t>R13, R14</t>
  </si>
  <si>
    <t>R15, R16</t>
  </si>
  <si>
    <t>U3</t>
  </si>
  <si>
    <t>3,5x8x11,5</t>
  </si>
  <si>
    <t>0603</t>
  </si>
  <si>
    <t>1206</t>
  </si>
  <si>
    <t>TO-220 - 11 leads</t>
  </si>
  <si>
    <t>SOIC-8</t>
  </si>
  <si>
    <t>Total:</t>
  </si>
  <si>
    <t>Association Oufffteam</t>
  </si>
  <si>
    <t>3 Place Carnot</t>
  </si>
  <si>
    <t>26100 Romans sur Isère</t>
  </si>
  <si>
    <t>oufffteam@gmail.com</t>
  </si>
  <si>
    <t>Date: 21/05/09</t>
  </si>
  <si>
    <t>BOM - Carte Hacheurs Moteurs LMD18200</t>
  </si>
  <si>
    <t>Rev. A</t>
  </si>
  <si>
    <t>Prix (€ - HT)</t>
  </si>
  <si>
    <t>Polyswitch MINISMDC110F/24</t>
  </si>
  <si>
    <t>1812</t>
  </si>
  <si>
    <t>P1</t>
  </si>
  <si>
    <t>U1</t>
  </si>
  <si>
    <t>Res 2,7k 0603</t>
  </si>
  <si>
    <t>C1, C2, C3, C8, C9, C10</t>
  </si>
  <si>
    <t>MOLEX 22-27-2041</t>
  </si>
  <si>
    <t>Borniers</t>
  </si>
  <si>
    <t>_</t>
  </si>
  <si>
    <t>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</si>
</sst>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MS Sans Serif"/>
      <family val="2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0" xfId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quotePrefix="1" applyFont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Border="1"/>
    <xf numFmtId="0" fontId="3" fillId="0" borderId="0" xfId="0" quotePrefix="1" applyFont="1" applyBorder="1"/>
    <xf numFmtId="0" fontId="4" fillId="0" borderId="1" xfId="0" quotePrefix="1" applyFont="1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12"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1" indent="0" relativeIndent="255" justifyLastLine="0" shrinkToFit="0" mergeCell="0" readingOrder="0"/>
      <border diagonalUp="0" diagonalDown="0" outlin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top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0</xdr:col>
      <xdr:colOff>1343025</xdr:colOff>
      <xdr:row>3</xdr:row>
      <xdr:rowOff>2475</xdr:rowOff>
    </xdr:to>
    <xdr:pic>
      <xdr:nvPicPr>
        <xdr:cNvPr id="3" name="Imag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2"/>
          <a:ext cx="1343024" cy="5739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0:H29" totalsRowShown="0" headerRowDxfId="3" dataDxfId="2" headerRowBorderDxfId="0" tableBorderDxfId="1">
  <autoFilter ref="A10:H29"/>
  <tableColumns count="8">
    <tableColumn id="1" name="Comment" dataDxfId="11"/>
    <tableColumn id="2" name="Pattern" dataDxfId="10"/>
    <tableColumn id="3" name="Quantity" dataDxfId="9"/>
    <tableColumn id="4" name="Components" dataDxfId="8"/>
    <tableColumn id="5" name="Ref farnell" dataDxfId="7"/>
    <tableColumn id="6" name="PU (HT)" dataDxfId="6"/>
    <tableColumn id="7" name="Minimum de commande" dataDxfId="5"/>
    <tableColumn id="8" name="Prix (€ - HT)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ufffteam@gmail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35"/>
  <sheetViews>
    <sheetView tabSelected="1" workbookViewId="0">
      <selection activeCell="J19" sqref="J19"/>
    </sheetView>
  </sheetViews>
  <sheetFormatPr baseColWidth="10" defaultRowHeight="15"/>
  <cols>
    <col min="1" max="1" width="27" customWidth="1"/>
    <col min="2" max="2" width="16.42578125" customWidth="1"/>
    <col min="4" max="4" width="20.28515625" customWidth="1"/>
    <col min="5" max="5" width="12.42578125" customWidth="1"/>
    <col min="7" max="7" width="18.28515625" customWidth="1"/>
    <col min="9" max="9" width="2.85546875" customWidth="1"/>
  </cols>
  <sheetData>
    <row r="4" spans="1:12">
      <c r="A4" t="s">
        <v>50</v>
      </c>
      <c r="F4" t="s">
        <v>55</v>
      </c>
    </row>
    <row r="5" spans="1:12">
      <c r="A5" t="s">
        <v>51</v>
      </c>
      <c r="F5" t="s">
        <v>54</v>
      </c>
    </row>
    <row r="6" spans="1:12">
      <c r="A6" t="s">
        <v>52</v>
      </c>
      <c r="F6" t="s">
        <v>56</v>
      </c>
    </row>
    <row r="7" spans="1:12">
      <c r="A7" s="6" t="s">
        <v>53</v>
      </c>
    </row>
    <row r="10" spans="1:12" ht="30">
      <c r="A10" s="2" t="s">
        <v>0</v>
      </c>
      <c r="B10" s="3" t="s">
        <v>1</v>
      </c>
      <c r="C10" s="4" t="s">
        <v>2</v>
      </c>
      <c r="D10" s="3" t="s">
        <v>3</v>
      </c>
      <c r="E10" s="4" t="s">
        <v>4</v>
      </c>
      <c r="F10" s="4" t="s">
        <v>5</v>
      </c>
      <c r="G10" s="4" t="s">
        <v>6</v>
      </c>
      <c r="H10" s="4" t="s">
        <v>57</v>
      </c>
      <c r="J10" s="16"/>
      <c r="K10" s="16"/>
      <c r="L10" s="16"/>
    </row>
    <row r="11" spans="1:12">
      <c r="A11" s="9" t="s">
        <v>7</v>
      </c>
      <c r="B11" s="10">
        <v>1206</v>
      </c>
      <c r="C11" s="11">
        <v>6</v>
      </c>
      <c r="D11" s="18" t="s">
        <v>63</v>
      </c>
      <c r="E11" s="12">
        <v>1362554</v>
      </c>
      <c r="F11" s="13">
        <v>0.12</v>
      </c>
      <c r="G11" s="13">
        <v>10</v>
      </c>
      <c r="H11" s="13">
        <f>G11*F11</f>
        <v>1.2</v>
      </c>
      <c r="I11" t="s">
        <v>67</v>
      </c>
      <c r="J11" s="17"/>
      <c r="K11" s="16"/>
      <c r="L11" s="17"/>
    </row>
    <row r="12" spans="1:12">
      <c r="A12" s="9" t="s">
        <v>8</v>
      </c>
      <c r="B12" s="14" t="s">
        <v>44</v>
      </c>
      <c r="C12" s="12">
        <v>4</v>
      </c>
      <c r="D12" s="18" t="s">
        <v>28</v>
      </c>
      <c r="E12" s="12">
        <v>9693688</v>
      </c>
      <c r="F12" s="13">
        <v>0.27</v>
      </c>
      <c r="G12" s="13">
        <v>5</v>
      </c>
      <c r="H12" s="13">
        <f>G12*F12</f>
        <v>1.35</v>
      </c>
      <c r="I12" t="s">
        <v>67</v>
      </c>
      <c r="J12" s="17"/>
      <c r="K12" s="16"/>
      <c r="L12" s="17"/>
    </row>
    <row r="13" spans="1:12">
      <c r="A13" s="9" t="s">
        <v>9</v>
      </c>
      <c r="B13" s="14" t="s">
        <v>45</v>
      </c>
      <c r="C13" s="11">
        <v>1</v>
      </c>
      <c r="D13" s="18" t="s">
        <v>29</v>
      </c>
      <c r="E13" s="12">
        <v>1658863</v>
      </c>
      <c r="F13" s="13">
        <v>0.126</v>
      </c>
      <c r="G13" s="13">
        <v>10</v>
      </c>
      <c r="H13" s="13">
        <f>G13*F13</f>
        <v>1.26</v>
      </c>
      <c r="I13" t="s">
        <v>67</v>
      </c>
      <c r="J13" s="17"/>
      <c r="K13" s="16"/>
      <c r="L13" s="17"/>
    </row>
    <row r="14" spans="1:12">
      <c r="A14" s="9" t="s">
        <v>10</v>
      </c>
      <c r="B14" s="14" t="s">
        <v>45</v>
      </c>
      <c r="C14" s="12">
        <v>1</v>
      </c>
      <c r="D14" s="18" t="s">
        <v>30</v>
      </c>
      <c r="E14" s="12">
        <v>1414603</v>
      </c>
      <c r="F14" s="13">
        <v>2.1000000000000001E-2</v>
      </c>
      <c r="G14" s="13">
        <v>10</v>
      </c>
      <c r="H14" s="13">
        <f>G14*F14</f>
        <v>0.21000000000000002</v>
      </c>
      <c r="I14" t="s">
        <v>67</v>
      </c>
      <c r="J14" s="17"/>
      <c r="K14" s="16"/>
      <c r="L14" s="17"/>
    </row>
    <row r="15" spans="1:12">
      <c r="A15" s="19" t="s">
        <v>64</v>
      </c>
      <c r="B15" s="10" t="s">
        <v>22</v>
      </c>
      <c r="C15" s="11">
        <v>1</v>
      </c>
      <c r="D15" s="18" t="s">
        <v>31</v>
      </c>
      <c r="E15" s="8">
        <v>1675766</v>
      </c>
      <c r="F15" s="13">
        <v>0.33</v>
      </c>
      <c r="G15" s="13">
        <v>10</v>
      </c>
      <c r="H15" s="13">
        <f>Tableau1[[#This Row],[Minimum de commande]]*Tableau1[[#This Row],[PU (HT)]]</f>
        <v>3.3000000000000003</v>
      </c>
      <c r="I15" t="s">
        <v>67</v>
      </c>
      <c r="J15" s="17"/>
      <c r="K15" s="16"/>
      <c r="L15" s="17"/>
    </row>
    <row r="16" spans="1:12">
      <c r="A16" s="9" t="s">
        <v>11</v>
      </c>
      <c r="B16" s="10" t="s">
        <v>23</v>
      </c>
      <c r="C16" s="12">
        <v>1</v>
      </c>
      <c r="D16" s="18" t="s">
        <v>32</v>
      </c>
      <c r="E16" s="12">
        <v>1651636</v>
      </c>
      <c r="F16" s="13">
        <v>0.38</v>
      </c>
      <c r="G16" s="13">
        <v>1</v>
      </c>
      <c r="H16" s="13">
        <f>G16*F16</f>
        <v>0.38</v>
      </c>
      <c r="I16" t="s">
        <v>67</v>
      </c>
      <c r="J16" s="17"/>
      <c r="K16" s="16"/>
      <c r="L16" s="17"/>
    </row>
    <row r="17" spans="1:12" ht="36.75" customHeight="1">
      <c r="A17" s="9" t="s">
        <v>12</v>
      </c>
      <c r="B17" s="10" t="s">
        <v>24</v>
      </c>
      <c r="C17" s="11">
        <v>2</v>
      </c>
      <c r="D17" s="18" t="s">
        <v>33</v>
      </c>
      <c r="E17" s="12">
        <v>1636057</v>
      </c>
      <c r="F17" s="13">
        <v>1.9</v>
      </c>
      <c r="G17" s="13">
        <v>1</v>
      </c>
      <c r="H17" s="13">
        <f>C17*F17</f>
        <v>3.8</v>
      </c>
      <c r="I17" t="s">
        <v>67</v>
      </c>
      <c r="J17" s="17"/>
      <c r="K17" s="16"/>
      <c r="L17" s="17"/>
    </row>
    <row r="18" spans="1:12">
      <c r="A18" s="9" t="s">
        <v>13</v>
      </c>
      <c r="B18" s="10" t="s">
        <v>25</v>
      </c>
      <c r="C18" s="12">
        <v>1</v>
      </c>
      <c r="D18" s="18" t="s">
        <v>34</v>
      </c>
      <c r="E18" s="12">
        <v>1635930</v>
      </c>
      <c r="F18" s="13">
        <v>2.2000000000000002</v>
      </c>
      <c r="G18" s="13">
        <v>1</v>
      </c>
      <c r="H18" s="13">
        <f>G18*F18</f>
        <v>2.2000000000000002</v>
      </c>
      <c r="I18" t="s">
        <v>67</v>
      </c>
      <c r="J18" s="17"/>
      <c r="K18" s="16"/>
      <c r="L18" s="17"/>
    </row>
    <row r="19" spans="1:12" ht="15" customHeight="1">
      <c r="A19" s="19" t="s">
        <v>65</v>
      </c>
      <c r="B19" s="10" t="s">
        <v>26</v>
      </c>
      <c r="C19" s="11">
        <v>2</v>
      </c>
      <c r="D19" s="18" t="s">
        <v>35</v>
      </c>
      <c r="E19" s="8">
        <v>3913077</v>
      </c>
      <c r="F19" s="13">
        <v>0.5</v>
      </c>
      <c r="G19" s="13">
        <v>1</v>
      </c>
      <c r="H19" s="13">
        <f>Tableau1[[#This Row],[Quantity]]*Tableau1[[#This Row],[PU (HT)]]</f>
        <v>1</v>
      </c>
      <c r="I19" t="s">
        <v>67</v>
      </c>
      <c r="J19" s="17"/>
      <c r="K19" s="16"/>
      <c r="L19" s="17"/>
    </row>
    <row r="20" spans="1:12" ht="15" customHeight="1">
      <c r="A20" s="5" t="s">
        <v>58</v>
      </c>
      <c r="B20" s="14" t="s">
        <v>59</v>
      </c>
      <c r="C20" s="11">
        <v>1</v>
      </c>
      <c r="D20" s="18" t="s">
        <v>60</v>
      </c>
      <c r="E20" s="15">
        <v>1345925</v>
      </c>
      <c r="F20" s="13">
        <v>0.66</v>
      </c>
      <c r="G20" s="13">
        <v>5</v>
      </c>
      <c r="H20" s="13">
        <f>5*Tableau1[[#This Row],[PU (HT)]]</f>
        <v>3.3000000000000003</v>
      </c>
      <c r="I20" t="s">
        <v>67</v>
      </c>
      <c r="J20" s="17"/>
      <c r="K20" s="16"/>
      <c r="L20" s="17"/>
    </row>
    <row r="21" spans="1:12">
      <c r="A21" s="9" t="s">
        <v>14</v>
      </c>
      <c r="B21" s="10" t="s">
        <v>27</v>
      </c>
      <c r="C21" s="12">
        <v>1</v>
      </c>
      <c r="D21" s="18" t="s">
        <v>36</v>
      </c>
      <c r="E21" s="12"/>
      <c r="F21" s="13"/>
      <c r="G21" s="13"/>
      <c r="H21" s="13"/>
      <c r="I21" t="s">
        <v>66</v>
      </c>
      <c r="J21" s="17"/>
      <c r="K21" s="16"/>
      <c r="L21" s="17"/>
    </row>
    <row r="22" spans="1:12">
      <c r="A22" s="9" t="s">
        <v>15</v>
      </c>
      <c r="B22" s="14" t="s">
        <v>46</v>
      </c>
      <c r="C22" s="11">
        <v>1</v>
      </c>
      <c r="D22" s="18" t="s">
        <v>37</v>
      </c>
      <c r="E22" s="12">
        <v>1634317</v>
      </c>
      <c r="F22" s="13">
        <v>0.35</v>
      </c>
      <c r="G22" s="13">
        <v>10</v>
      </c>
      <c r="H22" s="13">
        <f>G22*F22</f>
        <v>3.5</v>
      </c>
      <c r="I22" t="s">
        <v>67</v>
      </c>
      <c r="J22" s="17"/>
      <c r="K22" s="16"/>
      <c r="L22" s="17"/>
    </row>
    <row r="23" spans="1:12">
      <c r="A23" s="9" t="s">
        <v>16</v>
      </c>
      <c r="B23" s="14" t="s">
        <v>45</v>
      </c>
      <c r="C23" s="12">
        <v>5</v>
      </c>
      <c r="D23" s="18" t="s">
        <v>38</v>
      </c>
      <c r="E23" s="12">
        <v>1469752</v>
      </c>
      <c r="F23" s="13">
        <v>0.03</v>
      </c>
      <c r="G23" s="13">
        <v>50</v>
      </c>
      <c r="H23" s="13">
        <f>G23*F23</f>
        <v>1.5</v>
      </c>
      <c r="I23" t="s">
        <v>67</v>
      </c>
      <c r="J23" s="17"/>
      <c r="K23" s="16"/>
      <c r="L23" s="17"/>
    </row>
    <row r="24" spans="1:12">
      <c r="A24" s="9" t="s">
        <v>17</v>
      </c>
      <c r="B24" s="14" t="s">
        <v>45</v>
      </c>
      <c r="C24" s="11">
        <v>1</v>
      </c>
      <c r="D24" s="18" t="s">
        <v>39</v>
      </c>
      <c r="E24" s="12">
        <v>1469649</v>
      </c>
      <c r="F24" s="13">
        <v>0.03</v>
      </c>
      <c r="G24" s="13">
        <v>50</v>
      </c>
      <c r="H24" s="13">
        <v>1.5</v>
      </c>
      <c r="I24" t="s">
        <v>67</v>
      </c>
      <c r="J24" s="17"/>
      <c r="K24" s="16"/>
      <c r="L24" s="17"/>
    </row>
    <row r="25" spans="1:12">
      <c r="A25" s="5" t="s">
        <v>62</v>
      </c>
      <c r="B25" s="14" t="s">
        <v>45</v>
      </c>
      <c r="C25" s="12">
        <v>1</v>
      </c>
      <c r="D25" s="18" t="s">
        <v>40</v>
      </c>
      <c r="E25" s="8">
        <v>9238530</v>
      </c>
      <c r="F25" s="13">
        <v>0.02</v>
      </c>
      <c r="G25" s="13">
        <v>50</v>
      </c>
      <c r="H25" s="13">
        <f>Tableau1[[#This Row],[Minimum de commande]]*Tableau1[[#This Row],[PU (HT)]]</f>
        <v>1</v>
      </c>
      <c r="I25" t="s">
        <v>67</v>
      </c>
      <c r="J25" s="17"/>
      <c r="K25" s="16"/>
      <c r="L25" s="17"/>
    </row>
    <row r="26" spans="1:12">
      <c r="A26" s="9" t="s">
        <v>18</v>
      </c>
      <c r="B26" s="14" t="s">
        <v>46</v>
      </c>
      <c r="C26" s="11">
        <v>2</v>
      </c>
      <c r="D26" s="18" t="s">
        <v>41</v>
      </c>
      <c r="E26" s="12">
        <v>1469793</v>
      </c>
      <c r="F26" s="13">
        <v>0.03</v>
      </c>
      <c r="G26" s="13">
        <v>50</v>
      </c>
      <c r="H26" s="13">
        <v>1.5</v>
      </c>
      <c r="I26" t="s">
        <v>67</v>
      </c>
      <c r="J26" s="17"/>
      <c r="K26" s="16"/>
      <c r="L26" s="17"/>
    </row>
    <row r="27" spans="1:12">
      <c r="A27" s="9" t="s">
        <v>19</v>
      </c>
      <c r="B27" s="14" t="s">
        <v>45</v>
      </c>
      <c r="C27" s="12">
        <v>2</v>
      </c>
      <c r="D27" s="18" t="s">
        <v>42</v>
      </c>
      <c r="E27" s="12">
        <v>1469749</v>
      </c>
      <c r="F27" s="13">
        <v>1.7999999999999999E-2</v>
      </c>
      <c r="G27" s="13">
        <v>50</v>
      </c>
      <c r="H27" s="13">
        <f>G27*F27</f>
        <v>0.89999999999999991</v>
      </c>
      <c r="I27" t="s">
        <v>67</v>
      </c>
      <c r="J27" s="17"/>
      <c r="K27" s="16"/>
      <c r="L27" s="17"/>
    </row>
    <row r="28" spans="1:12">
      <c r="A28" s="9" t="s">
        <v>20</v>
      </c>
      <c r="B28" s="14" t="s">
        <v>47</v>
      </c>
      <c r="C28" s="12">
        <v>1</v>
      </c>
      <c r="D28" s="18" t="s">
        <v>61</v>
      </c>
      <c r="E28" s="12">
        <v>1468979</v>
      </c>
      <c r="F28" s="13">
        <v>18.170000000000002</v>
      </c>
      <c r="G28" s="13">
        <v>1</v>
      </c>
      <c r="H28" s="13">
        <f>C28*F28</f>
        <v>18.170000000000002</v>
      </c>
      <c r="I28" t="s">
        <v>66</v>
      </c>
      <c r="J28" s="17"/>
      <c r="K28" s="16"/>
      <c r="L28" s="17"/>
    </row>
    <row r="29" spans="1:12">
      <c r="A29" s="9" t="s">
        <v>21</v>
      </c>
      <c r="B29" s="14" t="s">
        <v>48</v>
      </c>
      <c r="C29" s="11">
        <v>1</v>
      </c>
      <c r="D29" s="18" t="s">
        <v>43</v>
      </c>
      <c r="E29" s="12">
        <v>9494170</v>
      </c>
      <c r="F29" s="13">
        <v>2.12</v>
      </c>
      <c r="G29" s="13">
        <v>1</v>
      </c>
      <c r="H29" s="13">
        <f>C29*F29</f>
        <v>2.12</v>
      </c>
      <c r="I29" t="s">
        <v>67</v>
      </c>
      <c r="J29" s="17"/>
      <c r="K29" s="16"/>
      <c r="L29" s="17"/>
    </row>
    <row r="30" spans="1:12">
      <c r="G30" s="1" t="s">
        <v>49</v>
      </c>
      <c r="H30" s="7">
        <f>SUM(H11:H29)</f>
        <v>48.19</v>
      </c>
      <c r="J30" s="16"/>
      <c r="K30" s="16"/>
      <c r="L30" s="16"/>
    </row>
    <row r="35" ht="15" customHeight="1"/>
  </sheetData>
  <hyperlinks>
    <hyperlink ref="A7" r:id="rId1"/>
  </hyperlinks>
  <pageMargins left="0.7" right="0.7" top="0.75" bottom="0.75" header="0.3" footer="0.3"/>
  <pageSetup paperSize="9" orientation="landscape" r:id="rId2"/>
  <drawing r:id="rId3"/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cp:lastPrinted>2009-05-22T17:01:56Z</cp:lastPrinted>
  <dcterms:created xsi:type="dcterms:W3CDTF">2009-05-21T09:25:47Z</dcterms:created>
  <dcterms:modified xsi:type="dcterms:W3CDTF">2009-08-30T13:42:42Z</dcterms:modified>
</cp:coreProperties>
</file>