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W10.TQ\Desktop\"/>
    </mc:Choice>
  </mc:AlternateContent>
  <bookViews>
    <workbookView xWindow="-105" yWindow="-105" windowWidth="19425" windowHeight="10305"/>
  </bookViews>
  <sheets>
    <sheet name="BÁO GIÁ HOÀN THIỆN" sheetId="1" r:id="rId1"/>
    <sheet name="ĐẶT KÍNH" sheetId="3" r:id="rId2"/>
    <sheet name="LỆNH GIA CÔNG CÁNH KÍNH" sheetId="2" r:id="rId3"/>
    <sheet name="XUẤT KHO VẬT LIỆU" sheetId="5" r:id="rId4"/>
    <sheet name="DH" sheetId="6" r:id="rId5"/>
  </sheets>
  <definedNames>
    <definedName name="_xlnm.Print_Area" localSheetId="0">'BÁO GIÁ HOÀN THIỆN'!$A$1:$N$36</definedName>
    <definedName name="_xlnm.Print_Area" localSheetId="2">'LỆNH GIA CÔNG CÁNH KÍNH'!$A$1:$K$16</definedName>
    <definedName name="_xlnm.Print_Area" localSheetId="3">'XUẤT KHO VẬT LIỆU'!$A$1:$M$27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1" l="1"/>
  <c r="J11" i="1" l="1"/>
  <c r="A11" i="6"/>
  <c r="B11" i="6"/>
  <c r="C11" i="6"/>
  <c r="D11" i="6"/>
  <c r="E11" i="6"/>
  <c r="F11" i="6"/>
  <c r="G11" i="6"/>
  <c r="H11" i="6"/>
  <c r="I11" i="6"/>
  <c r="L11" i="6"/>
  <c r="M11" i="6"/>
  <c r="N11" i="6"/>
  <c r="O11" i="6"/>
  <c r="P11" i="6"/>
  <c r="Q11" i="6"/>
  <c r="A12" i="6"/>
  <c r="B12" i="6"/>
  <c r="C12" i="6"/>
  <c r="D12" i="6"/>
  <c r="E12" i="6"/>
  <c r="F12" i="6"/>
  <c r="G12" i="6"/>
  <c r="H12" i="6"/>
  <c r="I12" i="6"/>
  <c r="J12" i="6"/>
  <c r="L12" i="6"/>
  <c r="N12" i="6"/>
  <c r="O12" i="6"/>
  <c r="P12" i="6"/>
  <c r="Q12" i="6"/>
  <c r="A13" i="6"/>
  <c r="B13" i="6"/>
  <c r="C13" i="6"/>
  <c r="D13" i="6"/>
  <c r="E13" i="6"/>
  <c r="F13" i="6"/>
  <c r="G13" i="6"/>
  <c r="H13" i="6"/>
  <c r="I13" i="6"/>
  <c r="J13" i="6"/>
  <c r="K13" i="6"/>
  <c r="L13" i="6"/>
  <c r="N13" i="6"/>
  <c r="O13" i="6"/>
  <c r="P13" i="6"/>
  <c r="Q13" i="6"/>
  <c r="A14" i="6"/>
  <c r="B14" i="6"/>
  <c r="C14" i="6"/>
  <c r="D14" i="6"/>
  <c r="E14" i="6"/>
  <c r="F14" i="6"/>
  <c r="G14" i="6"/>
  <c r="H14" i="6"/>
  <c r="I14" i="6"/>
  <c r="J14" i="6"/>
  <c r="K14" i="6"/>
  <c r="L14" i="6"/>
  <c r="N14" i="6"/>
  <c r="O14" i="6"/>
  <c r="P14" i="6"/>
  <c r="Q14" i="6"/>
  <c r="A15" i="6"/>
  <c r="B15" i="6"/>
  <c r="C15" i="6"/>
  <c r="D15" i="6"/>
  <c r="E15" i="6"/>
  <c r="F15" i="6"/>
  <c r="G15" i="6"/>
  <c r="H15" i="6"/>
  <c r="I15" i="6"/>
  <c r="J15" i="6"/>
  <c r="K15" i="6"/>
  <c r="L15" i="6"/>
  <c r="M15" i="6"/>
  <c r="N15" i="6"/>
  <c r="O15" i="6"/>
  <c r="P15" i="6"/>
  <c r="Q15" i="6"/>
  <c r="A16" i="6"/>
  <c r="B16" i="6"/>
  <c r="C16" i="6"/>
  <c r="D16" i="6"/>
  <c r="E16" i="6"/>
  <c r="F16" i="6"/>
  <c r="G16" i="6"/>
  <c r="H16" i="6"/>
  <c r="I16" i="6"/>
  <c r="J16" i="6"/>
  <c r="K16" i="6"/>
  <c r="L16" i="6"/>
  <c r="N16" i="6"/>
  <c r="O16" i="6"/>
  <c r="P16" i="6"/>
  <c r="Q16" i="6"/>
  <c r="A17" i="6"/>
  <c r="B17" i="6"/>
  <c r="C17" i="6"/>
  <c r="D17" i="6"/>
  <c r="E17" i="6"/>
  <c r="F17" i="6"/>
  <c r="G17" i="6"/>
  <c r="H17" i="6"/>
  <c r="I17" i="6"/>
  <c r="J17" i="6"/>
  <c r="K17" i="6"/>
  <c r="L17" i="6"/>
  <c r="M17" i="6"/>
  <c r="N17" i="6"/>
  <c r="O17" i="6"/>
  <c r="P17" i="6"/>
  <c r="Q17" i="6"/>
  <c r="A18" i="6"/>
  <c r="B18" i="6"/>
  <c r="C18" i="6"/>
  <c r="D18" i="6"/>
  <c r="E18" i="6"/>
  <c r="F18" i="6"/>
  <c r="G18" i="6"/>
  <c r="H18" i="6"/>
  <c r="I18" i="6"/>
  <c r="J18" i="6"/>
  <c r="K18" i="6"/>
  <c r="L18" i="6"/>
  <c r="M18" i="6"/>
  <c r="N18" i="6"/>
  <c r="O18" i="6"/>
  <c r="P18" i="6"/>
  <c r="Q18" i="6"/>
  <c r="A19" i="6"/>
  <c r="B19" i="6"/>
  <c r="C19" i="6"/>
  <c r="D19" i="6"/>
  <c r="E19" i="6"/>
  <c r="F19" i="6"/>
  <c r="G19" i="6"/>
  <c r="H19" i="6"/>
  <c r="I19" i="6"/>
  <c r="J19" i="6"/>
  <c r="K19" i="6"/>
  <c r="L19" i="6"/>
  <c r="M19" i="6"/>
  <c r="N19" i="6"/>
  <c r="O19" i="6"/>
  <c r="P19" i="6"/>
  <c r="Q19" i="6"/>
  <c r="A20" i="6"/>
  <c r="B20" i="6"/>
  <c r="C20" i="6"/>
  <c r="D20" i="6"/>
  <c r="E20" i="6"/>
  <c r="F20" i="6"/>
  <c r="G20" i="6"/>
  <c r="H20" i="6"/>
  <c r="I20" i="6"/>
  <c r="J20" i="6"/>
  <c r="K20" i="6"/>
  <c r="L20" i="6"/>
  <c r="M20" i="6"/>
  <c r="N20" i="6"/>
  <c r="O20" i="6"/>
  <c r="P20" i="6"/>
  <c r="Q20" i="6"/>
  <c r="A21" i="6"/>
  <c r="B21" i="6"/>
  <c r="C21" i="6"/>
  <c r="D21" i="6"/>
  <c r="E21" i="6"/>
  <c r="F21" i="6"/>
  <c r="G21" i="6"/>
  <c r="H21" i="6"/>
  <c r="I21" i="6"/>
  <c r="J21" i="6"/>
  <c r="K21" i="6"/>
  <c r="L21" i="6"/>
  <c r="M21" i="6"/>
  <c r="N21" i="6"/>
  <c r="O21" i="6"/>
  <c r="P21" i="6"/>
  <c r="Q21" i="6"/>
  <c r="A22" i="6"/>
  <c r="B22" i="6"/>
  <c r="C22" i="6"/>
  <c r="D22" i="6"/>
  <c r="E22" i="6"/>
  <c r="F22" i="6"/>
  <c r="G22" i="6"/>
  <c r="H22" i="6"/>
  <c r="I22" i="6"/>
  <c r="J22" i="6"/>
  <c r="K22" i="6"/>
  <c r="L22" i="6"/>
  <c r="M22" i="6"/>
  <c r="N22" i="6"/>
  <c r="O22" i="6"/>
  <c r="P22" i="6"/>
  <c r="Q22" i="6"/>
  <c r="A23" i="6"/>
  <c r="B23" i="6"/>
  <c r="C23" i="6"/>
  <c r="D23" i="6"/>
  <c r="E23" i="6"/>
  <c r="F23" i="6"/>
  <c r="G23" i="6"/>
  <c r="H23" i="6"/>
  <c r="I23" i="6"/>
  <c r="J23" i="6"/>
  <c r="K23" i="6"/>
  <c r="L23" i="6"/>
  <c r="M23" i="6"/>
  <c r="N23" i="6"/>
  <c r="O23" i="6"/>
  <c r="P23" i="6"/>
  <c r="Q23" i="6"/>
  <c r="A24" i="6"/>
  <c r="B24" i="6"/>
  <c r="C24" i="6"/>
  <c r="D24" i="6"/>
  <c r="E24" i="6"/>
  <c r="F24" i="6"/>
  <c r="G24" i="6"/>
  <c r="H24" i="6"/>
  <c r="I24" i="6"/>
  <c r="J24" i="6"/>
  <c r="K24" i="6"/>
  <c r="L24" i="6"/>
  <c r="M24" i="6"/>
  <c r="N24" i="6"/>
  <c r="O24" i="6"/>
  <c r="P24" i="6"/>
  <c r="Q24" i="6"/>
  <c r="A25" i="6"/>
  <c r="B25" i="6"/>
  <c r="C25" i="6"/>
  <c r="D25" i="6"/>
  <c r="E25" i="6"/>
  <c r="F25" i="6"/>
  <c r="G25" i="6"/>
  <c r="H25" i="6"/>
  <c r="I25" i="6"/>
  <c r="J25" i="6"/>
  <c r="K25" i="6"/>
  <c r="L25" i="6"/>
  <c r="M25" i="6"/>
  <c r="N25" i="6"/>
  <c r="O25" i="6"/>
  <c r="P25" i="6"/>
  <c r="Q25" i="6"/>
  <c r="A26" i="6"/>
  <c r="B26" i="6"/>
  <c r="C26" i="6"/>
  <c r="D26" i="6"/>
  <c r="E26" i="6"/>
  <c r="F26" i="6"/>
  <c r="G26" i="6"/>
  <c r="H26" i="6"/>
  <c r="I26" i="6"/>
  <c r="J26" i="6"/>
  <c r="K26" i="6"/>
  <c r="L26" i="6"/>
  <c r="M26" i="6"/>
  <c r="N26" i="6"/>
  <c r="O26" i="6"/>
  <c r="P26" i="6"/>
  <c r="Q26" i="6"/>
  <c r="A27" i="6"/>
  <c r="B27" i="6"/>
  <c r="C27" i="6"/>
  <c r="D27" i="6"/>
  <c r="E27" i="6"/>
  <c r="F27" i="6"/>
  <c r="G27" i="6"/>
  <c r="H27" i="6"/>
  <c r="I27" i="6"/>
  <c r="J27" i="6"/>
  <c r="K27" i="6"/>
  <c r="L27" i="6"/>
  <c r="M27" i="6"/>
  <c r="N27" i="6"/>
  <c r="O27" i="6"/>
  <c r="P27" i="6"/>
  <c r="Q27" i="6"/>
  <c r="A28" i="6"/>
  <c r="B28" i="6"/>
  <c r="C28" i="6"/>
  <c r="D28" i="6"/>
  <c r="E28" i="6"/>
  <c r="F28" i="6"/>
  <c r="G28" i="6"/>
  <c r="H28" i="6"/>
  <c r="I28" i="6"/>
  <c r="J28" i="6"/>
  <c r="K28" i="6"/>
  <c r="L28" i="6"/>
  <c r="M28" i="6"/>
  <c r="N28" i="6"/>
  <c r="O28" i="6"/>
  <c r="P28" i="6"/>
  <c r="Q28" i="6"/>
  <c r="A29" i="6"/>
  <c r="B29" i="6"/>
  <c r="C29" i="6"/>
  <c r="D29" i="6"/>
  <c r="E29" i="6"/>
  <c r="F29" i="6"/>
  <c r="G29" i="6"/>
  <c r="H29" i="6"/>
  <c r="I29" i="6"/>
  <c r="J29" i="6"/>
  <c r="K29" i="6"/>
  <c r="L29" i="6"/>
  <c r="M29" i="6"/>
  <c r="N29" i="6"/>
  <c r="O29" i="6"/>
  <c r="P29" i="6"/>
  <c r="Q29" i="6"/>
  <c r="K12" i="6" l="1"/>
  <c r="K11" i="1"/>
  <c r="K11" i="6" s="1"/>
  <c r="J11" i="6"/>
  <c r="A30" i="6" l="1"/>
  <c r="B30" i="6"/>
  <c r="C30" i="6"/>
  <c r="D30" i="6"/>
  <c r="E30" i="6"/>
  <c r="F30" i="6"/>
  <c r="G30" i="6"/>
  <c r="H30" i="6"/>
  <c r="I30" i="6"/>
  <c r="J30" i="6"/>
  <c r="K30" i="6"/>
  <c r="L30" i="6"/>
  <c r="M30" i="6"/>
  <c r="N30" i="6"/>
  <c r="O30" i="6"/>
  <c r="P30" i="6"/>
  <c r="Q30" i="6"/>
  <c r="A31" i="6"/>
  <c r="B31" i="6"/>
  <c r="C31" i="6"/>
  <c r="D31" i="6"/>
  <c r="E31" i="6"/>
  <c r="F31" i="6"/>
  <c r="G31" i="6"/>
  <c r="H31" i="6"/>
  <c r="I31" i="6"/>
  <c r="J31" i="6"/>
  <c r="K31" i="6"/>
  <c r="L31" i="6"/>
  <c r="M31" i="6"/>
  <c r="N31" i="6"/>
  <c r="O31" i="6"/>
  <c r="P31" i="6"/>
  <c r="Q31" i="6"/>
  <c r="A32" i="6"/>
  <c r="B32" i="6"/>
  <c r="C32" i="6"/>
  <c r="D32" i="6"/>
  <c r="E32" i="6"/>
  <c r="F32" i="6"/>
  <c r="G32" i="6"/>
  <c r="H32" i="6"/>
  <c r="I32" i="6"/>
  <c r="J32" i="6"/>
  <c r="K32" i="6"/>
  <c r="L32" i="6"/>
  <c r="M32" i="6"/>
  <c r="N32" i="6"/>
  <c r="O32" i="6"/>
  <c r="P32" i="6"/>
  <c r="Q32" i="6"/>
  <c r="A33" i="6"/>
  <c r="B33" i="6"/>
  <c r="C33" i="6"/>
  <c r="D33" i="6"/>
  <c r="E33" i="6"/>
  <c r="F33" i="6"/>
  <c r="G33" i="6"/>
  <c r="H33" i="6"/>
  <c r="I33" i="6"/>
  <c r="J33" i="6"/>
  <c r="K33" i="6"/>
  <c r="L33" i="6"/>
  <c r="M33" i="6"/>
  <c r="N33" i="6"/>
  <c r="O33" i="6"/>
  <c r="P33" i="6"/>
  <c r="Q33" i="6"/>
  <c r="A34" i="6"/>
  <c r="B34" i="6"/>
  <c r="C34" i="6"/>
  <c r="D34" i="6"/>
  <c r="E34" i="6"/>
  <c r="F34" i="6"/>
  <c r="G34" i="6"/>
  <c r="H34" i="6"/>
  <c r="I34" i="6"/>
  <c r="J34" i="6"/>
  <c r="K34" i="6"/>
  <c r="L34" i="6"/>
  <c r="M34" i="6"/>
  <c r="N34" i="6"/>
  <c r="O34" i="6"/>
  <c r="P34" i="6"/>
  <c r="Q34" i="6"/>
  <c r="A35" i="6"/>
  <c r="B35" i="6"/>
  <c r="C35" i="6"/>
  <c r="D35" i="6"/>
  <c r="E35" i="6"/>
  <c r="F35" i="6"/>
  <c r="G35" i="6"/>
  <c r="H35" i="6"/>
  <c r="I35" i="6"/>
  <c r="J35" i="6"/>
  <c r="K35" i="6"/>
  <c r="L35" i="6"/>
  <c r="M35" i="6"/>
  <c r="N35" i="6"/>
  <c r="O35" i="6"/>
  <c r="P35" i="6"/>
  <c r="Q35" i="6"/>
  <c r="A36" i="6"/>
  <c r="B36" i="6"/>
  <c r="C36" i="6"/>
  <c r="D36" i="6"/>
  <c r="E36" i="6"/>
  <c r="F36" i="6"/>
  <c r="G36" i="6"/>
  <c r="H36" i="6"/>
  <c r="I36" i="6"/>
  <c r="J36" i="6"/>
  <c r="K36" i="6"/>
  <c r="L36" i="6"/>
  <c r="M36" i="6"/>
  <c r="N36" i="6"/>
  <c r="O36" i="6"/>
  <c r="P36" i="6"/>
  <c r="Q36" i="6"/>
  <c r="A37" i="6"/>
  <c r="B37" i="6"/>
  <c r="C37" i="6"/>
  <c r="D37" i="6"/>
  <c r="E37" i="6"/>
  <c r="F37" i="6"/>
  <c r="G37" i="6"/>
  <c r="H37" i="6"/>
  <c r="I37" i="6"/>
  <c r="J37" i="6"/>
  <c r="K37" i="6"/>
  <c r="L37" i="6"/>
  <c r="M37" i="6"/>
  <c r="N37" i="6"/>
  <c r="O37" i="6"/>
  <c r="P37" i="6"/>
  <c r="Q37" i="6"/>
  <c r="A38" i="6"/>
  <c r="B38" i="6"/>
  <c r="C38" i="6"/>
  <c r="D38" i="6"/>
  <c r="E38" i="6"/>
  <c r="F38" i="6"/>
  <c r="G38" i="6"/>
  <c r="H38" i="6"/>
  <c r="I38" i="6"/>
  <c r="J38" i="6"/>
  <c r="K38" i="6"/>
  <c r="L38" i="6"/>
  <c r="M38" i="6"/>
  <c r="N38" i="6"/>
  <c r="O38" i="6"/>
  <c r="P38" i="6"/>
  <c r="Q38" i="6"/>
  <c r="A39" i="6"/>
  <c r="B39" i="6"/>
  <c r="C39" i="6"/>
  <c r="D39" i="6"/>
  <c r="E39" i="6"/>
  <c r="F39" i="6"/>
  <c r="G39" i="6"/>
  <c r="H39" i="6"/>
  <c r="I39" i="6"/>
  <c r="J39" i="6"/>
  <c r="K39" i="6"/>
  <c r="L39" i="6"/>
  <c r="M39" i="6"/>
  <c r="N39" i="6"/>
  <c r="O39" i="6"/>
  <c r="P39" i="6"/>
  <c r="Q39" i="6"/>
  <c r="A40" i="6"/>
  <c r="B40" i="6"/>
  <c r="C40" i="6"/>
  <c r="D40" i="6"/>
  <c r="E40" i="6"/>
  <c r="F40" i="6"/>
  <c r="G40" i="6"/>
  <c r="H40" i="6"/>
  <c r="I40" i="6"/>
  <c r="J40" i="6"/>
  <c r="K40" i="6"/>
  <c r="L40" i="6"/>
  <c r="M40" i="6"/>
  <c r="N40" i="6"/>
  <c r="O40" i="6"/>
  <c r="P40" i="6"/>
  <c r="Q40" i="6"/>
  <c r="A41" i="6"/>
  <c r="B41" i="6"/>
  <c r="C41" i="6"/>
  <c r="D41" i="6"/>
  <c r="E41" i="6"/>
  <c r="F41" i="6"/>
  <c r="G41" i="6"/>
  <c r="H41" i="6"/>
  <c r="I41" i="6"/>
  <c r="J41" i="6"/>
  <c r="K41" i="6"/>
  <c r="L41" i="6"/>
  <c r="M41" i="6"/>
  <c r="N41" i="6"/>
  <c r="O41" i="6"/>
  <c r="P41" i="6"/>
  <c r="Q41" i="6"/>
  <c r="A42" i="6"/>
  <c r="B42" i="6"/>
  <c r="C42" i="6"/>
  <c r="D42" i="6"/>
  <c r="E42" i="6"/>
  <c r="F42" i="6"/>
  <c r="G42" i="6"/>
  <c r="H42" i="6"/>
  <c r="I42" i="6"/>
  <c r="J42" i="6"/>
  <c r="K42" i="6"/>
  <c r="L42" i="6"/>
  <c r="M42" i="6"/>
  <c r="N42" i="6"/>
  <c r="O42" i="6"/>
  <c r="P42" i="6"/>
  <c r="Q42" i="6"/>
  <c r="A43" i="6"/>
  <c r="B43" i="6"/>
  <c r="C43" i="6"/>
  <c r="D43" i="6"/>
  <c r="E43" i="6"/>
  <c r="F43" i="6"/>
  <c r="G43" i="6"/>
  <c r="H43" i="6"/>
  <c r="I43" i="6"/>
  <c r="J43" i="6"/>
  <c r="K43" i="6"/>
  <c r="L43" i="6"/>
  <c r="M43" i="6"/>
  <c r="N43" i="6"/>
  <c r="O43" i="6"/>
  <c r="P43" i="6"/>
  <c r="Q43" i="6"/>
  <c r="A44" i="6"/>
  <c r="B44" i="6"/>
  <c r="C44" i="6"/>
  <c r="D44" i="6"/>
  <c r="E44" i="6"/>
  <c r="F44" i="6"/>
  <c r="G44" i="6"/>
  <c r="H44" i="6"/>
  <c r="I44" i="6"/>
  <c r="J44" i="6"/>
  <c r="K44" i="6"/>
  <c r="L44" i="6"/>
  <c r="M44" i="6"/>
  <c r="N44" i="6"/>
  <c r="O44" i="6"/>
  <c r="P44" i="6"/>
  <c r="Q44" i="6"/>
  <c r="A45" i="6"/>
  <c r="B45" i="6"/>
  <c r="C45" i="6"/>
  <c r="D45" i="6"/>
  <c r="E45" i="6"/>
  <c r="F45" i="6"/>
  <c r="G45" i="6"/>
  <c r="H45" i="6"/>
  <c r="I45" i="6"/>
  <c r="J45" i="6"/>
  <c r="K45" i="6"/>
  <c r="L45" i="6"/>
  <c r="M45" i="6"/>
  <c r="N45" i="6"/>
  <c r="O45" i="6"/>
  <c r="P45" i="6"/>
  <c r="Q45" i="6"/>
  <c r="A46" i="6"/>
  <c r="B46" i="6"/>
  <c r="C46" i="6"/>
  <c r="D46" i="6"/>
  <c r="E46" i="6"/>
  <c r="F46" i="6"/>
  <c r="G46" i="6"/>
  <c r="H46" i="6"/>
  <c r="I46" i="6"/>
  <c r="J46" i="6"/>
  <c r="K46" i="6"/>
  <c r="L46" i="6"/>
  <c r="M46" i="6"/>
  <c r="N46" i="6"/>
  <c r="O46" i="6"/>
  <c r="P46" i="6"/>
  <c r="Q46" i="6"/>
  <c r="A47" i="6"/>
  <c r="B47" i="6"/>
  <c r="C47" i="6"/>
  <c r="D47" i="6"/>
  <c r="E47" i="6"/>
  <c r="F47" i="6"/>
  <c r="G47" i="6"/>
  <c r="H47" i="6"/>
  <c r="I47" i="6"/>
  <c r="J47" i="6"/>
  <c r="K47" i="6"/>
  <c r="L47" i="6"/>
  <c r="M47" i="6"/>
  <c r="N47" i="6"/>
  <c r="O47" i="6"/>
  <c r="P47" i="6"/>
  <c r="Q47" i="6"/>
  <c r="A48" i="6"/>
  <c r="B48" i="6"/>
  <c r="C48" i="6"/>
  <c r="D48" i="6"/>
  <c r="E48" i="6"/>
  <c r="F48" i="6"/>
  <c r="G48" i="6"/>
  <c r="H48" i="6"/>
  <c r="I48" i="6"/>
  <c r="J48" i="6"/>
  <c r="K48" i="6"/>
  <c r="L48" i="6"/>
  <c r="M48" i="6"/>
  <c r="N48" i="6"/>
  <c r="O48" i="6"/>
  <c r="P48" i="6"/>
  <c r="Q48" i="6"/>
  <c r="A49" i="6"/>
  <c r="B49" i="6"/>
  <c r="C49" i="6"/>
  <c r="D49" i="6"/>
  <c r="E49" i="6"/>
  <c r="F49" i="6"/>
  <c r="G49" i="6"/>
  <c r="H49" i="6"/>
  <c r="I49" i="6"/>
  <c r="J49" i="6"/>
  <c r="K49" i="6"/>
  <c r="L49" i="6"/>
  <c r="M49" i="6"/>
  <c r="N49" i="6"/>
  <c r="O49" i="6"/>
  <c r="P49" i="6"/>
  <c r="Q49" i="6"/>
  <c r="M13" i="1" l="1"/>
  <c r="M13" i="6" s="1"/>
  <c r="O12" i="1" l="1"/>
  <c r="M12" i="1" l="1"/>
  <c r="M14" i="1" s="1"/>
  <c r="M14" i="6" l="1"/>
  <c r="M12" i="6"/>
  <c r="P10" i="6"/>
  <c r="O10" i="6"/>
  <c r="Q10" i="6"/>
  <c r="M16" i="6" l="1"/>
  <c r="N5" i="1"/>
  <c r="R11" i="6" l="1"/>
  <c r="R13" i="6"/>
  <c r="R15" i="6"/>
  <c r="R17" i="6"/>
  <c r="R19" i="6"/>
  <c r="R21" i="6"/>
  <c r="R23" i="6"/>
  <c r="R25" i="6"/>
  <c r="R27" i="6"/>
  <c r="R29" i="6"/>
  <c r="R12" i="6"/>
  <c r="R14" i="6"/>
  <c r="R16" i="6"/>
  <c r="R18" i="6"/>
  <c r="R20" i="6"/>
  <c r="R22" i="6"/>
  <c r="R24" i="6"/>
  <c r="R26" i="6"/>
  <c r="R28" i="6"/>
  <c r="R30" i="6"/>
  <c r="R32" i="6"/>
  <c r="R34" i="6"/>
  <c r="R36" i="6"/>
  <c r="R38" i="6"/>
  <c r="R40" i="6"/>
  <c r="R42" i="6"/>
  <c r="R44" i="6"/>
  <c r="R46" i="6"/>
  <c r="R48" i="6"/>
  <c r="R31" i="6"/>
  <c r="R35" i="6"/>
  <c r="R45" i="6"/>
  <c r="R33" i="6"/>
  <c r="R41" i="6"/>
  <c r="R37" i="6"/>
  <c r="R43" i="6"/>
  <c r="R49" i="6"/>
  <c r="R39" i="6"/>
  <c r="R47" i="6"/>
  <c r="R10" i="6"/>
  <c r="C12" i="2" l="1"/>
  <c r="G12" i="3" l="1"/>
  <c r="F12" i="3"/>
  <c r="A10" i="6" l="1"/>
  <c r="B10" i="6"/>
  <c r="C10" i="6"/>
  <c r="D10" i="6"/>
  <c r="E10" i="6"/>
  <c r="F10" i="6"/>
  <c r="G10" i="6"/>
  <c r="H10" i="6"/>
  <c r="I10" i="6"/>
  <c r="J10" i="6"/>
  <c r="K10" i="6"/>
  <c r="L10" i="6"/>
  <c r="M10" i="6"/>
  <c r="N10" i="6"/>
  <c r="F4" i="2" l="1"/>
  <c r="B12" i="2" l="1"/>
  <c r="F4" i="3" l="1"/>
  <c r="A12" i="2" l="1"/>
  <c r="I12" i="2"/>
  <c r="I11" i="2" s="1"/>
  <c r="H12" i="2"/>
  <c r="G12" i="2"/>
  <c r="F4" i="5"/>
  <c r="C7" i="5"/>
  <c r="C6" i="5"/>
  <c r="H7" i="3" l="1"/>
  <c r="K19" i="5" l="1"/>
  <c r="K18" i="5"/>
  <c r="K20" i="5"/>
  <c r="G18" i="5" l="1"/>
  <c r="K16" i="5" l="1"/>
  <c r="D12" i="3" l="1"/>
  <c r="E12" i="3"/>
  <c r="A12" i="3"/>
  <c r="C11" i="3"/>
  <c r="A11" i="3"/>
  <c r="E3" i="3"/>
  <c r="B7" i="2" l="1"/>
  <c r="B6" i="2"/>
  <c r="E4" i="2" l="1"/>
  <c r="E3" i="2"/>
  <c r="B11" i="2"/>
  <c r="A11" i="2"/>
  <c r="K12" i="2" l="1"/>
  <c r="E12" i="2"/>
  <c r="F12" i="2"/>
  <c r="D12" i="2"/>
  <c r="H12" i="3" l="1"/>
  <c r="H11" i="3" s="1"/>
  <c r="I12" i="3" l="1"/>
  <c r="I11" i="3" s="1"/>
  <c r="J12" i="2"/>
  <c r="J11" i="2" s="1"/>
</calcChain>
</file>

<file path=xl/sharedStrings.xml><?xml version="1.0" encoding="utf-8"?>
<sst xmlns="http://schemas.openxmlformats.org/spreadsheetml/2006/main" count="197" uniqueCount="128">
  <si>
    <t>STT</t>
  </si>
  <si>
    <t>TÊN SẢN PHẨM</t>
  </si>
  <si>
    <t>MÃ SP</t>
  </si>
  <si>
    <t>MÀU NHÔM</t>
  </si>
  <si>
    <t>MÀU KÍNH</t>
  </si>
  <si>
    <t>ĐƠN VỊ</t>
  </si>
  <si>
    <t>Dài</t>
  </si>
  <si>
    <t>RỘNG</t>
  </si>
  <si>
    <t>SỐ LƯỢNG</t>
  </si>
  <si>
    <t xml:space="preserve"> Màu ghi(G)</t>
  </si>
  <si>
    <t>ĐƠN GIÁ</t>
  </si>
  <si>
    <t>THÀNH TIỀN</t>
  </si>
  <si>
    <t>* Giá trên chưa bao gồm 10% VAT, giá giao hàng tại xưởng.</t>
  </si>
  <si>
    <t>KHÁCH HÀNG</t>
  </si>
  <si>
    <t xml:space="preserve">            ĐẠI DIỆN BÁN HÀNG</t>
  </si>
  <si>
    <t>Bằng chữ:  ./.</t>
  </si>
  <si>
    <t>* Kích thước theo số đo đã được thống nhất.</t>
  </si>
  <si>
    <t>BÁO GIÁ CÁNH KÍNH</t>
  </si>
  <si>
    <t xml:space="preserve">Số phiếu: </t>
  </si>
  <si>
    <t>KHỐI LƯỢNG (m2)</t>
  </si>
  <si>
    <t>Ghi chú</t>
  </si>
  <si>
    <t>* Hàng đã mua không được đổi, trả lại  (trừ khi có sự thỏa thuận trước)</t>
  </si>
  <si>
    <t xml:space="preserve">          (Ký, ghi rõ họ tên)</t>
  </si>
  <si>
    <t xml:space="preserve">                 (Ký, ghi rõ họ tên)</t>
  </si>
  <si>
    <t>Lưu ý:</t>
  </si>
  <si>
    <t>+ Khách hàng phải kiểm tra và xác nhận đã nhận đầy đủ số lượng, tình trạng bên ngoài của hàng như hàng không bị xước hoặc hư hỏng.</t>
  </si>
  <si>
    <t>+ Nếu khách hàng nhận hàng mà không kiểm tra hoặc bỏ qua bước kiểm tra và ký nhận thì bên cung cấp hàng không chịu trách nhiệm về việc hư hỏng hay thiếu sót hàng tính từ thời điểm giao xong hàng.</t>
  </si>
  <si>
    <t>Bản lề</t>
  </si>
  <si>
    <t xml:space="preserve">* Ứng trước 50% tiền đơn hàng gia công, thanh toán 50% còn lại trước khi lấy hàng tại kho, giao hàng tại nhà máy bên bán sau 3 đến 5 ngày. </t>
  </si>
  <si>
    <t>cái</t>
  </si>
  <si>
    <t>3 cánh phải, 3 cánh trái.
Chia đều 2 bản lề</t>
  </si>
  <si>
    <t>3 cánh phải, 3 cánh trái
Chia đều 4 bản lề</t>
  </si>
  <si>
    <t>Đề nghị BP Kỹ thuật gia công các sản phẩm dưới đây:</t>
  </si>
  <si>
    <t>Cánh Kính màu 1</t>
  </si>
  <si>
    <t>GIÁ CÁNH KÍNH, KHUNG NHÔM HOÀN THIỆN:</t>
  </si>
  <si>
    <t>I.</t>
  </si>
  <si>
    <r>
      <rPr>
        <b/>
        <sz val="11"/>
        <rFont val="Times New Roman"/>
        <family val="1"/>
      </rPr>
      <t>- Kính</t>
    </r>
    <r>
      <rPr>
        <sz val="11"/>
        <rFont val="Times New Roman"/>
        <family val="1"/>
      </rPr>
      <t xml:space="preserve">: 5mm cường lực
- </t>
    </r>
    <r>
      <rPr>
        <b/>
        <sz val="11"/>
        <rFont val="Times New Roman"/>
        <family val="1"/>
      </rPr>
      <t>Khung Nhôm:</t>
    </r>
    <r>
      <rPr>
        <sz val="11"/>
        <rFont val="Times New Roman"/>
        <family val="1"/>
      </rPr>
      <t xml:space="preserve"> Công nghệ mạ Anode,</t>
    </r>
    <r>
      <rPr>
        <b/>
        <sz val="11"/>
        <rFont val="Times New Roman"/>
        <family val="1"/>
      </rPr>
      <t xml:space="preserve"> </t>
    </r>
    <r>
      <rPr>
        <sz val="11"/>
        <rFont val="Times New Roman"/>
        <family val="1"/>
      </rPr>
      <t>định hình bản nhôm 21x22mm</t>
    </r>
    <r>
      <rPr>
        <b/>
        <sz val="11"/>
        <rFont val="Times New Roman"/>
        <family val="1"/>
      </rPr>
      <t xml:space="preserve"> dày 1.8mm 
- Tay cánh: CNC dài 200mm</t>
    </r>
  </si>
  <si>
    <r>
      <rPr>
        <b/>
        <sz val="11"/>
        <rFont val="Times New Roman"/>
        <family val="1"/>
      </rPr>
      <t>- Kính</t>
    </r>
    <r>
      <rPr>
        <sz val="11"/>
        <rFont val="Times New Roman"/>
        <family val="1"/>
      </rPr>
      <t xml:space="preserve">: 5mm cường lực
- </t>
    </r>
    <r>
      <rPr>
        <b/>
        <sz val="11"/>
        <rFont val="Times New Roman"/>
        <family val="1"/>
      </rPr>
      <t>Khung Nhôm:</t>
    </r>
    <r>
      <rPr>
        <sz val="11"/>
        <rFont val="Times New Roman"/>
        <family val="1"/>
      </rPr>
      <t xml:space="preserve"> Công nghệ mạ Anode,</t>
    </r>
    <r>
      <rPr>
        <b/>
        <sz val="11"/>
        <rFont val="Times New Roman"/>
        <family val="1"/>
      </rPr>
      <t xml:space="preserve"> </t>
    </r>
    <r>
      <rPr>
        <sz val="11"/>
        <rFont val="Times New Roman"/>
        <family val="1"/>
      </rPr>
      <t>định hình bản nhôm 21x22mm</t>
    </r>
    <r>
      <rPr>
        <b/>
        <sz val="11"/>
        <rFont val="Times New Roman"/>
        <family val="1"/>
      </rPr>
      <t xml:space="preserve"> dày 1.8mm 
- Tay cánh: CNC dài 1100mm</t>
    </r>
  </si>
  <si>
    <t xml:space="preserve"> Bên giao lệnh          </t>
  </si>
  <si>
    <t>Kế toán</t>
  </si>
  <si>
    <t>Kỹ thuật</t>
  </si>
  <si>
    <t>Quản đốc/P.QĐ</t>
  </si>
  <si>
    <t xml:space="preserve">(Ký, ghi rõ họ tên)   </t>
  </si>
  <si>
    <t>(Ký, ghi rõ họ tên)</t>
  </si>
  <si>
    <t>LỆNH GIA CÔNG CÁNH KÍNH</t>
  </si>
  <si>
    <t>TT</t>
  </si>
  <si>
    <t>II.</t>
  </si>
  <si>
    <t>KÍCH THƯỚC KÍNH</t>
  </si>
  <si>
    <t>KÍCH THƯỚC CÁNH</t>
  </si>
  <si>
    <t>Kính gửi quý Cty:</t>
  </si>
  <si>
    <t>Đề nghị quý Cty báo giá kính như dưới đây:</t>
  </si>
  <si>
    <t>- Kính: 5mm cường lực</t>
  </si>
  <si>
    <t>ĐƠN HÀNG KÍNH</t>
  </si>
  <si>
    <t>SỐ LƯỢNG CÁNH KÍNH (cái)</t>
  </si>
  <si>
    <t>Dài (mm)</t>
  </si>
  <si>
    <t>Rộng  (mm)</t>
  </si>
  <si>
    <t>KÍCH THƯỚC CÁNH KÍNH</t>
  </si>
  <si>
    <t>PHIẾU XUẤT KHO</t>
  </si>
  <si>
    <t>thanh</t>
  </si>
  <si>
    <t>Tay cánh PHẢI màu ghi dày 1.8mm, đúc liền dài 1100mm, chiều dài khung cánh 2800mm</t>
  </si>
  <si>
    <t>Tay cánh TRÁI màu ghi dày 1.8mm, đúc liền dài 1100mm, chiều dài khung cánh 2800mm</t>
  </si>
  <si>
    <t>CHIỀU DÀI THANH NHÔM (mm)</t>
  </si>
  <si>
    <t>CHIỀU DÀI TAY NẮM (mm)</t>
  </si>
  <si>
    <t>Khung nhôm màu ghi dày 1.8mm, chiều dài khung 3200mm</t>
  </si>
  <si>
    <t>TÊN VẬT LIỆU XUẤT KHO</t>
  </si>
  <si>
    <t>Rộng (mm)</t>
  </si>
  <si>
    <t>CHIỀU MỞ CÁNH</t>
  </si>
  <si>
    <t>Thanh nhôm màu 1</t>
  </si>
  <si>
    <t>Thanh nhôm màu 2</t>
  </si>
  <si>
    <t>Tay cánh màu ghi dày 1.8mm, đúc liền dài 200mm, chiều dài khung cánh 2800mm</t>
  </si>
  <si>
    <t xml:space="preserve">Ốc lục giác màu ghi </t>
  </si>
  <si>
    <t>Ke góc sắt nhôm 22</t>
  </si>
  <si>
    <t>Màu ốc xuất đúng màu nhôm. Mỗi cánh kính có 16 ốc</t>
  </si>
  <si>
    <t>Mỗi cánh kính có 4 ke.</t>
  </si>
  <si>
    <t>SỐ LƯỢNG CÁNH KINH</t>
  </si>
  <si>
    <t>THỦ KHO</t>
  </si>
  <si>
    <t>NGƯỜI NHẬN</t>
  </si>
  <si>
    <t>SỐ LƯỢNG CÁNH</t>
  </si>
  <si>
    <t>TỔNG CỘNG:</t>
  </si>
  <si>
    <t>cánh</t>
  </si>
  <si>
    <t>Lời đầu tiên, xin trân trọng cảm ơn quý khách hàng đã quan tâm đến sản phẩm cánh kính của công ty chúng tôi. GERVIN xin gửi tới Quý Khách hàng bảng báo giá chi tiết như sau:</t>
  </si>
  <si>
    <t>KT m2/cánh nhỏ hơn 0.35m2 thì tính = 0.35m2</t>
  </si>
  <si>
    <t>Nghệ An, Ngày   tháng    năm 2024</t>
  </si>
  <si>
    <t>TENHANGHOA</t>
  </si>
  <si>
    <t>MAHANGHOA</t>
  </si>
  <si>
    <t>CANHVAT</t>
  </si>
  <si>
    <t>CHIEUVAN</t>
  </si>
  <si>
    <t>GHICHUND</t>
  </si>
  <si>
    <t>CHIEUDAI</t>
  </si>
  <si>
    <t>CHIEURONG</t>
  </si>
  <si>
    <t>SOLUONG</t>
  </si>
  <si>
    <t>KHOILUONG</t>
  </si>
  <si>
    <t>DONGIA</t>
  </si>
  <si>
    <t>SOTIENVND</t>
  </si>
  <si>
    <t>SODONHANG</t>
  </si>
  <si>
    <t>CANH</t>
  </si>
  <si>
    <t>THANHPHAO</t>
  </si>
  <si>
    <t>DONGIACHI</t>
  </si>
  <si>
    <t>DONGIAGIANTHANG</t>
  </si>
  <si>
    <t>DONGIAGIANVAT</t>
  </si>
  <si>
    <t>Ngày  13  tháng  1  năm 2024</t>
  </si>
  <si>
    <r>
      <t xml:space="preserve">Khách hàng: </t>
    </r>
    <r>
      <rPr>
        <b/>
        <sz val="11"/>
        <color theme="1"/>
        <rFont val="Times New Roman"/>
        <family val="1"/>
      </rPr>
      <t>KH0158 - Anh Túc</t>
    </r>
  </si>
  <si>
    <r>
      <t xml:space="preserve">Địa chỉ: </t>
    </r>
    <r>
      <rPr>
        <b/>
        <sz val="11"/>
        <color theme="1"/>
        <rFont val="Times New Roman"/>
        <family val="1"/>
      </rPr>
      <t>85 Hồ Ngọc Lãm, TP.Vinh, Nghệ An (0965 563 879)</t>
    </r>
  </si>
  <si>
    <t>Lời đầu tiền, xin trân trọng cảm ơn quý khách hàng đã quan tâm đến sản phẩm cánh kính của công ty chúng tôi. GERVIN xin gửi tới Quý Khách hàng bảng báo giá chi tiết như sau:</t>
  </si>
  <si>
    <t>ĐƠN HÀNG</t>
  </si>
  <si>
    <t>Cao (mm)</t>
  </si>
  <si>
    <t>SOMETDANTHANG</t>
  </si>
  <si>
    <t>SOMETDANVAT</t>
  </si>
  <si>
    <t>SOMETDANMOI</t>
  </si>
  <si>
    <t>SOMETDANBR1759</t>
  </si>
  <si>
    <t>SOMETDANBR2535</t>
  </si>
  <si>
    <t>CONGDAN</t>
  </si>
  <si>
    <t>SOVATTAYNAMAM</t>
  </si>
  <si>
    <t>SOTAMCNC</t>
  </si>
  <si>
    <t>KẾ TOÁN XÁC NHẬN</t>
  </si>
  <si>
    <t>Ngày giờ chốt đơn:</t>
  </si>
  <si>
    <t>Số ngày phải giao từ lúc chốt đơn:</t>
  </si>
  <si>
    <t>Ngày giờ phải giao hàng:</t>
  </si>
  <si>
    <t>SONGAY</t>
  </si>
  <si>
    <t>NGAYGIAO</t>
  </si>
  <si>
    <t>NGAYGIOCHOT</t>
  </si>
  <si>
    <t>KINH CL 5LY XAM KHOI</t>
  </si>
  <si>
    <r>
      <rPr>
        <b/>
        <sz val="11"/>
        <rFont val="Times New Roman"/>
        <family val="1"/>
      </rPr>
      <t>- Kính</t>
    </r>
    <r>
      <rPr>
        <sz val="11"/>
        <rFont val="Times New Roman"/>
        <family val="1"/>
      </rPr>
      <t xml:space="preserve">: 5mm cường lực
- </t>
    </r>
    <r>
      <rPr>
        <b/>
        <sz val="11"/>
        <rFont val="Times New Roman"/>
        <family val="1"/>
      </rPr>
      <t>Khung Nhôm:</t>
    </r>
    <r>
      <rPr>
        <sz val="11"/>
        <rFont val="Times New Roman"/>
        <family val="1"/>
      </rPr>
      <t xml:space="preserve"> Công nghệ mạ Anode,</t>
    </r>
    <r>
      <rPr>
        <b/>
        <sz val="11"/>
        <rFont val="Times New Roman"/>
        <family val="1"/>
      </rPr>
      <t xml:space="preserve"> </t>
    </r>
    <r>
      <rPr>
        <sz val="11"/>
        <rFont val="Times New Roman"/>
        <family val="1"/>
      </rPr>
      <t>định hình bản nhôm 21x22mm</t>
    </r>
    <r>
      <rPr>
        <b/>
        <sz val="11"/>
        <rFont val="Times New Roman"/>
        <family val="1"/>
      </rPr>
      <t xml:space="preserve"> dày 1.8mm 
- </t>
    </r>
    <r>
      <rPr>
        <b/>
        <sz val="11"/>
        <color rgb="FFFF0000"/>
        <rFont val="Times New Roman"/>
        <family val="1"/>
      </rPr>
      <t>Tay nắm dài liền suốt cánh</t>
    </r>
    <r>
      <rPr>
        <b/>
        <sz val="11"/>
        <rFont val="Times New Roman"/>
        <family val="1"/>
      </rPr>
      <t xml:space="preserve">
- </t>
    </r>
    <r>
      <rPr>
        <b/>
        <sz val="11"/>
        <color rgb="FFFF0000"/>
        <rFont val="Times New Roman"/>
        <family val="1"/>
      </rPr>
      <t>Vị trí lề: như hình vẽ</t>
    </r>
  </si>
  <si>
    <t>Bản lề thẳng</t>
  </si>
  <si>
    <t xml:space="preserve">Địa chỉ: </t>
  </si>
  <si>
    <r>
      <t xml:space="preserve">Khách hàng: </t>
    </r>
    <r>
      <rPr>
        <b/>
        <sz val="11"/>
        <color theme="1"/>
        <rFont val="Times New Roman"/>
        <family val="1"/>
      </rPr>
      <t>KH0000 - Tên Khách hàng</t>
    </r>
  </si>
  <si>
    <t>Ngày 10 tháng 03 năm 2026</t>
  </si>
  <si>
    <t>GK00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</si>
</sst>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1" formatCode="_(* #,##0_);_(* \(#,##0\);_(* &quot;-&quot;_);_(@_)"/>
    <numFmt numFmtId="43" formatCode="_(* #,##0.00_);_(* \(#,##0.00\);_(* &quot;-&quot;??_);_(@_)"/>
    <numFmt numFmtId="164" formatCode="_(* #,##0_);_(* \(#,##0\);_(* &quot;-&quot;??_);_(@_)"/>
    <numFmt numFmtId="165" formatCode="0.00;[Red]0.00"/>
    <numFmt numFmtId="166" formatCode="0.0000"/>
    <numFmt numFmtId="167" formatCode="dd/mm/yyyy\ h:mm:ss"/>
  </numFmts>
  <fonts count="36">
    <font>
      <sz val="10"/>
      <color rgb="FF000000"/>
      <name val="Times New Roman"/>
      <charset val="204"/>
    </font>
    <font>
      <sz val="10"/>
      <color rgb="FF000000"/>
      <name val="Times New Roman"/>
      <family val="1"/>
    </font>
    <font>
      <b/>
      <sz val="7.5"/>
      <name val="Times New Roman"/>
      <family val="1"/>
    </font>
    <font>
      <b/>
      <sz val="13"/>
      <name val="Times New Roman"/>
      <family val="1"/>
    </font>
    <font>
      <b/>
      <i/>
      <sz val="11"/>
      <name val="Times New Roman"/>
      <family val="1"/>
    </font>
    <font>
      <b/>
      <sz val="11"/>
      <name val="Times New Roman"/>
      <family val="1"/>
    </font>
    <font>
      <u/>
      <sz val="11"/>
      <name val="Times New Roman"/>
      <family val="1"/>
    </font>
    <font>
      <b/>
      <u/>
      <sz val="11"/>
      <name val="Times New Roman"/>
      <family val="1"/>
    </font>
    <font>
      <sz val="11"/>
      <color rgb="FF000000"/>
      <name val="Times New Roman"/>
      <family val="1"/>
    </font>
    <font>
      <sz val="11"/>
      <name val="Times New Roman"/>
      <family val="1"/>
    </font>
    <font>
      <b/>
      <sz val="11"/>
      <color rgb="FF000000"/>
      <name val="Times New Roman"/>
      <family val="1"/>
    </font>
    <font>
      <sz val="10"/>
      <color rgb="FF000000"/>
      <name val="Times New Roman"/>
      <family val="1"/>
    </font>
    <font>
      <b/>
      <sz val="18"/>
      <name val="Times New Roman"/>
      <family val="1"/>
    </font>
    <font>
      <b/>
      <sz val="12"/>
      <name val="Times New Roman"/>
      <family val="1"/>
    </font>
    <font>
      <b/>
      <sz val="12"/>
      <color rgb="FFFF0000"/>
      <name val="Times New Roman"/>
      <family val="1"/>
    </font>
    <font>
      <sz val="10"/>
      <name val="Arial"/>
      <family val="2"/>
    </font>
    <font>
      <b/>
      <i/>
      <sz val="12"/>
      <name val="Times New Roman"/>
      <family val="1"/>
      <charset val="163"/>
    </font>
    <font>
      <i/>
      <sz val="12"/>
      <name val="Times Roman"/>
    </font>
    <font>
      <sz val="11"/>
      <color theme="1"/>
      <name val="Calibri"/>
      <family val="2"/>
      <charset val="163"/>
      <scheme val="minor"/>
    </font>
    <font>
      <sz val="11"/>
      <color theme="1"/>
      <name val="Times Roman"/>
    </font>
    <font>
      <i/>
      <sz val="12"/>
      <color theme="1"/>
      <name val="Times Roman"/>
    </font>
    <font>
      <sz val="10"/>
      <name val="Helv"/>
      <family val="2"/>
    </font>
    <font>
      <i/>
      <sz val="12"/>
      <name val="Times New Roman"/>
      <family val="1"/>
    </font>
    <font>
      <sz val="12"/>
      <name val="Cambria"/>
      <family val="1"/>
      <scheme val="major"/>
    </font>
    <font>
      <sz val="11"/>
      <color theme="1"/>
      <name val="Times New Roman"/>
      <family val="2"/>
    </font>
    <font>
      <sz val="11"/>
      <color theme="1"/>
      <name val="Times New Roman"/>
      <family val="1"/>
    </font>
    <font>
      <b/>
      <i/>
      <sz val="11"/>
      <name val=".VnTime"/>
      <family val="2"/>
    </font>
    <font>
      <b/>
      <sz val="11"/>
      <color theme="1"/>
      <name val="Times New Roman"/>
      <family val="1"/>
    </font>
    <font>
      <b/>
      <sz val="14"/>
      <name val="Times New Roman"/>
      <family val="1"/>
    </font>
    <font>
      <sz val="12"/>
      <name val="Times New Roman"/>
      <family val="1"/>
    </font>
    <font>
      <b/>
      <sz val="11"/>
      <color rgb="FFFF0000"/>
      <name val="Times New Roman"/>
      <family val="1"/>
    </font>
    <font>
      <sz val="11"/>
      <color rgb="FFFF0000"/>
      <name val="Times New Roman"/>
      <family val="1"/>
    </font>
    <font>
      <sz val="10"/>
      <color rgb="FF000000"/>
      <name val="Calibri"/>
      <family val="2"/>
      <scheme val="minor"/>
    </font>
    <font>
      <sz val="12"/>
      <color rgb="FF000000"/>
      <name val="Times New Roman"/>
      <family val="1"/>
    </font>
    <font>
      <sz val="12"/>
      <color theme="1"/>
      <name val="Times New Roman"/>
      <family val="1"/>
    </font>
    <font>
      <b/>
      <sz val="20"/>
      <name val="Times New Roman"/>
      <family val="1"/>
    </font>
  </fonts>
  <fills count="8">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6"/>
        <bgColor indexed="64"/>
      </patternFill>
    </fill>
    <fill>
      <patternFill patternType="solid">
        <fgColor theme="9" tint="0.39997558519241921"/>
        <bgColor indexed="64"/>
      </patternFill>
    </fill>
  </fills>
  <borders count="15">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s>
  <cellStyleXfs count="7">
    <xf numFmtId="0" fontId="0" fillId="0" borderId="0"/>
    <xf numFmtId="43" fontId="1" fillId="0" borderId="0" applyFont="0" applyFill="0" applyBorder="0" applyAlignment="0" applyProtection="0"/>
    <xf numFmtId="0" fontId="11" fillId="0" borderId="0"/>
    <xf numFmtId="0" fontId="15" fillId="0" borderId="0"/>
    <xf numFmtId="0" fontId="18" fillId="0" borderId="0"/>
    <xf numFmtId="0" fontId="21" fillId="0" borderId="0"/>
    <xf numFmtId="0" fontId="32" fillId="0" borderId="0"/>
  </cellStyleXfs>
  <cellXfs count="177">
    <xf numFmtId="0" fontId="0" fillId="0" borderId="0" xfId="0"/>
    <xf numFmtId="0" fontId="0" fillId="2" borderId="0" xfId="0" applyFill="1" applyAlignment="1">
      <alignment horizontal="left" vertical="top"/>
    </xf>
    <xf numFmtId="0" fontId="0" fillId="0" borderId="0" xfId="0" applyAlignment="1">
      <alignment horizontal="left" vertical="top"/>
    </xf>
    <xf numFmtId="0" fontId="0" fillId="2" borderId="0" xfId="0" applyFill="1" applyAlignment="1">
      <alignment horizontal="center" vertical="top"/>
    </xf>
    <xf numFmtId="0" fontId="0" fillId="0" borderId="0" xfId="0" applyAlignment="1">
      <alignment horizontal="center" vertical="top"/>
    </xf>
    <xf numFmtId="0" fontId="0" fillId="0" borderId="0" xfId="0" applyAlignment="1">
      <alignment horizontal="center" vertical="center"/>
    </xf>
    <xf numFmtId="0" fontId="17" fillId="0" borderId="0" xfId="0" applyFont="1" applyAlignment="1">
      <alignment horizontal="left" vertical="center"/>
    </xf>
    <xf numFmtId="0" fontId="17" fillId="0" borderId="0" xfId="0" applyFont="1" applyAlignment="1">
      <alignment horizontal="center" vertical="center"/>
    </xf>
    <xf numFmtId="164" fontId="17" fillId="0" borderId="0" xfId="0" applyNumberFormat="1" applyFont="1" applyAlignment="1">
      <alignment horizontal="center" vertical="center"/>
    </xf>
    <xf numFmtId="0" fontId="19" fillId="0" borderId="0" xfId="4" applyFont="1"/>
    <xf numFmtId="0" fontId="20" fillId="0" borderId="0" xfId="0" applyFont="1"/>
    <xf numFmtId="0" fontId="17" fillId="0" borderId="0" xfId="0" applyFont="1"/>
    <xf numFmtId="0" fontId="22" fillId="0" borderId="0" xfId="5" applyFont="1"/>
    <xf numFmtId="0" fontId="23" fillId="0" borderId="0" xfId="0" applyFont="1" applyAlignment="1">
      <alignment horizontal="center" vertical="center"/>
    </xf>
    <xf numFmtId="0" fontId="13" fillId="0" borderId="0" xfId="5" applyFont="1" applyAlignment="1">
      <alignment horizontal="center"/>
    </xf>
    <xf numFmtId="0" fontId="8" fillId="0" borderId="1" xfId="0" applyFont="1" applyBorder="1" applyAlignment="1">
      <alignment horizontal="left" vertical="center" wrapText="1"/>
    </xf>
    <xf numFmtId="0" fontId="12" fillId="0" borderId="0" xfId="0" applyFont="1" applyAlignment="1">
      <alignment horizontal="center" vertical="center" wrapText="1"/>
    </xf>
    <xf numFmtId="0" fontId="5" fillId="4" borderId="2" xfId="0" applyFont="1" applyFill="1" applyBorder="1" applyAlignment="1">
      <alignment horizontal="center" vertical="center" wrapText="1"/>
    </xf>
    <xf numFmtId="0" fontId="24" fillId="0" borderId="0" xfId="0" applyFont="1" applyAlignment="1" applyProtection="1">
      <alignment horizontal="center" vertical="center"/>
      <protection locked="0"/>
    </xf>
    <xf numFmtId="0" fontId="5" fillId="0" borderId="0" xfId="0" applyFont="1" applyAlignment="1">
      <alignment horizontal="center" vertical="center"/>
    </xf>
    <xf numFmtId="0" fontId="25" fillId="0" borderId="0" xfId="0" applyFont="1" applyAlignment="1">
      <alignment vertical="center"/>
    </xf>
    <xf numFmtId="0" fontId="4" fillId="0" borderId="0" xfId="0" applyFont="1" applyAlignment="1">
      <alignment vertical="center" wrapText="1"/>
    </xf>
    <xf numFmtId="0" fontId="26" fillId="0" borderId="0" xfId="0" applyFont="1" applyAlignment="1">
      <alignment horizontal="center" vertical="center" wrapText="1"/>
    </xf>
    <xf numFmtId="164" fontId="26" fillId="0" borderId="0" xfId="0" applyNumberFormat="1" applyFont="1" applyAlignment="1">
      <alignment horizontal="center" vertical="center" wrapText="1"/>
    </xf>
    <xf numFmtId="164" fontId="26" fillId="0" borderId="0" xfId="1" applyNumberFormat="1" applyFont="1" applyBorder="1" applyAlignment="1" applyProtection="1">
      <alignment horizontal="center" vertical="center" wrapText="1"/>
    </xf>
    <xf numFmtId="0" fontId="24" fillId="0" borderId="0" xfId="0" applyFont="1" applyAlignment="1">
      <alignment vertical="center"/>
    </xf>
    <xf numFmtId="0" fontId="9" fillId="0" borderId="0" xfId="0" applyFont="1" applyAlignment="1">
      <alignment vertical="center"/>
    </xf>
    <xf numFmtId="0" fontId="25" fillId="0" borderId="0" xfId="0" quotePrefix="1" applyFont="1" applyAlignment="1">
      <alignment vertical="center"/>
    </xf>
    <xf numFmtId="164" fontId="25" fillId="0" borderId="0" xfId="0" quotePrefix="1" applyNumberFormat="1" applyFont="1" applyAlignment="1">
      <alignment horizontal="left" vertical="center" wrapText="1"/>
    </xf>
    <xf numFmtId="0" fontId="25" fillId="0" borderId="0" xfId="0" quotePrefix="1" applyFont="1" applyAlignment="1">
      <alignment vertical="center" wrapText="1"/>
    </xf>
    <xf numFmtId="0" fontId="25" fillId="0" borderId="0" xfId="0" quotePrefix="1" applyFont="1" applyAlignment="1">
      <alignment horizontal="center" vertical="center" wrapText="1"/>
    </xf>
    <xf numFmtId="1" fontId="8" fillId="0" borderId="2" xfId="0" applyNumberFormat="1" applyFont="1" applyBorder="1" applyAlignment="1">
      <alignment horizontal="center" vertical="center" shrinkToFit="1"/>
    </xf>
    <xf numFmtId="0" fontId="9" fillId="0" borderId="2" xfId="0" applyFont="1" applyBorder="1" applyAlignment="1">
      <alignment horizontal="left" vertical="center" wrapText="1"/>
    </xf>
    <xf numFmtId="0" fontId="5" fillId="0" borderId="2" xfId="0" applyFont="1" applyBorder="1" applyAlignment="1">
      <alignment horizontal="center" vertical="center" wrapText="1"/>
    </xf>
    <xf numFmtId="0" fontId="9" fillId="0" borderId="2" xfId="0" applyFont="1" applyBorder="1" applyAlignment="1">
      <alignment horizontal="center" vertical="center" wrapText="1"/>
    </xf>
    <xf numFmtId="0" fontId="0" fillId="0" borderId="0" xfId="0" applyAlignment="1">
      <alignment vertical="center"/>
    </xf>
    <xf numFmtId="0" fontId="9" fillId="0" borderId="0" xfId="0" applyFont="1" applyAlignment="1">
      <alignment horizontal="left" vertical="center"/>
    </xf>
    <xf numFmtId="0" fontId="24" fillId="0" borderId="0" xfId="0" applyFont="1" applyAlignment="1" applyProtection="1">
      <alignment vertical="center"/>
      <protection locked="0"/>
    </xf>
    <xf numFmtId="43" fontId="24" fillId="0" borderId="0" xfId="1" applyFont="1" applyAlignment="1" applyProtection="1">
      <alignment horizontal="center" vertical="center"/>
      <protection locked="0"/>
    </xf>
    <xf numFmtId="164" fontId="24" fillId="0" borderId="0" xfId="1" applyNumberFormat="1" applyFont="1" applyAlignment="1" applyProtection="1">
      <alignment horizontal="center" vertical="center"/>
      <protection locked="0"/>
    </xf>
    <xf numFmtId="2" fontId="8" fillId="0" borderId="2" xfId="0" applyNumberFormat="1" applyFont="1" applyBorder="1" applyAlignment="1">
      <alignment horizontal="center" vertical="center" shrinkToFit="1"/>
    </xf>
    <xf numFmtId="0" fontId="8" fillId="0" borderId="2" xfId="0" applyFont="1" applyBorder="1" applyAlignment="1">
      <alignment vertical="center" wrapText="1"/>
    </xf>
    <xf numFmtId="0" fontId="6" fillId="5" borderId="0" xfId="0" applyFont="1" applyFill="1" applyAlignment="1">
      <alignment horizontal="left" vertical="top" wrapText="1"/>
    </xf>
    <xf numFmtId="0" fontId="6" fillId="5" borderId="10" xfId="0" applyFont="1" applyFill="1" applyBorder="1" applyAlignment="1">
      <alignment horizontal="left" vertical="top" wrapText="1"/>
    </xf>
    <xf numFmtId="0" fontId="8" fillId="5" borderId="11" xfId="0" applyFont="1" applyFill="1" applyBorder="1" applyAlignment="1">
      <alignment horizontal="left" vertical="center" wrapText="1"/>
    </xf>
    <xf numFmtId="0" fontId="5" fillId="5" borderId="2" xfId="0" applyFont="1" applyFill="1" applyBorder="1" applyAlignment="1">
      <alignment horizontal="left" vertical="center" wrapText="1"/>
    </xf>
    <xf numFmtId="0" fontId="9" fillId="0" borderId="2" xfId="0" quotePrefix="1" applyFont="1" applyBorder="1" applyAlignment="1">
      <alignment horizontal="left" vertical="center" wrapText="1"/>
    </xf>
    <xf numFmtId="0" fontId="10" fillId="5" borderId="11" xfId="0" applyFont="1" applyFill="1" applyBorder="1" applyAlignment="1">
      <alignment horizontal="center" vertical="center" wrapText="1"/>
    </xf>
    <xf numFmtId="0" fontId="9" fillId="0" borderId="0" xfId="0" applyFont="1" applyAlignment="1">
      <alignment horizontal="center" vertical="center"/>
    </xf>
    <xf numFmtId="164" fontId="28" fillId="0" borderId="0" xfId="1" applyNumberFormat="1" applyFont="1" applyAlignment="1" applyProtection="1">
      <alignment horizontal="left" vertical="center"/>
    </xf>
    <xf numFmtId="164" fontId="28" fillId="0" borderId="0" xfId="1" applyNumberFormat="1" applyFont="1" applyAlignment="1" applyProtection="1">
      <alignment horizontal="center" vertical="center"/>
    </xf>
    <xf numFmtId="164" fontId="29" fillId="0" borderId="0" xfId="1" applyNumberFormat="1" applyFont="1" applyAlignment="1" applyProtection="1">
      <alignment horizontal="left" vertical="center"/>
    </xf>
    <xf numFmtId="164" fontId="29" fillId="0" borderId="0" xfId="1" applyNumberFormat="1" applyFont="1" applyAlignment="1" applyProtection="1">
      <alignment horizontal="center" vertical="center"/>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41" fontId="9" fillId="0" borderId="0" xfId="0" applyNumberFormat="1" applyFont="1" applyAlignment="1" applyProtection="1">
      <alignment vertical="center"/>
      <protection locked="0"/>
    </xf>
    <xf numFmtId="43" fontId="9" fillId="0" borderId="0" xfId="1" applyFont="1" applyAlignment="1" applyProtection="1">
      <alignment vertical="center"/>
      <protection locked="0"/>
    </xf>
    <xf numFmtId="0" fontId="5" fillId="5" borderId="2" xfId="0" applyFont="1" applyFill="1" applyBorder="1" applyAlignment="1">
      <alignment horizontal="center" vertical="center" wrapText="1"/>
    </xf>
    <xf numFmtId="0" fontId="5" fillId="5" borderId="0" xfId="0" quotePrefix="1" applyFont="1" applyFill="1" applyAlignment="1">
      <alignment horizontal="center" vertical="center" wrapText="1"/>
    </xf>
    <xf numFmtId="0" fontId="5" fillId="5" borderId="7" xfId="0" applyFont="1" applyFill="1" applyBorder="1" applyAlignment="1">
      <alignment horizontal="center" vertical="center" wrapText="1"/>
    </xf>
    <xf numFmtId="1" fontId="5" fillId="5" borderId="7" xfId="0" applyNumberFormat="1" applyFont="1" applyFill="1" applyBorder="1" applyAlignment="1">
      <alignment horizontal="center" vertical="center" wrapText="1"/>
    </xf>
    <xf numFmtId="0" fontId="5" fillId="5" borderId="7" xfId="0" quotePrefix="1" applyFont="1" applyFill="1" applyBorder="1" applyAlignment="1">
      <alignment horizontal="left" vertical="center" wrapText="1"/>
    </xf>
    <xf numFmtId="0" fontId="6" fillId="5" borderId="2" xfId="0" applyFont="1" applyFill="1" applyBorder="1" applyAlignment="1">
      <alignment horizontal="left" vertical="top" wrapText="1"/>
    </xf>
    <xf numFmtId="0" fontId="8" fillId="5" borderId="2" xfId="0" applyFont="1" applyFill="1" applyBorder="1" applyAlignment="1">
      <alignment horizontal="left" vertical="center" wrapText="1"/>
    </xf>
    <xf numFmtId="0" fontId="10" fillId="5" borderId="2" xfId="0" applyFont="1" applyFill="1" applyBorder="1" applyAlignment="1">
      <alignment horizontal="center" vertical="center" wrapText="1"/>
    </xf>
    <xf numFmtId="0" fontId="8" fillId="0" borderId="0" xfId="0" applyFont="1"/>
    <xf numFmtId="0" fontId="4" fillId="0" borderId="0" xfId="0" applyFont="1" applyAlignment="1">
      <alignment vertical="top" wrapText="1"/>
    </xf>
    <xf numFmtId="164" fontId="9" fillId="0" borderId="2" xfId="1" applyNumberFormat="1" applyFont="1" applyBorder="1" applyAlignment="1">
      <alignment horizontal="left" vertical="center" wrapText="1"/>
    </xf>
    <xf numFmtId="0" fontId="1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top"/>
    </xf>
    <xf numFmtId="0" fontId="12" fillId="0" borderId="0" xfId="0" applyFont="1" applyAlignment="1">
      <alignment horizontal="center" vertical="center"/>
    </xf>
    <xf numFmtId="0" fontId="16" fillId="3" borderId="0" xfId="3" applyFont="1" applyFill="1" applyAlignment="1">
      <alignment vertical="center"/>
    </xf>
    <xf numFmtId="0" fontId="13" fillId="0" borderId="0" xfId="5" applyFont="1"/>
    <xf numFmtId="0" fontId="23" fillId="0" borderId="0" xfId="0" applyFont="1" applyAlignment="1">
      <alignment vertical="center"/>
    </xf>
    <xf numFmtId="0" fontId="6" fillId="0" borderId="10" xfId="0" applyFont="1" applyBorder="1" applyAlignment="1">
      <alignment horizontal="left" vertical="top" wrapText="1"/>
    </xf>
    <xf numFmtId="0" fontId="8" fillId="0" borderId="11" xfId="0" applyFont="1" applyBorder="1" applyAlignment="1">
      <alignment horizontal="left" vertical="center" wrapText="1"/>
    </xf>
    <xf numFmtId="0" fontId="9" fillId="0" borderId="2" xfId="0" quotePrefix="1"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top" wrapText="1"/>
    </xf>
    <xf numFmtId="0" fontId="8" fillId="0" borderId="1" xfId="0" applyFont="1" applyBorder="1" applyAlignment="1">
      <alignment horizontal="center" vertical="center" wrapText="1"/>
    </xf>
    <xf numFmtId="0" fontId="8" fillId="5" borderId="11" xfId="0" applyFont="1" applyFill="1" applyBorder="1" applyAlignment="1">
      <alignment horizontal="center" vertical="center" wrapText="1"/>
    </xf>
    <xf numFmtId="0" fontId="0" fillId="4" borderId="2" xfId="0" applyFill="1" applyBorder="1" applyAlignment="1">
      <alignment horizontal="center" vertical="center"/>
    </xf>
    <xf numFmtId="0" fontId="14" fillId="4" borderId="2" xfId="0" applyFont="1" applyFill="1" applyBorder="1" applyAlignment="1">
      <alignment vertical="center" wrapText="1"/>
    </xf>
    <xf numFmtId="0" fontId="9" fillId="0" borderId="0" xfId="0" quotePrefix="1" applyFont="1" applyAlignment="1">
      <alignment horizontal="center" vertical="center" wrapText="1"/>
    </xf>
    <xf numFmtId="0" fontId="5" fillId="5" borderId="7" xfId="0" applyFont="1" applyFill="1" applyBorder="1" applyAlignment="1">
      <alignment horizontal="left" vertical="center" wrapText="1"/>
    </xf>
    <xf numFmtId="0" fontId="9" fillId="3" borderId="2" xfId="0" applyFont="1" applyFill="1" applyBorder="1" applyAlignment="1">
      <alignment horizontal="center" vertical="center" wrapText="1"/>
    </xf>
    <xf numFmtId="1" fontId="8" fillId="0" borderId="2" xfId="0" quotePrefix="1" applyNumberFormat="1" applyFont="1" applyBorder="1" applyAlignment="1">
      <alignment vertical="center" wrapText="1" shrinkToFit="1"/>
    </xf>
    <xf numFmtId="1" fontId="8" fillId="0" borderId="2" xfId="0" applyNumberFormat="1" applyFont="1" applyBorder="1" applyAlignment="1">
      <alignment vertical="center" wrapText="1" shrinkToFit="1"/>
    </xf>
    <xf numFmtId="164" fontId="14" fillId="4" borderId="6" xfId="0" applyNumberFormat="1" applyFont="1" applyFill="1" applyBorder="1" applyAlignment="1">
      <alignment horizontal="center" vertical="center" wrapText="1"/>
    </xf>
    <xf numFmtId="0" fontId="8" fillId="0" borderId="2" xfId="0" applyFont="1" applyBorder="1" applyAlignment="1">
      <alignment horizontal="center" vertical="center" shrinkToFit="1"/>
    </xf>
    <xf numFmtId="0" fontId="0" fillId="0" borderId="0" xfId="0" applyAlignment="1">
      <alignment wrapText="1"/>
    </xf>
    <xf numFmtId="0" fontId="9" fillId="0" borderId="0" xfId="0" applyFont="1" applyAlignment="1" applyProtection="1">
      <alignment vertical="center" wrapText="1"/>
      <protection locked="0"/>
    </xf>
    <xf numFmtId="164" fontId="5" fillId="0" borderId="0" xfId="1" applyNumberFormat="1" applyFont="1" applyAlignment="1" applyProtection="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31" fillId="3" borderId="7" xfId="0" applyFont="1" applyFill="1" applyBorder="1" applyAlignment="1">
      <alignment vertical="center" wrapText="1"/>
    </xf>
    <xf numFmtId="1" fontId="8" fillId="0" borderId="2" xfId="0" applyNumberFormat="1" applyFont="1" applyBorder="1" applyAlignment="1">
      <alignment horizontal="center" vertical="center" wrapText="1" shrinkToFit="1"/>
    </xf>
    <xf numFmtId="0" fontId="8" fillId="0" borderId="0" xfId="0" applyFont="1" applyAlignment="1">
      <alignment horizontal="center" vertical="center"/>
    </xf>
    <xf numFmtId="0" fontId="8" fillId="0" borderId="0" xfId="0" applyFont="1" applyAlignment="1">
      <alignment horizontal="center" vertical="center" wrapText="1"/>
    </xf>
    <xf numFmtId="164" fontId="5" fillId="4" borderId="2" xfId="0" applyNumberFormat="1" applyFont="1" applyFill="1" applyBorder="1" applyAlignment="1">
      <alignment horizontal="center" vertical="center" wrapText="1"/>
    </xf>
    <xf numFmtId="0" fontId="16" fillId="3" borderId="0" xfId="3" applyFont="1" applyFill="1" applyAlignment="1">
      <alignment horizontal="center" vertical="center"/>
    </xf>
    <xf numFmtId="164" fontId="25" fillId="0" borderId="0" xfId="1" quotePrefix="1" applyNumberFormat="1" applyFont="1" applyAlignment="1" applyProtection="1">
      <alignment horizontal="center" vertical="center" wrapText="1"/>
    </xf>
    <xf numFmtId="0" fontId="25" fillId="0" borderId="0" xfId="0" applyFont="1" applyAlignment="1" applyProtection="1">
      <alignment horizontal="left" vertical="center"/>
      <protection locked="0"/>
    </xf>
    <xf numFmtId="0" fontId="14" fillId="4" borderId="5" xfId="0" applyFont="1" applyFill="1" applyBorder="1" applyAlignment="1">
      <alignment vertical="center" wrapText="1"/>
    </xf>
    <xf numFmtId="0" fontId="27" fillId="0" borderId="2" xfId="0" applyFont="1" applyBorder="1" applyAlignment="1" applyProtection="1">
      <alignment horizontal="center" vertical="center"/>
      <protection locked="0"/>
    </xf>
    <xf numFmtId="0" fontId="27" fillId="4" borderId="2" xfId="0" applyFont="1" applyFill="1" applyBorder="1" applyAlignment="1" applyProtection="1">
      <alignment horizontal="center" vertical="center"/>
      <protection locked="0"/>
    </xf>
    <xf numFmtId="0" fontId="27" fillId="0" borderId="0" xfId="0" applyFont="1" applyAlignment="1" applyProtection="1">
      <alignment horizontal="center" vertical="center"/>
      <protection locked="0"/>
    </xf>
    <xf numFmtId="43" fontId="27" fillId="4" borderId="2" xfId="1" applyFont="1" applyFill="1" applyBorder="1" applyAlignment="1" applyProtection="1">
      <alignment horizontal="center" vertical="center"/>
      <protection locked="0"/>
    </xf>
    <xf numFmtId="1" fontId="27" fillId="0" borderId="2" xfId="1" applyNumberFormat="1" applyFont="1" applyBorder="1" applyAlignment="1" applyProtection="1">
      <alignment horizontal="center" vertical="center"/>
      <protection locked="0"/>
    </xf>
    <xf numFmtId="2" fontId="27" fillId="0" borderId="2" xfId="1" applyNumberFormat="1" applyFont="1" applyBorder="1" applyAlignment="1" applyProtection="1">
      <alignment horizontal="center" vertical="center"/>
      <protection locked="0"/>
    </xf>
    <xf numFmtId="43" fontId="27" fillId="0" borderId="2" xfId="1" applyFont="1" applyBorder="1" applyAlignment="1" applyProtection="1">
      <alignment horizontal="center" vertical="center"/>
      <protection locked="0"/>
    </xf>
    <xf numFmtId="165" fontId="27" fillId="0" borderId="2" xfId="0" applyNumberFormat="1" applyFont="1" applyBorder="1" applyAlignment="1" applyProtection="1">
      <alignment horizontal="center" vertical="center"/>
      <protection locked="0"/>
    </xf>
    <xf numFmtId="43" fontId="9" fillId="0" borderId="2" xfId="1" applyFont="1" applyFill="1" applyBorder="1" applyAlignment="1">
      <alignment horizontal="center" vertical="center" wrapText="1"/>
    </xf>
    <xf numFmtId="3" fontId="8" fillId="0" borderId="2" xfId="0" applyNumberFormat="1" applyFont="1" applyBorder="1" applyAlignment="1">
      <alignment horizontal="center" vertical="center" shrinkToFit="1"/>
    </xf>
    <xf numFmtId="43" fontId="5" fillId="5" borderId="7" xfId="1" applyFont="1" applyFill="1" applyBorder="1" applyAlignment="1">
      <alignment horizontal="center" vertical="center" wrapText="1"/>
    </xf>
    <xf numFmtId="166" fontId="27" fillId="0" borderId="2" xfId="1" applyNumberFormat="1" applyFont="1" applyBorder="1" applyAlignment="1" applyProtection="1">
      <alignment horizontal="center" vertical="center"/>
      <protection locked="0"/>
    </xf>
    <xf numFmtId="166" fontId="27" fillId="6" borderId="2" xfId="1" applyNumberFormat="1" applyFont="1" applyFill="1" applyBorder="1" applyAlignment="1" applyProtection="1">
      <alignment horizontal="center" vertical="center"/>
      <protection locked="0"/>
    </xf>
    <xf numFmtId="0" fontId="27" fillId="6" borderId="2" xfId="0" applyFont="1" applyFill="1" applyBorder="1" applyAlignment="1" applyProtection="1">
      <alignment horizontal="center" vertical="center"/>
      <protection locked="0"/>
    </xf>
    <xf numFmtId="0" fontId="9" fillId="3" borderId="2" xfId="0" quotePrefix="1" applyFont="1" applyFill="1" applyBorder="1" applyAlignment="1">
      <alignment vertical="center" wrapText="1"/>
    </xf>
    <xf numFmtId="0" fontId="5" fillId="5" borderId="7" xfId="0" quotePrefix="1" applyFont="1" applyFill="1" applyBorder="1" applyAlignment="1">
      <alignment horizontal="center" vertical="center" wrapText="1"/>
    </xf>
    <xf numFmtId="164" fontId="28" fillId="0" borderId="0" xfId="1" applyNumberFormat="1" applyFont="1" applyAlignment="1" applyProtection="1">
      <alignment vertical="center"/>
    </xf>
    <xf numFmtId="164" fontId="29" fillId="0" borderId="0" xfId="1" applyNumberFormat="1" applyFont="1" applyAlignment="1" applyProtection="1">
      <alignment vertical="center"/>
    </xf>
    <xf numFmtId="3" fontId="8" fillId="0" borderId="7" xfId="0" applyNumberFormat="1" applyFont="1" applyBorder="1" applyAlignment="1">
      <alignment horizontal="right" vertical="center" shrinkToFi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12" fillId="0" borderId="0" xfId="0" applyFont="1" applyAlignment="1">
      <alignment horizontal="center" vertical="center" wrapText="1"/>
    </xf>
    <xf numFmtId="43" fontId="24" fillId="4" borderId="2" xfId="1" applyFont="1" applyFill="1" applyBorder="1" applyAlignment="1" applyProtection="1">
      <alignment horizontal="center" vertical="center"/>
      <protection locked="0"/>
    </xf>
    <xf numFmtId="164" fontId="24" fillId="4" borderId="2" xfId="1" applyNumberFormat="1" applyFont="1" applyFill="1" applyBorder="1" applyAlignment="1" applyProtection="1">
      <alignment horizontal="center" vertical="center"/>
      <protection locked="0"/>
    </xf>
    <xf numFmtId="164" fontId="24" fillId="4" borderId="2" xfId="1" applyNumberFormat="1" applyFont="1" applyFill="1" applyBorder="1" applyAlignment="1" applyProtection="1">
      <alignment horizontal="right" vertical="center"/>
      <protection locked="0"/>
    </xf>
    <xf numFmtId="0" fontId="34" fillId="7" borderId="2" xfId="0" applyFont="1" applyFill="1" applyBorder="1" applyAlignment="1" applyProtection="1">
      <alignment vertical="center"/>
      <protection locked="0"/>
    </xf>
    <xf numFmtId="167" fontId="33" fillId="7" borderId="13" xfId="6" applyNumberFormat="1" applyFont="1" applyFill="1" applyBorder="1" applyAlignment="1">
      <alignment horizontal="center" vertical="center"/>
    </xf>
    <xf numFmtId="167" fontId="33" fillId="7" borderId="1" xfId="6" applyNumberFormat="1" applyFont="1" applyFill="1" applyBorder="1" applyAlignment="1">
      <alignment horizontal="center" vertical="center"/>
    </xf>
    <xf numFmtId="0" fontId="34" fillId="7" borderId="8" xfId="0" applyFont="1" applyFill="1" applyBorder="1" applyAlignment="1" applyProtection="1">
      <alignment vertical="center"/>
      <protection locked="0"/>
    </xf>
    <xf numFmtId="0" fontId="35" fillId="0" borderId="0" xfId="0" applyFont="1" applyBorder="1" applyAlignment="1">
      <alignment vertical="center" wrapText="1"/>
    </xf>
    <xf numFmtId="0" fontId="9" fillId="0" borderId="5" xfId="0" applyFont="1" applyBorder="1" applyAlignment="1">
      <alignment horizontal="center" vertical="center" wrapText="1"/>
    </xf>
    <xf numFmtId="0" fontId="31" fillId="3" borderId="14" xfId="0" applyFont="1" applyFill="1" applyBorder="1" applyAlignment="1">
      <alignment vertical="center" wrapText="1"/>
    </xf>
    <xf numFmtId="0" fontId="24" fillId="0" borderId="0" xfId="0" applyFont="1" applyAlignment="1" applyProtection="1">
      <alignment horizontal="left" vertical="center"/>
      <protection locked="0"/>
    </xf>
    <xf numFmtId="0" fontId="31" fillId="0" borderId="0" xfId="0" quotePrefix="1" applyFont="1" applyAlignment="1">
      <alignment horizontal="center" vertical="center" wrapText="1"/>
    </xf>
    <xf numFmtId="2" fontId="10" fillId="5" borderId="11" xfId="0" applyNumberFormat="1" applyFont="1" applyFill="1" applyBorder="1" applyAlignment="1">
      <alignment horizontal="center" vertical="center" wrapText="1"/>
    </xf>
    <xf numFmtId="0" fontId="27" fillId="0" borderId="0" xfId="0" applyFont="1" applyAlignment="1" applyProtection="1">
      <alignment horizontal="left" vertical="center" wrapText="1"/>
      <protection locked="0"/>
    </xf>
    <xf numFmtId="0" fontId="5" fillId="4" borderId="2" xfId="0" applyFont="1" applyFill="1" applyBorder="1" applyAlignment="1">
      <alignment horizontal="right" vertical="center"/>
    </xf>
    <xf numFmtId="0" fontId="7" fillId="0" borderId="9" xfId="0" applyFont="1" applyBorder="1" applyAlignment="1">
      <alignment horizontal="left" vertical="center" wrapText="1"/>
    </xf>
    <xf numFmtId="0" fontId="6" fillId="0" borderId="0" xfId="0" applyFont="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5" fillId="4" borderId="2"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17" fillId="0" borderId="0" xfId="0" applyFont="1" applyAlignment="1">
      <alignment horizontal="left" vertical="center" wrapText="1"/>
    </xf>
    <xf numFmtId="0" fontId="13" fillId="0" borderId="0" xfId="5" applyFont="1" applyAlignment="1">
      <alignment horizontal="center"/>
    </xf>
    <xf numFmtId="0" fontId="23" fillId="0" borderId="0" xfId="0" applyFont="1" applyAlignment="1">
      <alignment horizontal="center" vertical="center"/>
    </xf>
    <xf numFmtId="0" fontId="27" fillId="0" borderId="0" xfId="0" applyFont="1" applyAlignment="1">
      <alignment horizontal="left" vertical="center"/>
    </xf>
    <xf numFmtId="0" fontId="25" fillId="0" borderId="0" xfId="0" applyFont="1" applyAlignment="1">
      <alignment horizontal="left" vertical="center"/>
    </xf>
    <xf numFmtId="0" fontId="12" fillId="0" borderId="0" xfId="0" applyFont="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30" fillId="4" borderId="5" xfId="0" applyFont="1" applyFill="1" applyBorder="1" applyAlignment="1">
      <alignment horizontal="center" vertical="center" wrapText="1"/>
    </xf>
    <xf numFmtId="0" fontId="30" fillId="4" borderId="6" xfId="0" applyFont="1" applyFill="1" applyBorder="1" applyAlignment="1">
      <alignment horizontal="center" vertical="center" wrapText="1"/>
    </xf>
    <xf numFmtId="164" fontId="29" fillId="0" borderId="0" xfId="1" applyNumberFormat="1" applyFont="1" applyAlignment="1" applyProtection="1">
      <alignment horizontal="center" vertical="center"/>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164" fontId="28" fillId="0" borderId="0" xfId="1" applyNumberFormat="1" applyFont="1" applyAlignment="1" applyProtection="1">
      <alignment horizontal="center" vertical="center"/>
    </xf>
    <xf numFmtId="0" fontId="35" fillId="0" borderId="2" xfId="0" applyFont="1" applyBorder="1" applyAlignment="1">
      <alignment horizontal="center" vertical="center" wrapText="1"/>
    </xf>
    <xf numFmtId="0" fontId="2" fillId="2" borderId="0" xfId="0" applyFont="1" applyFill="1" applyAlignment="1">
      <alignment horizontal="left" vertical="top" wrapText="1" indent="18"/>
    </xf>
    <xf numFmtId="0" fontId="7" fillId="0" borderId="9" xfId="0" applyFont="1" applyBorder="1" applyAlignment="1">
      <alignment horizontal="left" vertical="top" wrapText="1"/>
    </xf>
    <xf numFmtId="0" fontId="7" fillId="0" borderId="0" xfId="0" applyFont="1" applyAlignment="1">
      <alignment horizontal="left" vertical="top" wrapText="1"/>
    </xf>
    <xf numFmtId="0" fontId="6" fillId="0" borderId="0" xfId="0" applyFont="1" applyAlignment="1">
      <alignment horizontal="left" vertical="top" wrapText="1"/>
    </xf>
    <xf numFmtId="0" fontId="6" fillId="0" borderId="10" xfId="0" applyFont="1" applyBorder="1" applyAlignment="1">
      <alignment horizontal="left" vertical="top" wrapText="1"/>
    </xf>
    <xf numFmtId="0" fontId="9" fillId="0" borderId="2" xfId="0" quotePrefix="1" applyFont="1" applyBorder="1" applyAlignment="1">
      <alignment horizontal="left" vertical="center" wrapText="1"/>
    </xf>
    <xf numFmtId="0" fontId="9" fillId="0" borderId="7" xfId="0" applyFont="1" applyBorder="1" applyAlignment="1">
      <alignment horizontal="left" vertical="center" wrapText="1"/>
    </xf>
    <xf numFmtId="0" fontId="9" fillId="0" borderId="12" xfId="0" applyFont="1" applyBorder="1" applyAlignment="1">
      <alignment horizontal="left" vertical="center" wrapText="1"/>
    </xf>
    <xf numFmtId="0" fontId="9" fillId="0" borderId="8" xfId="0" applyFont="1" applyBorder="1" applyAlignment="1">
      <alignment horizontal="left" vertical="center" wrapText="1"/>
    </xf>
    <xf numFmtId="0" fontId="9" fillId="0" borderId="7" xfId="0" quotePrefix="1" applyFont="1" applyBorder="1" applyAlignment="1">
      <alignment horizontal="center" vertical="center" wrapText="1"/>
    </xf>
    <xf numFmtId="0" fontId="9" fillId="0" borderId="12" xfId="0" quotePrefix="1" applyFont="1" applyBorder="1" applyAlignment="1">
      <alignment horizontal="center" vertical="center" wrapText="1"/>
    </xf>
    <xf numFmtId="0" fontId="9" fillId="0" borderId="8" xfId="0" quotePrefix="1" applyFont="1" applyBorder="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vertical="top" wrapText="1"/>
    </xf>
  </cellXfs>
  <cellStyles count="7">
    <cellStyle name="Comma" xfId="1" builtinId="3"/>
    <cellStyle name="Normal" xfId="0" builtinId="0"/>
    <cellStyle name="Normal 2" xfId="2"/>
    <cellStyle name="Normal 2 6" xfId="4"/>
    <cellStyle name="Normal 3" xfId="6"/>
    <cellStyle name="Normal 5" xfId="3"/>
    <cellStyle name="Normal_BÁN HÀNG T.05"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13</xdr:col>
      <xdr:colOff>483241</xdr:colOff>
      <xdr:row>27</xdr:row>
      <xdr:rowOff>42333</xdr:rowOff>
    </xdr:from>
    <xdr:ext cx="1595188" cy="1097757"/>
    <xdr:pic>
      <xdr:nvPicPr>
        <xdr:cNvPr id="13" name="image3.jpeg">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36574" y="10509250"/>
          <a:ext cx="1595188" cy="1097757"/>
        </a:xfrm>
        <a:prstGeom prst="rect">
          <a:avLst/>
        </a:prstGeom>
      </xdr:spPr>
    </xdr:pic>
    <xdr:clientData/>
  </xdr:oneCellAnchor>
  <xdr:twoCellAnchor editAs="oneCell">
    <xdr:from>
      <xdr:col>1</xdr:col>
      <xdr:colOff>441512</xdr:colOff>
      <xdr:row>0</xdr:row>
      <xdr:rowOff>77852</xdr:rowOff>
    </xdr:from>
    <xdr:to>
      <xdr:col>1</xdr:col>
      <xdr:colOff>1806389</xdr:colOff>
      <xdr:row>0</xdr:row>
      <xdr:rowOff>1321351</xdr:rowOff>
    </xdr:to>
    <xdr:pic>
      <xdr:nvPicPr>
        <xdr:cNvPr id="6" name="Picture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486" y="77852"/>
          <a:ext cx="1364877" cy="124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289112</xdr:colOff>
      <xdr:row>0</xdr:row>
      <xdr:rowOff>0</xdr:rowOff>
    </xdr:from>
    <xdr:ext cx="5156200" cy="1419227"/>
    <xdr:sp macro="" textlink="">
      <xdr:nvSpPr>
        <xdr:cNvPr id="7" name="TextBox 6">
          <a:extLst>
            <a:ext uri="{FF2B5EF4-FFF2-40B4-BE49-F238E27FC236}">
              <a16:creationId xmlns:a16="http://schemas.microsoft.com/office/drawing/2014/main" xmlns="" id="{00000000-0008-0000-0000-000007000000}"/>
            </a:ext>
          </a:extLst>
        </xdr:cNvPr>
        <xdr:cNvSpPr txBox="1"/>
      </xdr:nvSpPr>
      <xdr:spPr>
        <a:xfrm>
          <a:off x="4475630" y="136712"/>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15</xdr:col>
      <xdr:colOff>349251</xdr:colOff>
      <xdr:row>0</xdr:row>
      <xdr:rowOff>231796</xdr:rowOff>
    </xdr:from>
    <xdr:to>
      <xdr:col>23</xdr:col>
      <xdr:colOff>497415</xdr:colOff>
      <xdr:row>9</xdr:row>
      <xdr:rowOff>126996</xdr:rowOff>
    </xdr:to>
    <xdr:pic>
      <xdr:nvPicPr>
        <xdr:cNvPr id="4" name="Picture 3"/>
        <xdr:cNvPicPr>
          <a:picLocks noChangeAspect="1"/>
        </xdr:cNvPicPr>
      </xdr:nvPicPr>
      <xdr:blipFill rotWithShape="1">
        <a:blip xmlns:r="http://schemas.openxmlformats.org/officeDocument/2006/relationships" r:embed="rId3"/>
        <a:srcRect t="38569"/>
        <a:stretch/>
      </xdr:blipFill>
      <xdr:spPr>
        <a:xfrm>
          <a:off x="14065251" y="231796"/>
          <a:ext cx="4381497" cy="3588783"/>
        </a:xfrm>
        <a:prstGeom prst="rect">
          <a:avLst/>
        </a:prstGeom>
      </xdr:spPr>
    </xdr:pic>
    <xdr:clientData/>
  </xdr:twoCellAnchor>
  <xdr:twoCellAnchor editAs="oneCell">
    <xdr:from>
      <xdr:col>15</xdr:col>
      <xdr:colOff>306916</xdr:colOff>
      <xdr:row>9</xdr:row>
      <xdr:rowOff>292805</xdr:rowOff>
    </xdr:from>
    <xdr:to>
      <xdr:col>23</xdr:col>
      <xdr:colOff>497415</xdr:colOff>
      <xdr:row>29</xdr:row>
      <xdr:rowOff>137581</xdr:rowOff>
    </xdr:to>
    <xdr:pic>
      <xdr:nvPicPr>
        <xdr:cNvPr id="5" name="Picture 4"/>
        <xdr:cNvPicPr>
          <a:picLocks noChangeAspect="1"/>
        </xdr:cNvPicPr>
      </xdr:nvPicPr>
      <xdr:blipFill>
        <a:blip xmlns:r="http://schemas.openxmlformats.org/officeDocument/2006/relationships" r:embed="rId4"/>
        <a:stretch>
          <a:fillRect/>
        </a:stretch>
      </xdr:blipFill>
      <xdr:spPr>
        <a:xfrm>
          <a:off x="14022916" y="3986388"/>
          <a:ext cx="4423832" cy="5898443"/>
        </a:xfrm>
        <a:prstGeom prst="rect">
          <a:avLst/>
        </a:prstGeom>
      </xdr:spPr>
    </xdr:pic>
    <xdr:clientData/>
  </xdr:twoCellAnchor>
  <xdr:twoCellAnchor editAs="oneCell">
    <xdr:from>
      <xdr:col>19</xdr:col>
      <xdr:colOff>253999</xdr:colOff>
      <xdr:row>8</xdr:row>
      <xdr:rowOff>52917</xdr:rowOff>
    </xdr:from>
    <xdr:to>
      <xdr:col>25</xdr:col>
      <xdr:colOff>126618</xdr:colOff>
      <xdr:row>11</xdr:row>
      <xdr:rowOff>55977</xdr:rowOff>
    </xdr:to>
    <xdr:pic>
      <xdr:nvPicPr>
        <xdr:cNvPr id="8" name="Picture 7"/>
        <xdr:cNvPicPr>
          <a:picLocks noChangeAspect="1"/>
        </xdr:cNvPicPr>
      </xdr:nvPicPr>
      <xdr:blipFill>
        <a:blip xmlns:r="http://schemas.openxmlformats.org/officeDocument/2006/relationships" r:embed="rId5"/>
        <a:stretch>
          <a:fillRect/>
        </a:stretch>
      </xdr:blipFill>
      <xdr:spPr>
        <a:xfrm>
          <a:off x="16086666" y="3407834"/>
          <a:ext cx="3047619" cy="9238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1746885</xdr:colOff>
      <xdr:row>0</xdr:row>
      <xdr:rowOff>0</xdr:rowOff>
    </xdr:from>
    <xdr:ext cx="5156200" cy="1419227"/>
    <xdr:sp macro="" textlink="">
      <xdr:nvSpPr>
        <xdr:cNvPr id="2" name="TextBox 1">
          <a:extLst>
            <a:ext uri="{FF2B5EF4-FFF2-40B4-BE49-F238E27FC236}">
              <a16:creationId xmlns:a16="http://schemas.microsoft.com/office/drawing/2014/main" xmlns="" id="{00000000-0008-0000-0100-000002000000}"/>
            </a:ext>
          </a:extLst>
        </xdr:cNvPr>
        <xdr:cNvSpPr txBox="1"/>
      </xdr:nvSpPr>
      <xdr:spPr>
        <a:xfrm>
          <a:off x="2112645" y="0"/>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2</xdr:col>
      <xdr:colOff>163830</xdr:colOff>
      <xdr:row>0</xdr:row>
      <xdr:rowOff>260985</xdr:rowOff>
    </xdr:from>
    <xdr:to>
      <xdr:col>2</xdr:col>
      <xdr:colOff>1466850</xdr:colOff>
      <xdr:row>0</xdr:row>
      <xdr:rowOff>1504838</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90" y="260985"/>
          <a:ext cx="1303020" cy="1243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209550</xdr:colOff>
      <xdr:row>8</xdr:row>
      <xdr:rowOff>85725</xdr:rowOff>
    </xdr:from>
    <xdr:to>
      <xdr:col>18</xdr:col>
      <xdr:colOff>524440</xdr:colOff>
      <xdr:row>15</xdr:row>
      <xdr:rowOff>105087</xdr:rowOff>
    </xdr:to>
    <xdr:pic>
      <xdr:nvPicPr>
        <xdr:cNvPr id="4" name="Picture 3"/>
        <xdr:cNvPicPr>
          <a:picLocks noChangeAspect="1"/>
        </xdr:cNvPicPr>
      </xdr:nvPicPr>
      <xdr:blipFill>
        <a:blip xmlns:r="http://schemas.openxmlformats.org/officeDocument/2006/relationships" r:embed="rId2"/>
        <a:stretch>
          <a:fillRect/>
        </a:stretch>
      </xdr:blipFill>
      <xdr:spPr>
        <a:xfrm>
          <a:off x="10020300" y="3124200"/>
          <a:ext cx="4048690" cy="22386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2177415</xdr:colOff>
      <xdr:row>0</xdr:row>
      <xdr:rowOff>95250</xdr:rowOff>
    </xdr:from>
    <xdr:ext cx="5156200" cy="1419227"/>
    <xdr:sp macro="" textlink="">
      <xdr:nvSpPr>
        <xdr:cNvPr id="2" name="TextBox 1">
          <a:extLst>
            <a:ext uri="{FF2B5EF4-FFF2-40B4-BE49-F238E27FC236}">
              <a16:creationId xmlns:a16="http://schemas.microsoft.com/office/drawing/2014/main" xmlns="" id="{00000000-0008-0000-0200-000002000000}"/>
            </a:ext>
          </a:extLst>
        </xdr:cNvPr>
        <xdr:cNvSpPr txBox="1"/>
      </xdr:nvSpPr>
      <xdr:spPr>
        <a:xfrm>
          <a:off x="2543175" y="95250"/>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1</xdr:col>
      <xdr:colOff>163830</xdr:colOff>
      <xdr:row>0</xdr:row>
      <xdr:rowOff>203835</xdr:rowOff>
    </xdr:from>
    <xdr:to>
      <xdr:col>1</xdr:col>
      <xdr:colOff>1615440</xdr:colOff>
      <xdr:row>0</xdr:row>
      <xdr:rowOff>1447688</xdr:rowOff>
    </xdr:to>
    <xdr:pic>
      <xdr:nvPicPr>
        <xdr:cNvPr id="3" name="Picture 2">
          <a:extLst>
            <a:ext uri="{FF2B5EF4-FFF2-40B4-BE49-F238E27FC236}">
              <a16:creationId xmlns:a16="http://schemas.microsoft.com/office/drawing/2014/main" xmlns=""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90" y="203835"/>
          <a:ext cx="1451610" cy="1243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13</xdr:col>
      <xdr:colOff>332709</xdr:colOff>
      <xdr:row>12</xdr:row>
      <xdr:rowOff>89647</xdr:rowOff>
    </xdr:from>
    <xdr:ext cx="1595188" cy="1097757"/>
    <xdr:pic>
      <xdr:nvPicPr>
        <xdr:cNvPr id="3" name="image3.jpeg">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66956" y="4513729"/>
          <a:ext cx="1595188" cy="1097757"/>
        </a:xfrm>
        <a:prstGeom prst="rect">
          <a:avLst/>
        </a:prstGeom>
      </xdr:spPr>
    </xdr:pic>
    <xdr:clientData/>
  </xdr:oneCellAnchor>
  <xdr:twoCellAnchor editAs="oneCell">
    <xdr:from>
      <xdr:col>2</xdr:col>
      <xdr:colOff>481852</xdr:colOff>
      <xdr:row>1</xdr:row>
      <xdr:rowOff>342901</xdr:rowOff>
    </xdr:from>
    <xdr:to>
      <xdr:col>2</xdr:col>
      <xdr:colOff>1846729</xdr:colOff>
      <xdr:row>2</xdr:row>
      <xdr:rowOff>192742</xdr:rowOff>
    </xdr:to>
    <xdr:pic>
      <xdr:nvPicPr>
        <xdr:cNvPr id="4" name="Picture 3">
          <a:extLst>
            <a:ext uri="{FF2B5EF4-FFF2-40B4-BE49-F238E27FC236}">
              <a16:creationId xmlns:a16="http://schemas.microsoft.com/office/drawing/2014/main" xmlns="" id="{00000000-0008-0000-03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570" y="499783"/>
          <a:ext cx="1364877" cy="1243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1284194</xdr:colOff>
      <xdr:row>1</xdr:row>
      <xdr:rowOff>6724</xdr:rowOff>
    </xdr:from>
    <xdr:ext cx="5156200" cy="1419227"/>
    <xdr:sp macro="" textlink="">
      <xdr:nvSpPr>
        <xdr:cNvPr id="5" name="TextBox 4">
          <a:extLst>
            <a:ext uri="{FF2B5EF4-FFF2-40B4-BE49-F238E27FC236}">
              <a16:creationId xmlns:a16="http://schemas.microsoft.com/office/drawing/2014/main" xmlns="" id="{00000000-0008-0000-0300-000005000000}"/>
            </a:ext>
          </a:extLst>
        </xdr:cNvPr>
        <xdr:cNvSpPr txBox="1"/>
      </xdr:nvSpPr>
      <xdr:spPr>
        <a:xfrm>
          <a:off x="4807323" y="163606"/>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7"/>
  <sheetViews>
    <sheetView tabSelected="1" zoomScale="90" zoomScaleNormal="90" zoomScaleSheetLayoutView="71" workbookViewId="0">
      <selection activeCell="L15" sqref="L15:L16"/>
    </sheetView>
  </sheetViews>
  <sheetFormatPr defaultColWidth="9.33203125" defaultRowHeight="12.75"/>
  <cols>
    <col min="1" max="1" width="6.5" style="5" customWidth="1"/>
    <col min="2" max="2" width="46.6640625" style="2" customWidth="1"/>
    <col min="3" max="3" width="10.83203125" style="2" customWidth="1"/>
    <col min="4" max="4" width="18.33203125" style="2" customWidth="1"/>
    <col min="5" max="5" width="10.6640625" style="2" customWidth="1"/>
    <col min="6" max="6" width="12.33203125" style="2" customWidth="1"/>
    <col min="7" max="8" width="13" style="2" customWidth="1"/>
    <col min="9" max="9" width="8.83203125" style="2" customWidth="1"/>
    <col min="10" max="10" width="10.1640625" style="2" customWidth="1"/>
    <col min="11" max="11" width="11.33203125" style="4" customWidth="1"/>
    <col min="12" max="12" width="21" style="2" customWidth="1"/>
    <col min="13" max="13" width="24.6640625" style="2" customWidth="1"/>
    <col min="14" max="14" width="23.33203125" style="4" bestFit="1" customWidth="1"/>
    <col min="15" max="16384" width="9.33203125" style="2"/>
  </cols>
  <sheetData>
    <row r="1" spans="1:54" ht="109.9" customHeight="1">
      <c r="A1" s="69"/>
      <c r="B1" s="69"/>
      <c r="C1" s="69"/>
      <c r="D1" s="69"/>
      <c r="E1" s="69"/>
      <c r="F1" s="69"/>
      <c r="G1" s="69"/>
      <c r="H1" s="69"/>
      <c r="I1" s="69"/>
      <c r="J1" s="69"/>
      <c r="K1" s="78"/>
      <c r="L1" s="69"/>
      <c r="M1" s="69"/>
      <c r="N1" s="78"/>
      <c r="O1" s="96" t="s">
        <v>81</v>
      </c>
    </row>
    <row r="2" spans="1:54" ht="34.5" customHeight="1">
      <c r="B2" s="134"/>
      <c r="C2" s="68"/>
      <c r="D2" s="68"/>
      <c r="E2" s="68"/>
      <c r="F2" s="68"/>
      <c r="G2" s="71" t="s">
        <v>17</v>
      </c>
      <c r="H2" s="68"/>
      <c r="J2" s="68"/>
      <c r="K2" s="16"/>
      <c r="L2" s="68"/>
      <c r="M2" s="68"/>
      <c r="N2" s="16"/>
    </row>
    <row r="3" spans="1:54" ht="23.25" customHeight="1">
      <c r="A3" s="16"/>
      <c r="B3" s="134"/>
      <c r="D3" s="16"/>
      <c r="E3" s="16"/>
      <c r="F3" s="16"/>
      <c r="G3" s="18" t="s">
        <v>126</v>
      </c>
      <c r="H3" s="16"/>
      <c r="I3" s="18"/>
      <c r="K3" s="127"/>
      <c r="L3" s="128"/>
      <c r="M3" s="129" t="s">
        <v>115</v>
      </c>
      <c r="N3" s="131">
        <v>46091.445833333331</v>
      </c>
    </row>
    <row r="4" spans="1:54" ht="23.25" customHeight="1">
      <c r="A4" s="16"/>
      <c r="B4" s="16"/>
      <c r="D4" s="16"/>
      <c r="E4" s="16"/>
      <c r="F4" s="16"/>
      <c r="G4" s="18" t="s">
        <v>18</v>
      </c>
      <c r="H4" s="138"/>
      <c r="I4" s="18"/>
      <c r="K4" s="127"/>
      <c r="L4" s="128"/>
      <c r="M4" s="129" t="s">
        <v>116</v>
      </c>
      <c r="N4" s="130">
        <v>5</v>
      </c>
    </row>
    <row r="5" spans="1:54" s="37" customFormat="1" ht="18.75" customHeight="1">
      <c r="A5" s="36"/>
      <c r="B5" s="137" t="s">
        <v>125</v>
      </c>
      <c r="E5" s="18"/>
      <c r="F5" s="18"/>
      <c r="G5" s="38"/>
      <c r="H5" s="38"/>
      <c r="I5" s="18"/>
      <c r="K5" s="127"/>
      <c r="L5" s="128"/>
      <c r="M5" s="129" t="s">
        <v>117</v>
      </c>
      <c r="N5" s="131">
        <f>N3+N4</f>
        <v>46096.445833333331</v>
      </c>
    </row>
    <row r="6" spans="1:54" s="37" customFormat="1" ht="16.5" customHeight="1">
      <c r="A6" s="36"/>
      <c r="B6" s="140" t="s">
        <v>124</v>
      </c>
      <c r="C6" s="140"/>
      <c r="D6" s="140"/>
      <c r="E6" s="140"/>
      <c r="F6" s="140"/>
      <c r="G6" s="140"/>
      <c r="H6" s="140"/>
      <c r="I6" s="140"/>
      <c r="J6" s="39"/>
      <c r="K6" s="39"/>
      <c r="M6" s="18"/>
      <c r="N6" s="18"/>
    </row>
    <row r="7" spans="1:54" s="25" customFormat="1" ht="18.75" customHeight="1">
      <c r="A7" s="70" t="s">
        <v>80</v>
      </c>
      <c r="B7" s="66"/>
      <c r="C7" s="66"/>
      <c r="D7" s="66"/>
      <c r="E7" s="66"/>
      <c r="F7" s="66"/>
      <c r="G7" s="66"/>
      <c r="H7" s="66"/>
      <c r="I7" s="66"/>
      <c r="J7" s="66"/>
      <c r="K7" s="79"/>
      <c r="L7" s="66"/>
      <c r="M7" s="66"/>
      <c r="N7" s="79"/>
    </row>
    <row r="8" spans="1:54" s="4" customFormat="1" ht="19.5" customHeight="1">
      <c r="A8" s="146" t="s">
        <v>0</v>
      </c>
      <c r="B8" s="146" t="s">
        <v>1</v>
      </c>
      <c r="C8" s="146" t="s">
        <v>2</v>
      </c>
      <c r="D8" s="146" t="s">
        <v>66</v>
      </c>
      <c r="E8" s="146" t="s">
        <v>3</v>
      </c>
      <c r="F8" s="146" t="s">
        <v>4</v>
      </c>
      <c r="G8" s="147" t="s">
        <v>48</v>
      </c>
      <c r="H8" s="147"/>
      <c r="I8" s="146" t="s">
        <v>5</v>
      </c>
      <c r="J8" s="146" t="s">
        <v>77</v>
      </c>
      <c r="K8" s="146" t="s">
        <v>19</v>
      </c>
      <c r="L8" s="146" t="s">
        <v>10</v>
      </c>
      <c r="M8" s="146" t="s">
        <v>11</v>
      </c>
      <c r="N8" s="146" t="s">
        <v>20</v>
      </c>
    </row>
    <row r="9" spans="1:54" s="4" customFormat="1" ht="26.25" customHeight="1">
      <c r="A9" s="146"/>
      <c r="B9" s="146"/>
      <c r="C9" s="146"/>
      <c r="D9" s="146"/>
      <c r="E9" s="146"/>
      <c r="F9" s="146"/>
      <c r="G9" s="17" t="s">
        <v>54</v>
      </c>
      <c r="H9" s="17" t="s">
        <v>65</v>
      </c>
      <c r="I9" s="146"/>
      <c r="J9" s="146"/>
      <c r="K9" s="146"/>
      <c r="L9" s="146"/>
      <c r="M9" s="146"/>
      <c r="N9" s="146"/>
    </row>
    <row r="10" spans="1:54" ht="27.6" customHeight="1">
      <c r="A10" s="142" t="s">
        <v>34</v>
      </c>
      <c r="B10" s="143"/>
      <c r="C10" s="144"/>
      <c r="D10" s="144"/>
      <c r="E10" s="145"/>
      <c r="F10" s="15"/>
      <c r="G10" s="15"/>
      <c r="H10" s="15"/>
      <c r="I10" s="15"/>
      <c r="J10" s="15"/>
      <c r="K10" s="80"/>
      <c r="L10" s="15"/>
      <c r="M10" s="15"/>
      <c r="N10" s="80"/>
    </row>
    <row r="11" spans="1:54" ht="18.75" customHeight="1">
      <c r="A11" s="59" t="s">
        <v>35</v>
      </c>
      <c r="B11" s="85" t="s">
        <v>33</v>
      </c>
      <c r="C11" s="42"/>
      <c r="D11" s="42"/>
      <c r="E11" s="43"/>
      <c r="F11" s="44"/>
      <c r="G11" s="44"/>
      <c r="H11" s="44"/>
      <c r="I11" s="44"/>
      <c r="J11" s="47">
        <f>SUM(J12:J12)</f>
        <v>0</v>
      </c>
      <c r="K11" s="139">
        <f>SUM(K12:K12)</f>
        <v>0</v>
      </c>
      <c r="L11" s="44"/>
      <c r="M11" s="44"/>
      <c r="N11" s="81"/>
    </row>
    <row r="12" spans="1:54" ht="95.25" customHeight="1">
      <c r="A12" s="31">
        <v>1</v>
      </c>
      <c r="B12" s="119" t="s">
        <v>122</v>
      </c>
      <c r="C12" s="33" t="s">
        <v>127</v>
      </c>
      <c r="D12" s="34"/>
      <c r="E12" s="34"/>
      <c r="F12" s="34"/>
      <c r="G12" s="86"/>
      <c r="H12" s="86"/>
      <c r="I12" s="34" t="s">
        <v>79</v>
      </c>
      <c r="J12" s="34"/>
      <c r="K12" s="113">
        <f>G12*H12*J12/1000000</f>
        <v>0</v>
      </c>
      <c r="L12" s="114"/>
      <c r="M12" s="123">
        <f>K12*L12</f>
        <v>0</v>
      </c>
      <c r="N12" s="96"/>
      <c r="O12" s="2">
        <f>G12*H12/1000000</f>
        <v>0</v>
      </c>
    </row>
    <row r="13" spans="1:54" ht="36" customHeight="1">
      <c r="A13" s="31">
        <v>2</v>
      </c>
      <c r="B13" s="119" t="s">
        <v>123</v>
      </c>
      <c r="C13" s="33"/>
      <c r="D13" s="34"/>
      <c r="E13" s="34"/>
      <c r="F13" s="34"/>
      <c r="G13" s="86"/>
      <c r="H13" s="86"/>
      <c r="I13" s="34" t="s">
        <v>29</v>
      </c>
      <c r="J13" s="135"/>
      <c r="K13" s="113"/>
      <c r="L13" s="114"/>
      <c r="M13" s="123">
        <f>J13*L13</f>
        <v>0</v>
      </c>
      <c r="N13" s="136"/>
    </row>
    <row r="14" spans="1:54" ht="28.5" customHeight="1">
      <c r="A14" s="82"/>
      <c r="B14" s="83"/>
      <c r="C14" s="83"/>
      <c r="D14" s="83"/>
      <c r="E14" s="83"/>
      <c r="F14" s="83"/>
      <c r="G14" s="83"/>
      <c r="H14" s="83"/>
      <c r="I14" s="83"/>
      <c r="J14" s="104"/>
      <c r="K14" s="141" t="s">
        <v>78</v>
      </c>
      <c r="L14" s="141"/>
      <c r="M14" s="100">
        <f>ROUND(SUM(M12:M13),-3)</f>
        <v>0</v>
      </c>
      <c r="N14" s="89"/>
    </row>
    <row r="15" spans="1:54" ht="19.5" customHeight="1">
      <c r="A15" s="72" t="s">
        <v>15</v>
      </c>
      <c r="B15" s="72"/>
      <c r="C15" s="72"/>
      <c r="D15" s="72"/>
      <c r="E15" s="72"/>
      <c r="F15" s="72"/>
      <c r="G15" s="72"/>
      <c r="H15" s="72"/>
      <c r="I15" s="72"/>
      <c r="J15" s="72"/>
      <c r="K15" s="101"/>
      <c r="L15" s="72"/>
      <c r="M15" s="72"/>
      <c r="N15" s="72"/>
    </row>
    <row r="16" spans="1:54" s="20" customFormat="1" ht="15" customHeight="1">
      <c r="A16" s="151" t="s">
        <v>24</v>
      </c>
      <c r="B16" s="152"/>
      <c r="C16" s="21"/>
      <c r="D16" s="21"/>
      <c r="E16" s="22"/>
      <c r="F16" s="22"/>
      <c r="G16" s="22"/>
      <c r="H16" s="22"/>
      <c r="I16" s="22"/>
      <c r="J16" s="23"/>
      <c r="K16" s="24"/>
      <c r="L16" s="22"/>
      <c r="M16" s="22"/>
      <c r="N16" s="22"/>
      <c r="Q16" s="25"/>
      <c r="R16" s="25"/>
      <c r="S16" s="25"/>
      <c r="T16" s="25"/>
      <c r="U16" s="25"/>
      <c r="V16" s="25"/>
      <c r="W16" s="25"/>
      <c r="AZ16" s="26"/>
      <c r="BA16" s="26"/>
      <c r="BB16" s="26"/>
    </row>
    <row r="17" spans="1:54" s="20" customFormat="1" ht="15" customHeight="1">
      <c r="A17" s="27" t="s">
        <v>25</v>
      </c>
      <c r="B17" s="21"/>
      <c r="C17" s="21"/>
      <c r="D17" s="21"/>
      <c r="E17" s="22"/>
      <c r="F17" s="22"/>
      <c r="G17" s="22"/>
      <c r="H17" s="22"/>
      <c r="I17" s="22"/>
      <c r="J17" s="23"/>
      <c r="K17" s="24"/>
      <c r="L17" s="22"/>
      <c r="M17" s="22"/>
      <c r="N17" s="22"/>
      <c r="Q17" s="25"/>
      <c r="R17" s="25"/>
      <c r="S17" s="25"/>
      <c r="T17" s="25"/>
      <c r="U17" s="25"/>
      <c r="V17" s="25"/>
      <c r="W17" s="25"/>
      <c r="AZ17" s="26"/>
      <c r="BA17" s="26"/>
      <c r="BB17" s="26"/>
    </row>
    <row r="18" spans="1:54" s="20" customFormat="1" ht="15" customHeight="1">
      <c r="A18" s="27" t="s">
        <v>26</v>
      </c>
      <c r="B18" s="29"/>
      <c r="C18" s="29"/>
      <c r="D18" s="29"/>
      <c r="E18" s="29"/>
      <c r="F18" s="29"/>
      <c r="G18" s="29"/>
      <c r="H18" s="29"/>
      <c r="I18" s="29"/>
      <c r="J18" s="28"/>
      <c r="K18" s="102"/>
      <c r="L18" s="29"/>
      <c r="M18" s="30"/>
      <c r="N18" s="30"/>
      <c r="O18" s="29"/>
      <c r="P18" s="29"/>
      <c r="Q18" s="25"/>
      <c r="R18" s="25"/>
      <c r="S18" s="25"/>
      <c r="T18" s="25"/>
      <c r="U18" s="25"/>
      <c r="V18" s="25"/>
      <c r="W18" s="25"/>
      <c r="AZ18" s="26"/>
      <c r="BA18" s="26"/>
      <c r="BB18" s="26"/>
    </row>
    <row r="19" spans="1:54" s="20" customFormat="1" ht="15" customHeight="1">
      <c r="A19" s="29"/>
      <c r="B19" s="29"/>
      <c r="C19" s="29"/>
      <c r="D19" s="29"/>
      <c r="E19" s="29"/>
      <c r="F19" s="29"/>
      <c r="G19" s="29"/>
      <c r="H19" s="29"/>
      <c r="I19" s="29"/>
      <c r="J19" s="28"/>
      <c r="K19" s="102"/>
      <c r="L19" s="29"/>
      <c r="M19" s="30"/>
      <c r="N19" s="30"/>
      <c r="O19" s="29"/>
      <c r="P19" s="29"/>
      <c r="Q19" s="25"/>
      <c r="R19" s="25"/>
      <c r="S19" s="25"/>
      <c r="T19" s="25"/>
      <c r="U19" s="25"/>
      <c r="V19" s="25"/>
      <c r="W19" s="25"/>
      <c r="AZ19" s="26"/>
      <c r="BA19" s="26"/>
      <c r="BB19" s="26"/>
    </row>
    <row r="20" spans="1:54" ht="15.75">
      <c r="A20" s="9"/>
      <c r="B20" s="12"/>
      <c r="E20" s="12"/>
      <c r="F20" s="12"/>
      <c r="G20" s="12"/>
      <c r="H20" s="12"/>
      <c r="I20" s="12"/>
      <c r="J20" s="12" t="s">
        <v>82</v>
      </c>
    </row>
    <row r="21" spans="1:54" ht="15.75">
      <c r="A21" s="13"/>
      <c r="B21" s="149" t="s">
        <v>13</v>
      </c>
      <c r="C21" s="149"/>
      <c r="D21" s="14"/>
      <c r="E21" s="14" t="s">
        <v>114</v>
      </c>
      <c r="F21" s="14"/>
      <c r="G21" s="73"/>
      <c r="H21" s="73"/>
      <c r="I21" s="73"/>
      <c r="J21" s="149" t="s">
        <v>14</v>
      </c>
      <c r="K21" s="149"/>
      <c r="L21" s="149"/>
    </row>
    <row r="22" spans="1:54" ht="15.75">
      <c r="A22" s="13"/>
      <c r="B22" s="19" t="s">
        <v>23</v>
      </c>
      <c r="C22" s="13"/>
      <c r="D22" s="150" t="s">
        <v>22</v>
      </c>
      <c r="E22" s="150"/>
      <c r="F22" s="150"/>
      <c r="G22" s="74"/>
      <c r="H22" s="74"/>
      <c r="I22" s="74"/>
      <c r="J22" s="150" t="s">
        <v>22</v>
      </c>
      <c r="K22" s="150"/>
      <c r="L22" s="150"/>
    </row>
    <row r="23" spans="1:54" ht="56.25" customHeight="1">
      <c r="A23" s="13"/>
      <c r="B23" s="13"/>
      <c r="C23" s="13"/>
      <c r="D23" s="13"/>
      <c r="E23" s="13"/>
      <c r="F23" s="13"/>
      <c r="G23" s="13"/>
      <c r="H23" s="13"/>
      <c r="I23" s="13"/>
      <c r="J23" s="13"/>
      <c r="K23" s="13"/>
      <c r="L23" s="13"/>
    </row>
    <row r="24" spans="1:54" ht="15.75">
      <c r="A24" s="6" t="s">
        <v>12</v>
      </c>
      <c r="B24" s="6"/>
      <c r="C24" s="7"/>
      <c r="D24" s="7"/>
      <c r="E24" s="7"/>
      <c r="F24" s="8"/>
      <c r="G24" s="9"/>
      <c r="H24" s="9"/>
      <c r="I24" s="9"/>
      <c r="J24" s="9"/>
    </row>
    <row r="25" spans="1:54" ht="15.75">
      <c r="A25" s="6" t="s">
        <v>28</v>
      </c>
      <c r="B25" s="6"/>
      <c r="C25" s="7"/>
      <c r="D25" s="7"/>
      <c r="E25" s="7"/>
      <c r="F25" s="8"/>
      <c r="G25" s="9"/>
      <c r="H25" s="9"/>
      <c r="I25" s="9"/>
      <c r="J25" s="9"/>
    </row>
    <row r="26" spans="1:54" ht="15.75">
      <c r="A26" s="148" t="s">
        <v>16</v>
      </c>
      <c r="B26" s="148"/>
      <c r="C26" s="148"/>
      <c r="D26" s="148"/>
      <c r="E26" s="148"/>
      <c r="F26" s="148"/>
      <c r="G26" s="9"/>
      <c r="H26" s="9"/>
      <c r="I26" s="9"/>
      <c r="J26" s="9"/>
    </row>
    <row r="27" spans="1:54" ht="15.75">
      <c r="A27" s="10" t="s">
        <v>21</v>
      </c>
      <c r="B27" s="10"/>
      <c r="C27" s="11"/>
      <c r="D27" s="11"/>
      <c r="E27" s="11"/>
      <c r="F27" s="11"/>
      <c r="G27" s="9"/>
      <c r="H27" s="9"/>
      <c r="I27" s="9"/>
      <c r="J27" s="9"/>
    </row>
  </sheetData>
  <mergeCells count="22">
    <mergeCell ref="A26:F26"/>
    <mergeCell ref="B21:C21"/>
    <mergeCell ref="J21:L21"/>
    <mergeCell ref="J22:L22"/>
    <mergeCell ref="A16:B16"/>
    <mergeCell ref="D22:F22"/>
    <mergeCell ref="B6:I6"/>
    <mergeCell ref="K14:L14"/>
    <mergeCell ref="A10:E10"/>
    <mergeCell ref="A8:A9"/>
    <mergeCell ref="N8:N9"/>
    <mergeCell ref="B8:B9"/>
    <mergeCell ref="D8:D9"/>
    <mergeCell ref="E8:E9"/>
    <mergeCell ref="F8:F9"/>
    <mergeCell ref="I8:I9"/>
    <mergeCell ref="J8:J9"/>
    <mergeCell ref="M8:M9"/>
    <mergeCell ref="C8:C9"/>
    <mergeCell ref="G8:H8"/>
    <mergeCell ref="K8:K9"/>
    <mergeCell ref="L8:L9"/>
  </mergeCells>
  <printOptions horizontalCentered="1"/>
  <pageMargins left="0" right="0" top="0.3" bottom="0" header="0.3" footer="0.3"/>
  <pageSetup paperSize="9" scale="73" orientation="landscape" r:id="rId1"/>
  <rowBreaks count="1" manualBreakCount="1">
    <brk id="23"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topLeftCell="A4" workbookViewId="0">
      <selection activeCell="C13" sqref="C13"/>
    </sheetView>
  </sheetViews>
  <sheetFormatPr defaultRowHeight="15"/>
  <cols>
    <col min="1" max="1" width="5.6640625" customWidth="1"/>
    <col min="2" max="2" width="26.33203125" bestFit="1" customWidth="1"/>
    <col min="3" max="3" width="29" customWidth="1"/>
    <col min="4" max="4" width="19" style="95" customWidth="1"/>
    <col min="5" max="5" width="12" style="5" customWidth="1"/>
    <col min="6" max="6" width="10.83203125" customWidth="1"/>
    <col min="8" max="8" width="12.5" customWidth="1"/>
    <col min="9" max="9" width="12.6640625" customWidth="1"/>
    <col min="10" max="10" width="25" customWidth="1"/>
  </cols>
  <sheetData>
    <row r="1" spans="1:12" ht="132" customHeight="1"/>
    <row r="2" spans="1:12" ht="22.5">
      <c r="A2" s="153" t="s">
        <v>52</v>
      </c>
      <c r="B2" s="153"/>
      <c r="C2" s="153"/>
      <c r="D2" s="153"/>
      <c r="E2" s="153"/>
      <c r="F2" s="153"/>
      <c r="G2" s="153"/>
      <c r="H2" s="153"/>
      <c r="I2" s="153"/>
      <c r="J2" s="153"/>
    </row>
    <row r="3" spans="1:12" ht="16.5" customHeight="1">
      <c r="E3" s="5" t="str">
        <f>'BÁO GIÁ HOÀN THIỆN'!G3</f>
        <v>Ngày 10 tháng 03 năm 2026</v>
      </c>
      <c r="F3" s="35"/>
    </row>
    <row r="4" spans="1:12" ht="15.75" customHeight="1">
      <c r="E4" s="5" t="s">
        <v>18</v>
      </c>
      <c r="F4">
        <f>'BÁO GIÁ HOÀN THIỆN'!H4</f>
        <v>0</v>
      </c>
    </row>
    <row r="6" spans="1:12">
      <c r="C6" s="65" t="s">
        <v>49</v>
      </c>
    </row>
    <row r="7" spans="1:12">
      <c r="C7" s="65" t="s">
        <v>50</v>
      </c>
      <c r="H7" t="str">
        <f>'BÁO GIÁ HOÀN THIỆN'!B5</f>
        <v>Khách hàng: KH0000 - Tên Khách hàng</v>
      </c>
    </row>
    <row r="8" spans="1:12" ht="8.1" customHeight="1">
      <c r="A8" s="36"/>
      <c r="B8" s="36"/>
      <c r="C8" s="36"/>
    </row>
    <row r="9" spans="1:12" s="4" customFormat="1" ht="40.5" customHeight="1">
      <c r="A9" s="154" t="s">
        <v>45</v>
      </c>
      <c r="B9" s="124"/>
      <c r="C9" s="154" t="s">
        <v>1</v>
      </c>
      <c r="D9" s="154" t="s">
        <v>4</v>
      </c>
      <c r="E9" s="154" t="s">
        <v>5</v>
      </c>
      <c r="F9" s="156" t="s">
        <v>47</v>
      </c>
      <c r="G9" s="157"/>
      <c r="H9" s="154" t="s">
        <v>8</v>
      </c>
      <c r="I9" s="154" t="s">
        <v>19</v>
      </c>
      <c r="J9" s="146" t="s">
        <v>20</v>
      </c>
      <c r="K9"/>
      <c r="L9"/>
    </row>
    <row r="10" spans="1:12" s="4" customFormat="1" ht="26.25" customHeight="1">
      <c r="A10" s="155"/>
      <c r="B10" s="125"/>
      <c r="C10" s="155"/>
      <c r="D10" s="155"/>
      <c r="E10" s="155"/>
      <c r="F10" s="17" t="s">
        <v>6</v>
      </c>
      <c r="G10" s="17" t="s">
        <v>7</v>
      </c>
      <c r="H10" s="155"/>
      <c r="I10" s="155"/>
      <c r="J10" s="146"/>
      <c r="K10"/>
      <c r="L10"/>
    </row>
    <row r="11" spans="1:12" s="4" customFormat="1" ht="18.75" customHeight="1">
      <c r="A11" s="58" t="str">
        <f>'BÁO GIÁ HOÀN THIỆN'!A11</f>
        <v>I.</v>
      </c>
      <c r="B11" s="58"/>
      <c r="C11" s="61" t="str">
        <f>'BÁO GIÁ HOÀN THIỆN'!B11</f>
        <v>Cánh Kính màu 1</v>
      </c>
      <c r="D11" s="59"/>
      <c r="E11" s="59"/>
      <c r="F11" s="60"/>
      <c r="G11" s="59"/>
      <c r="H11" s="60">
        <f>SUM(H12:H12)</f>
        <v>0</v>
      </c>
      <c r="I11" s="60">
        <f>SUM(I12:I12)</f>
        <v>0</v>
      </c>
      <c r="J11" s="59"/>
      <c r="K11"/>
      <c r="L11"/>
    </row>
    <row r="12" spans="1:12" ht="25.5" customHeight="1">
      <c r="A12" s="31">
        <f>'BÁO GIÁ HOÀN THIỆN'!A12</f>
        <v>1</v>
      </c>
      <c r="B12" s="31" t="s">
        <v>121</v>
      </c>
      <c r="C12" s="87" t="s">
        <v>51</v>
      </c>
      <c r="D12" s="88">
        <f>'BÁO GIÁ HOÀN THIỆN'!F12</f>
        <v>0</v>
      </c>
      <c r="E12" s="31" t="str">
        <f>'BÁO GIÁ HOÀN THIỆN'!I12</f>
        <v>cánh</v>
      </c>
      <c r="F12" s="90">
        <f>'BÁO GIÁ HOÀN THIỆN'!G12-4</f>
        <v>-4</v>
      </c>
      <c r="G12" s="90">
        <f>'BÁO GIÁ HOÀN THIỆN'!H12-4</f>
        <v>-4</v>
      </c>
      <c r="H12" s="31">
        <f>'BÁO GIÁ HOÀN THIỆN'!J12</f>
        <v>0</v>
      </c>
      <c r="I12" s="40">
        <f>F12*G12*H12/1000000</f>
        <v>0</v>
      </c>
      <c r="J12" s="41"/>
    </row>
    <row r="13" spans="1:12" s="26" customFormat="1" ht="18.75">
      <c r="A13" s="48"/>
      <c r="B13" s="48"/>
      <c r="C13" s="49" t="s">
        <v>38</v>
      </c>
      <c r="D13" s="93" t="s">
        <v>39</v>
      </c>
      <c r="E13" s="50"/>
      <c r="F13" s="50" t="s">
        <v>40</v>
      </c>
      <c r="G13" s="50"/>
      <c r="H13" s="50"/>
      <c r="I13" s="50" t="s">
        <v>41</v>
      </c>
      <c r="K13" s="50"/>
    </row>
    <row r="14" spans="1:12" s="26" customFormat="1" ht="30">
      <c r="A14" s="48"/>
      <c r="B14" s="48"/>
      <c r="C14" s="51" t="s">
        <v>42</v>
      </c>
      <c r="D14" s="94" t="s">
        <v>43</v>
      </c>
      <c r="E14" s="52"/>
      <c r="F14" s="52" t="s">
        <v>43</v>
      </c>
      <c r="G14" s="52"/>
      <c r="H14" s="52"/>
      <c r="I14" s="52" t="s">
        <v>43</v>
      </c>
      <c r="K14" s="52"/>
    </row>
    <row r="15" spans="1:12" s="54" customFormat="1">
      <c r="A15" s="53"/>
      <c r="B15" s="53"/>
      <c r="D15" s="92"/>
      <c r="E15" s="53"/>
      <c r="F15" s="55"/>
      <c r="G15" s="55"/>
      <c r="J15" s="56"/>
    </row>
  </sheetData>
  <mergeCells count="9">
    <mergeCell ref="A2:J2"/>
    <mergeCell ref="A9:A10"/>
    <mergeCell ref="C9:C10"/>
    <mergeCell ref="D9:D10"/>
    <mergeCell ref="E9:E10"/>
    <mergeCell ref="F9:G9"/>
    <mergeCell ref="H9:H10"/>
    <mergeCell ref="I9:I10"/>
    <mergeCell ref="J9:J10"/>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F11" sqref="F11"/>
    </sheetView>
  </sheetViews>
  <sheetFormatPr defaultRowHeight="12.75"/>
  <cols>
    <col min="1" max="1" width="5.6640625" customWidth="1"/>
    <col min="2" max="2" width="45" customWidth="1"/>
    <col min="3" max="3" width="14.6640625" style="5" customWidth="1"/>
    <col min="4" max="4" width="13" style="91" customWidth="1"/>
    <col min="5" max="5" width="14" style="91" customWidth="1"/>
    <col min="6" max="6" width="12" customWidth="1"/>
    <col min="7" max="8" width="9.83203125" customWidth="1"/>
    <col min="9" max="9" width="12" customWidth="1"/>
    <col min="10" max="10" width="12.6640625" customWidth="1"/>
    <col min="11" max="11" width="21.1640625" customWidth="1"/>
  </cols>
  <sheetData>
    <row r="1" spans="1:13" ht="132" customHeight="1"/>
    <row r="2" spans="1:13" ht="22.5">
      <c r="A2" s="153" t="s">
        <v>44</v>
      </c>
      <c r="B2" s="153"/>
      <c r="C2" s="153"/>
      <c r="D2" s="153"/>
      <c r="E2" s="153"/>
      <c r="F2" s="153"/>
      <c r="G2" s="153"/>
      <c r="H2" s="153"/>
      <c r="I2" s="153"/>
      <c r="J2" s="153"/>
      <c r="K2" s="153"/>
    </row>
    <row r="3" spans="1:13" ht="16.5" customHeight="1">
      <c r="E3" s="98" t="str">
        <f>'BÁO GIÁ HOÀN THIỆN'!G3</f>
        <v>Ngày 10 tháng 03 năm 2026</v>
      </c>
      <c r="G3" s="35"/>
    </row>
    <row r="4" spans="1:13" ht="15.75" customHeight="1">
      <c r="E4" s="99" t="str">
        <f>'BÁO GIÁ HOÀN THIỆN'!G4</f>
        <v xml:space="preserve">Số phiếu: </v>
      </c>
      <c r="F4" s="98">
        <f>'BÁO GIÁ HOÀN THIỆN'!H4</f>
        <v>0</v>
      </c>
      <c r="H4" s="162"/>
      <c r="I4" s="162"/>
      <c r="J4" s="162"/>
      <c r="K4" s="162"/>
    </row>
    <row r="5" spans="1:13" ht="12.75" customHeight="1">
      <c r="H5" s="162"/>
      <c r="I5" s="162"/>
      <c r="J5" s="162"/>
      <c r="K5" s="162"/>
    </row>
    <row r="6" spans="1:13" ht="15">
      <c r="B6" s="65" t="str">
        <f>'BÁO GIÁ HOÀN THIỆN'!B5</f>
        <v>Khách hàng: KH0000 - Tên Khách hàng</v>
      </c>
      <c r="C6" s="98"/>
    </row>
    <row r="7" spans="1:13" ht="15">
      <c r="B7" s="65" t="str">
        <f>'BÁO GIÁ HOÀN THIỆN'!B6</f>
        <v xml:space="preserve">Địa chỉ: </v>
      </c>
      <c r="C7" s="98"/>
    </row>
    <row r="8" spans="1:13" ht="15">
      <c r="A8" s="36"/>
      <c r="B8" s="36" t="s">
        <v>32</v>
      </c>
      <c r="C8" s="48"/>
    </row>
    <row r="9" spans="1:13" s="4" customFormat="1" ht="40.5" customHeight="1">
      <c r="A9" s="154" t="s">
        <v>45</v>
      </c>
      <c r="B9" s="154" t="s">
        <v>1</v>
      </c>
      <c r="C9" s="154" t="s">
        <v>66</v>
      </c>
      <c r="D9" s="154" t="s">
        <v>3</v>
      </c>
      <c r="E9" s="154" t="s">
        <v>4</v>
      </c>
      <c r="F9" s="154" t="s">
        <v>5</v>
      </c>
      <c r="G9" s="159" t="s">
        <v>56</v>
      </c>
      <c r="H9" s="160"/>
      <c r="I9" s="154" t="s">
        <v>53</v>
      </c>
      <c r="J9" s="154" t="s">
        <v>19</v>
      </c>
      <c r="K9" s="146" t="s">
        <v>20</v>
      </c>
      <c r="L9"/>
      <c r="M9"/>
    </row>
    <row r="10" spans="1:13" s="4" customFormat="1" ht="29.65" customHeight="1">
      <c r="A10" s="155"/>
      <c r="B10" s="155"/>
      <c r="C10" s="155"/>
      <c r="D10" s="155"/>
      <c r="E10" s="155"/>
      <c r="F10" s="155"/>
      <c r="G10" s="17" t="s">
        <v>54</v>
      </c>
      <c r="H10" s="17" t="s">
        <v>55</v>
      </c>
      <c r="I10" s="155"/>
      <c r="J10" s="155"/>
      <c r="K10" s="146"/>
      <c r="L10"/>
      <c r="M10"/>
    </row>
    <row r="11" spans="1:13" s="4" customFormat="1" ht="18.75" customHeight="1">
      <c r="A11" s="58" t="str">
        <f>'BÁO GIÁ HOÀN THIỆN'!A11</f>
        <v>I.</v>
      </c>
      <c r="B11" s="61" t="str">
        <f>'BÁO GIÁ HOÀN THIỆN'!B11</f>
        <v>Cánh Kính màu 1</v>
      </c>
      <c r="C11" s="120"/>
      <c r="D11" s="59"/>
      <c r="E11" s="59"/>
      <c r="F11" s="59"/>
      <c r="G11" s="60"/>
      <c r="H11" s="59"/>
      <c r="I11" s="115">
        <f>SUM(I12:I12)</f>
        <v>0</v>
      </c>
      <c r="J11" s="115">
        <f>SUM(J12:J12)</f>
        <v>0</v>
      </c>
      <c r="K11" s="59"/>
      <c r="L11"/>
      <c r="M11"/>
    </row>
    <row r="12" spans="1:13" ht="98.25" customHeight="1">
      <c r="A12" s="31">
        <f>'BÁO GIÁ HOÀN THIỆN'!A12</f>
        <v>1</v>
      </c>
      <c r="B12" s="88" t="str">
        <f>'BÁO GIÁ HOÀN THIỆN'!B12</f>
        <v>- Kính: 5mm cường lực
- Khung Nhôm: Công nghệ mạ Anode, định hình bản nhôm 21x22mm dày 1.8mm 
- Tay nắm dài liền suốt cánh
- Vị trí lề: như hình vẽ</v>
      </c>
      <c r="C12" s="97">
        <f>'BÁO GIÁ HOÀN THIỆN'!D12</f>
        <v>0</v>
      </c>
      <c r="D12" s="97">
        <f>'BÁO GIÁ HOÀN THIỆN'!E12</f>
        <v>0</v>
      </c>
      <c r="E12" s="97">
        <f>'BÁO GIÁ HOÀN THIỆN'!F12</f>
        <v>0</v>
      </c>
      <c r="F12" s="31" t="str">
        <f>'BÁO GIÁ HOÀN THIỆN'!I12</f>
        <v>cánh</v>
      </c>
      <c r="G12" s="90">
        <f>'BÁO GIÁ HOÀN THIỆN'!G12</f>
        <v>0</v>
      </c>
      <c r="H12" s="90">
        <f>'BÁO GIÁ HOÀN THIỆN'!H12</f>
        <v>0</v>
      </c>
      <c r="I12" s="31">
        <f>'BÁO GIÁ HOÀN THIỆN'!J12</f>
        <v>0</v>
      </c>
      <c r="J12" s="40">
        <f>'BÁO GIÁ HOÀN THIỆN'!K12</f>
        <v>0</v>
      </c>
      <c r="K12" s="41">
        <f>'BÁO GIÁ HOÀN THIỆN'!N12</f>
        <v>0</v>
      </c>
    </row>
    <row r="13" spans="1:13" s="26" customFormat="1" ht="18.75">
      <c r="A13" s="48"/>
      <c r="B13" s="49" t="s">
        <v>38</v>
      </c>
      <c r="C13" s="161" t="s">
        <v>39</v>
      </c>
      <c r="D13" s="161"/>
      <c r="E13" s="121"/>
      <c r="F13" s="50"/>
      <c r="G13" s="50" t="s">
        <v>40</v>
      </c>
      <c r="H13" s="50"/>
      <c r="I13" s="50"/>
      <c r="J13" s="50" t="s">
        <v>41</v>
      </c>
      <c r="L13" s="50"/>
    </row>
    <row r="14" spans="1:13" s="26" customFormat="1" ht="15.75">
      <c r="A14" s="48"/>
      <c r="B14" s="51" t="s">
        <v>42</v>
      </c>
      <c r="C14" s="158" t="s">
        <v>43</v>
      </c>
      <c r="D14" s="158"/>
      <c r="E14" s="122"/>
      <c r="F14" s="52"/>
      <c r="G14" s="52" t="s">
        <v>43</v>
      </c>
      <c r="H14" s="52"/>
      <c r="I14" s="52"/>
      <c r="J14" s="52" t="s">
        <v>43</v>
      </c>
      <c r="L14" s="52"/>
    </row>
    <row r="15" spans="1:13" s="54" customFormat="1" ht="15">
      <c r="A15" s="53"/>
      <c r="C15" s="53"/>
      <c r="D15" s="92"/>
      <c r="E15" s="92"/>
      <c r="G15" s="55"/>
      <c r="H15" s="55"/>
      <c r="K15" s="56"/>
    </row>
  </sheetData>
  <mergeCells count="14">
    <mergeCell ref="C14:D14"/>
    <mergeCell ref="A2:K2"/>
    <mergeCell ref="F9:F10"/>
    <mergeCell ref="I9:I10"/>
    <mergeCell ref="J9:J10"/>
    <mergeCell ref="K9:K10"/>
    <mergeCell ref="G9:H9"/>
    <mergeCell ref="A9:A10"/>
    <mergeCell ref="B9:B10"/>
    <mergeCell ref="D9:D10"/>
    <mergeCell ref="E9:E10"/>
    <mergeCell ref="C9:C10"/>
    <mergeCell ref="C13:D13"/>
    <mergeCell ref="H4:K5"/>
  </mergeCells>
  <pageMargins left="0.28000000000000003" right="0.17" top="0.28999999999999998" bottom="0.2" header="0.18" footer="0.19"/>
  <pageSetup scale="88" orientation="landscape" horizontalDpi="0" verticalDpi="0" r:id="rId1"/>
  <rowBreaks count="1" manualBreakCount="1">
    <brk id="15"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6"/>
  <sheetViews>
    <sheetView zoomScale="85" zoomScaleNormal="85" zoomScaleSheetLayoutView="100" workbookViewId="0">
      <selection activeCell="F36" sqref="F36"/>
    </sheetView>
  </sheetViews>
  <sheetFormatPr defaultColWidth="9.33203125" defaultRowHeight="12.75"/>
  <cols>
    <col min="1" max="1" width="1.83203125" style="2" customWidth="1"/>
    <col min="2" max="2" width="5.1640625" style="5" customWidth="1"/>
    <col min="3" max="3" width="37.6640625" style="5" customWidth="1"/>
    <col min="4" max="4" width="9.5" style="5" customWidth="1"/>
    <col min="5" max="5" width="56.33203125" style="2" customWidth="1"/>
    <col min="6" max="6" width="9.83203125" style="2" customWidth="1"/>
    <col min="7" max="7" width="12.6640625" style="2" customWidth="1"/>
    <col min="8" max="8" width="12" style="2" customWidth="1"/>
    <col min="9" max="9" width="10.83203125" style="2" customWidth="1"/>
    <col min="10" max="10" width="8.83203125" style="2" customWidth="1"/>
    <col min="11" max="11" width="10.1640625" style="2" customWidth="1"/>
    <col min="12" max="12" width="21.83203125" style="2" customWidth="1"/>
    <col min="13" max="13" width="1.83203125" style="2" customWidth="1"/>
    <col min="14" max="16384" width="9.33203125" style="2"/>
  </cols>
  <sheetData>
    <row r="1" spans="1:13" ht="12.4" customHeight="1">
      <c r="A1" s="1"/>
      <c r="B1" s="163"/>
      <c r="C1" s="163"/>
      <c r="D1" s="163"/>
      <c r="E1" s="163"/>
      <c r="F1" s="163"/>
      <c r="G1" s="163"/>
      <c r="H1" s="163"/>
      <c r="I1" s="163"/>
      <c r="J1" s="163"/>
      <c r="K1" s="163"/>
      <c r="L1" s="163"/>
      <c r="M1" s="1"/>
    </row>
    <row r="2" spans="1:13" ht="109.9" customHeight="1">
      <c r="A2" s="1"/>
      <c r="B2" s="175"/>
      <c r="C2" s="175"/>
      <c r="D2" s="175"/>
      <c r="E2" s="175"/>
      <c r="F2" s="175"/>
      <c r="G2" s="175"/>
      <c r="H2" s="175"/>
      <c r="I2" s="175"/>
      <c r="J2" s="175"/>
      <c r="K2" s="175"/>
      <c r="L2" s="175"/>
      <c r="M2" s="1"/>
    </row>
    <row r="3" spans="1:13" ht="34.5" customHeight="1">
      <c r="A3" s="1"/>
      <c r="C3" s="68"/>
      <c r="D3" s="68"/>
      <c r="E3" s="68"/>
      <c r="F3" s="71" t="s">
        <v>57</v>
      </c>
      <c r="G3" s="68"/>
      <c r="H3" s="68"/>
      <c r="I3" s="68"/>
      <c r="J3" s="68"/>
      <c r="K3" s="68"/>
      <c r="L3" s="68"/>
      <c r="M3" s="1"/>
    </row>
    <row r="4" spans="1:13" ht="23.25" customHeight="1">
      <c r="A4" s="1"/>
      <c r="B4" s="16"/>
      <c r="C4" s="16"/>
      <c r="D4" s="16"/>
      <c r="E4" s="16"/>
      <c r="F4" s="18" t="str">
        <f>'BÁO GIÁ HOÀN THIỆN'!G3</f>
        <v>Ngày 10 tháng 03 năm 2026</v>
      </c>
      <c r="G4" s="16"/>
      <c r="H4" s="16"/>
      <c r="I4" s="16"/>
      <c r="K4" s="16"/>
      <c r="L4" s="16"/>
      <c r="M4" s="1"/>
    </row>
    <row r="5" spans="1:13" ht="23.25" customHeight="1">
      <c r="A5" s="1"/>
      <c r="B5" s="16"/>
      <c r="C5" s="16"/>
      <c r="D5" s="16"/>
      <c r="E5" s="16"/>
      <c r="F5" s="18" t="s">
        <v>18</v>
      </c>
      <c r="G5" s="16"/>
      <c r="H5" s="16"/>
      <c r="I5" s="16"/>
      <c r="K5" s="16"/>
      <c r="L5" s="16"/>
      <c r="M5" s="1"/>
    </row>
    <row r="6" spans="1:13" s="37" customFormat="1" ht="18.75" customHeight="1">
      <c r="A6" s="1"/>
      <c r="B6" s="36"/>
      <c r="C6" s="36" t="str">
        <f>'BÁO GIÁ HOÀN THIỆN'!B5</f>
        <v>Khách hàng: KH0000 - Tên Khách hàng</v>
      </c>
      <c r="D6" s="36"/>
      <c r="G6" s="18"/>
      <c r="H6" s="18"/>
      <c r="I6" s="18"/>
      <c r="J6" s="18"/>
      <c r="K6" s="39"/>
      <c r="L6" s="18"/>
      <c r="M6" s="1"/>
    </row>
    <row r="7" spans="1:13" s="37" customFormat="1" ht="16.5" customHeight="1">
      <c r="A7" s="1"/>
      <c r="B7" s="36"/>
      <c r="C7" s="36" t="str">
        <f>'BÁO GIÁ HOÀN THIỆN'!B6</f>
        <v xml:space="preserve">Địa chỉ: </v>
      </c>
      <c r="D7" s="36"/>
      <c r="G7" s="18"/>
      <c r="H7" s="18"/>
      <c r="I7" s="18"/>
      <c r="J7" s="18"/>
      <c r="K7" s="39"/>
      <c r="L7" s="18"/>
      <c r="M7" s="1"/>
    </row>
    <row r="8" spans="1:13" s="25" customFormat="1" ht="14.45" customHeight="1">
      <c r="A8" s="1"/>
      <c r="B8" s="176"/>
      <c r="C8" s="176"/>
      <c r="D8" s="176"/>
      <c r="E8" s="176"/>
      <c r="F8" s="176"/>
      <c r="G8" s="176"/>
      <c r="H8" s="176"/>
      <c r="I8" s="176"/>
      <c r="J8" s="176"/>
      <c r="K8" s="176"/>
      <c r="L8" s="176"/>
      <c r="M8" s="1"/>
    </row>
    <row r="9" spans="1:13" s="4" customFormat="1" ht="27.95" customHeight="1">
      <c r="A9" s="3"/>
      <c r="B9" s="146" t="s">
        <v>0</v>
      </c>
      <c r="C9" s="146" t="s">
        <v>1</v>
      </c>
      <c r="D9" s="146" t="s">
        <v>74</v>
      </c>
      <c r="E9" s="146" t="s">
        <v>64</v>
      </c>
      <c r="F9" s="146" t="s">
        <v>2</v>
      </c>
      <c r="G9" s="146" t="s">
        <v>3</v>
      </c>
      <c r="H9" s="146" t="s">
        <v>61</v>
      </c>
      <c r="I9" s="146" t="s">
        <v>62</v>
      </c>
      <c r="J9" s="146" t="s">
        <v>5</v>
      </c>
      <c r="K9" s="146" t="s">
        <v>8</v>
      </c>
      <c r="L9" s="146" t="s">
        <v>20</v>
      </c>
      <c r="M9" s="1"/>
    </row>
    <row r="10" spans="1:13" s="4" customFormat="1" ht="32.1" customHeight="1">
      <c r="A10" s="3"/>
      <c r="B10" s="146"/>
      <c r="C10" s="146"/>
      <c r="D10" s="146"/>
      <c r="E10" s="146"/>
      <c r="F10" s="146"/>
      <c r="G10" s="146"/>
      <c r="H10" s="146"/>
      <c r="I10" s="146"/>
      <c r="J10" s="146"/>
      <c r="K10" s="146"/>
      <c r="L10" s="146"/>
      <c r="M10" s="3"/>
    </row>
    <row r="11" spans="1:13" ht="27.6" customHeight="1">
      <c r="A11" s="1"/>
      <c r="B11" s="164" t="s">
        <v>34</v>
      </c>
      <c r="C11" s="165"/>
      <c r="D11" s="165"/>
      <c r="E11" s="166"/>
      <c r="F11" s="166"/>
      <c r="G11" s="167"/>
      <c r="H11" s="75"/>
      <c r="I11" s="75"/>
      <c r="J11" s="76"/>
      <c r="K11" s="76"/>
      <c r="L11" s="76"/>
      <c r="M11" s="1"/>
    </row>
    <row r="12" spans="1:13" ht="18.75" customHeight="1">
      <c r="A12" s="1"/>
      <c r="B12" s="57" t="s">
        <v>35</v>
      </c>
      <c r="C12" s="57"/>
      <c r="D12" s="57"/>
      <c r="E12" s="45" t="s">
        <v>67</v>
      </c>
      <c r="F12" s="62"/>
      <c r="G12" s="62"/>
      <c r="H12" s="62"/>
      <c r="I12" s="62"/>
      <c r="J12" s="63"/>
      <c r="K12" s="64"/>
      <c r="L12" s="63"/>
      <c r="M12" s="1"/>
    </row>
    <row r="13" spans="1:13" ht="41.1" customHeight="1">
      <c r="A13" s="1"/>
      <c r="B13" s="31">
        <v>1</v>
      </c>
      <c r="C13" s="168" t="s">
        <v>37</v>
      </c>
      <c r="D13" s="172">
        <v>6</v>
      </c>
      <c r="E13" s="67" t="s">
        <v>59</v>
      </c>
      <c r="F13" s="33"/>
      <c r="G13" s="32" t="s">
        <v>9</v>
      </c>
      <c r="H13" s="32">
        <v>2800</v>
      </c>
      <c r="I13" s="32">
        <v>1100</v>
      </c>
      <c r="J13" s="34" t="s">
        <v>58</v>
      </c>
      <c r="K13" s="34">
        <v>3</v>
      </c>
      <c r="L13" s="169" t="s">
        <v>31</v>
      </c>
      <c r="M13" s="1"/>
    </row>
    <row r="14" spans="1:13" ht="32.450000000000003" customHeight="1">
      <c r="A14" s="1"/>
      <c r="B14" s="31">
        <v>2</v>
      </c>
      <c r="C14" s="168"/>
      <c r="D14" s="173"/>
      <c r="E14" s="67" t="s">
        <v>60</v>
      </c>
      <c r="F14" s="33"/>
      <c r="G14" s="32" t="s">
        <v>9</v>
      </c>
      <c r="H14" s="32">
        <v>2800</v>
      </c>
      <c r="I14" s="32">
        <v>1100</v>
      </c>
      <c r="J14" s="34" t="s">
        <v>58</v>
      </c>
      <c r="K14" s="34">
        <v>3</v>
      </c>
      <c r="L14" s="170"/>
      <c r="M14" s="1"/>
    </row>
    <row r="15" spans="1:13" ht="19.5" customHeight="1">
      <c r="A15" s="1"/>
      <c r="B15" s="31">
        <v>3</v>
      </c>
      <c r="C15" s="168"/>
      <c r="D15" s="174"/>
      <c r="E15" s="67" t="s">
        <v>63</v>
      </c>
      <c r="F15" s="33"/>
      <c r="G15" s="32" t="s">
        <v>9</v>
      </c>
      <c r="H15" s="32">
        <v>3200</v>
      </c>
      <c r="I15" s="32">
        <v>200</v>
      </c>
      <c r="J15" s="34" t="s">
        <v>58</v>
      </c>
      <c r="K15" s="34">
        <v>6</v>
      </c>
      <c r="L15" s="171"/>
      <c r="M15" s="1"/>
    </row>
    <row r="16" spans="1:13" ht="18.75" customHeight="1">
      <c r="A16" s="1"/>
      <c r="B16" s="57" t="s">
        <v>46</v>
      </c>
      <c r="C16" s="57"/>
      <c r="D16" s="57"/>
      <c r="E16" s="45" t="s">
        <v>68</v>
      </c>
      <c r="F16" s="62"/>
      <c r="G16" s="62"/>
      <c r="H16" s="62"/>
      <c r="I16" s="62"/>
      <c r="J16" s="63"/>
      <c r="K16" s="64">
        <f>SUM(K17:K17)</f>
        <v>6</v>
      </c>
      <c r="L16" s="63"/>
      <c r="M16" s="1"/>
    </row>
    <row r="17" spans="1:13" ht="70.5" customHeight="1">
      <c r="A17" s="1"/>
      <c r="B17" s="31">
        <v>1</v>
      </c>
      <c r="C17" s="46" t="s">
        <v>36</v>
      </c>
      <c r="D17" s="77">
        <v>6</v>
      </c>
      <c r="E17" s="46" t="s">
        <v>69</v>
      </c>
      <c r="F17" s="33"/>
      <c r="G17" s="32" t="s">
        <v>9</v>
      </c>
      <c r="H17" s="32"/>
      <c r="I17" s="32"/>
      <c r="J17" s="34" t="s">
        <v>58</v>
      </c>
      <c r="K17" s="34">
        <v>6</v>
      </c>
      <c r="L17" s="32" t="s">
        <v>30</v>
      </c>
      <c r="M17" s="1"/>
    </row>
    <row r="18" spans="1:13" ht="49.15" customHeight="1">
      <c r="A18" s="1"/>
      <c r="B18" s="31">
        <v>2</v>
      </c>
      <c r="C18" s="67"/>
      <c r="D18" s="67"/>
      <c r="E18" s="46" t="s">
        <v>70</v>
      </c>
      <c r="F18" s="33"/>
      <c r="G18" s="32" t="str">
        <f>G13</f>
        <v xml:space="preserve"> Màu ghi(G)</v>
      </c>
      <c r="H18" s="32"/>
      <c r="I18" s="32"/>
      <c r="J18" s="34" t="s">
        <v>29</v>
      </c>
      <c r="K18" s="34">
        <f>12*16</f>
        <v>192</v>
      </c>
      <c r="L18" s="32" t="s">
        <v>72</v>
      </c>
      <c r="M18" s="1"/>
    </row>
    <row r="19" spans="1:13" ht="19.899999999999999" customHeight="1">
      <c r="A19" s="1"/>
      <c r="B19" s="31">
        <v>3</v>
      </c>
      <c r="C19" s="67"/>
      <c r="D19" s="67"/>
      <c r="E19" s="46" t="s">
        <v>71</v>
      </c>
      <c r="F19" s="33"/>
      <c r="G19" s="32"/>
      <c r="H19" s="32"/>
      <c r="I19" s="32"/>
      <c r="J19" s="34" t="s">
        <v>29</v>
      </c>
      <c r="K19" s="34">
        <f>12*4</f>
        <v>48</v>
      </c>
      <c r="L19" s="32" t="s">
        <v>73</v>
      </c>
      <c r="M19" s="1"/>
    </row>
    <row r="20" spans="1:13" ht="22.5" customHeight="1">
      <c r="A20" s="1"/>
      <c r="B20" s="31">
        <v>4</v>
      </c>
      <c r="C20" s="46"/>
      <c r="D20" s="46"/>
      <c r="E20" s="46" t="s">
        <v>27</v>
      </c>
      <c r="F20" s="33"/>
      <c r="G20" s="32"/>
      <c r="H20" s="32"/>
      <c r="I20" s="32"/>
      <c r="J20" s="34" t="s">
        <v>29</v>
      </c>
      <c r="K20" s="34">
        <f>D13*4+D17*2</f>
        <v>36</v>
      </c>
      <c r="L20" s="32"/>
      <c r="M20" s="1"/>
    </row>
    <row r="21" spans="1:13" ht="15.75">
      <c r="A21" s="1"/>
      <c r="B21" s="9"/>
      <c r="C21" s="9"/>
      <c r="D21" s="9"/>
      <c r="E21" s="12"/>
      <c r="G21" s="12"/>
      <c r="H21" s="12"/>
      <c r="I21" s="12"/>
      <c r="J21" s="12"/>
      <c r="K21" s="12"/>
      <c r="M21" s="1"/>
    </row>
    <row r="22" spans="1:13" ht="15.75">
      <c r="A22" s="1"/>
      <c r="B22" s="13"/>
      <c r="C22" s="13"/>
      <c r="D22" s="13"/>
      <c r="E22" s="14" t="s">
        <v>75</v>
      </c>
      <c r="F22" s="73"/>
      <c r="G22" s="14"/>
      <c r="H22" s="14"/>
      <c r="I22" s="14" t="s">
        <v>76</v>
      </c>
      <c r="J22" s="14"/>
      <c r="K22" s="14"/>
      <c r="M22" s="1"/>
    </row>
    <row r="23" spans="1:13" ht="15.75">
      <c r="A23" s="1"/>
      <c r="B23" s="13"/>
      <c r="C23" s="13"/>
      <c r="D23" s="13"/>
      <c r="E23" s="48" t="s">
        <v>43</v>
      </c>
      <c r="F23" s="13"/>
      <c r="G23" s="13"/>
      <c r="H23" s="13"/>
      <c r="I23" s="13" t="s">
        <v>43</v>
      </c>
      <c r="J23" s="13"/>
      <c r="M23" s="1"/>
    </row>
    <row r="24" spans="1:13" ht="30.75" customHeight="1">
      <c r="A24" s="1"/>
      <c r="B24" s="13"/>
      <c r="C24" s="13"/>
      <c r="D24" s="13"/>
      <c r="E24" s="13"/>
      <c r="F24" s="13"/>
      <c r="G24" s="13"/>
      <c r="H24" s="13"/>
      <c r="I24" s="13"/>
      <c r="J24" s="13"/>
      <c r="K24" s="13"/>
      <c r="M24" s="1"/>
    </row>
    <row r="25" spans="1:13">
      <c r="A25" s="1"/>
      <c r="M25" s="1"/>
    </row>
    <row r="26" spans="1:13" ht="12.4" customHeight="1">
      <c r="A26" s="1"/>
      <c r="B26" s="163"/>
      <c r="C26" s="163"/>
      <c r="D26" s="163"/>
      <c r="E26" s="163"/>
      <c r="F26" s="163"/>
      <c r="G26" s="163"/>
      <c r="H26" s="163"/>
      <c r="I26" s="163"/>
      <c r="J26" s="163"/>
      <c r="K26" s="163"/>
      <c r="L26" s="163"/>
      <c r="M26" s="1"/>
    </row>
  </sheetData>
  <mergeCells count="19">
    <mergeCell ref="B1:L1"/>
    <mergeCell ref="B2:L2"/>
    <mergeCell ref="B8:L8"/>
    <mergeCell ref="B9:B10"/>
    <mergeCell ref="E9:E10"/>
    <mergeCell ref="F9:F10"/>
    <mergeCell ref="G9:G10"/>
    <mergeCell ref="I9:I10"/>
    <mergeCell ref="J9:J10"/>
    <mergeCell ref="B26:L26"/>
    <mergeCell ref="H9:H10"/>
    <mergeCell ref="C9:C10"/>
    <mergeCell ref="B11:G11"/>
    <mergeCell ref="K9:K10"/>
    <mergeCell ref="L9:L10"/>
    <mergeCell ref="C13:C15"/>
    <mergeCell ref="L13:L15"/>
    <mergeCell ref="D9:D10"/>
    <mergeCell ref="D13:D15"/>
  </mergeCells>
  <printOptions horizontalCentered="1"/>
  <pageMargins left="0" right="0" top="0.3" bottom="0" header="0.3" footer="0.3"/>
  <pageSetup paperSize="9" scale="5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9"/>
  <sheetViews>
    <sheetView topLeftCell="G1" workbookViewId="0">
      <selection activeCell="A10" sqref="A10:R29"/>
    </sheetView>
  </sheetViews>
  <sheetFormatPr defaultRowHeight="12.75"/>
  <cols>
    <col min="1" max="1" width="8.6640625" customWidth="1"/>
    <col min="2" max="2" width="42.5" customWidth="1"/>
    <col min="3" max="3" width="19.1640625" bestFit="1" customWidth="1"/>
    <col min="4" max="4" width="31.1640625" bestFit="1" customWidth="1"/>
    <col min="5" max="5" width="15" bestFit="1" customWidth="1"/>
    <col min="6" max="6" width="15.5" bestFit="1" customWidth="1"/>
    <col min="7" max="7" width="14.83203125" customWidth="1"/>
    <col min="8" max="8" width="17.1640625" bestFit="1" customWidth="1"/>
    <col min="9" max="9" width="6.83203125" bestFit="1" customWidth="1"/>
    <col min="10" max="10" width="14.6640625" bestFit="1" customWidth="1"/>
    <col min="11" max="11" width="19.33203125" bestFit="1" customWidth="1"/>
    <col min="12" max="12" width="11.5" bestFit="1" customWidth="1"/>
    <col min="13" max="13" width="16.1640625" bestFit="1" customWidth="1"/>
    <col min="14" max="14" width="43" bestFit="1" customWidth="1"/>
    <col min="15" max="15" width="18" bestFit="1" customWidth="1"/>
    <col min="16" max="16" width="27.83203125" customWidth="1"/>
    <col min="17" max="17" width="37" bestFit="1" customWidth="1"/>
    <col min="18" max="18" width="24.6640625" customWidth="1"/>
    <col min="19" max="19" width="14" bestFit="1" customWidth="1"/>
    <col min="20" max="20" width="15" bestFit="1" customWidth="1"/>
    <col min="21" max="21" width="10.33203125" bestFit="1" customWidth="1"/>
    <col min="22" max="22" width="19.83203125" bestFit="1" customWidth="1"/>
    <col min="23" max="23" width="16.5" bestFit="1" customWidth="1"/>
    <col min="24" max="24" width="27.83203125" bestFit="1" customWidth="1"/>
    <col min="25" max="25" width="23.6640625" bestFit="1" customWidth="1"/>
    <col min="26" max="26" width="25.5" bestFit="1" customWidth="1"/>
    <col min="27" max="27" width="21.33203125" bestFit="1" customWidth="1"/>
    <col min="28" max="28" width="21.83203125" bestFit="1" customWidth="1"/>
    <col min="29" max="30" width="25.33203125" bestFit="1" customWidth="1"/>
    <col min="31" max="31" width="14.33203125" bestFit="1" customWidth="1"/>
    <col min="32" max="32" width="26" bestFit="1" customWidth="1"/>
    <col min="33" max="33" width="16.1640625" bestFit="1" customWidth="1"/>
  </cols>
  <sheetData>
    <row r="1" spans="1:33" s="107" customFormat="1" ht="14.25">
      <c r="A1" s="105" t="s">
        <v>0</v>
      </c>
      <c r="B1" s="105" t="s">
        <v>83</v>
      </c>
      <c r="C1" s="106" t="s">
        <v>84</v>
      </c>
      <c r="D1" s="105" t="s">
        <v>85</v>
      </c>
      <c r="E1" s="105" t="s">
        <v>86</v>
      </c>
      <c r="F1" s="105" t="s">
        <v>87</v>
      </c>
      <c r="G1" s="105" t="s">
        <v>88</v>
      </c>
      <c r="H1" s="105" t="s">
        <v>89</v>
      </c>
      <c r="J1" s="105" t="s">
        <v>90</v>
      </c>
      <c r="K1" s="108" t="s">
        <v>91</v>
      </c>
      <c r="L1" s="109" t="s">
        <v>92</v>
      </c>
      <c r="M1" s="110" t="s">
        <v>93</v>
      </c>
      <c r="N1" s="105"/>
      <c r="O1" s="105" t="s">
        <v>94</v>
      </c>
      <c r="P1" s="106" t="s">
        <v>120</v>
      </c>
      <c r="Q1" s="106" t="s">
        <v>118</v>
      </c>
      <c r="R1" s="106" t="s">
        <v>119</v>
      </c>
      <c r="S1" s="105" t="s">
        <v>85</v>
      </c>
      <c r="T1" s="105" t="s">
        <v>86</v>
      </c>
      <c r="U1" s="111" t="s">
        <v>95</v>
      </c>
      <c r="V1" s="111" t="s">
        <v>96</v>
      </c>
      <c r="W1" s="112" t="s">
        <v>97</v>
      </c>
      <c r="X1" s="107" t="s">
        <v>98</v>
      </c>
      <c r="Y1" s="107" t="s">
        <v>99</v>
      </c>
      <c r="Z1" s="116" t="s">
        <v>106</v>
      </c>
      <c r="AA1" s="116" t="s">
        <v>107</v>
      </c>
      <c r="AB1" s="117" t="s">
        <v>108</v>
      </c>
      <c r="AC1" s="117" t="s">
        <v>109</v>
      </c>
      <c r="AD1" s="117" t="s">
        <v>110</v>
      </c>
      <c r="AE1" s="118" t="s">
        <v>111</v>
      </c>
      <c r="AF1" s="118" t="s">
        <v>112</v>
      </c>
      <c r="AG1" s="118" t="s">
        <v>113</v>
      </c>
    </row>
    <row r="2" spans="1:33" ht="22.5">
      <c r="A2" s="5"/>
      <c r="B2" s="68"/>
      <c r="C2" s="2"/>
      <c r="D2" s="68"/>
      <c r="E2" s="68"/>
      <c r="F2" s="68"/>
      <c r="G2" s="71" t="s">
        <v>17</v>
      </c>
      <c r="H2" s="68"/>
      <c r="I2" s="2"/>
      <c r="J2" s="68"/>
      <c r="K2" s="2"/>
      <c r="L2" s="2"/>
      <c r="M2" s="2"/>
      <c r="N2" s="2"/>
      <c r="O2" s="2"/>
      <c r="P2" s="2"/>
      <c r="Q2" s="2"/>
      <c r="R2" s="2"/>
      <c r="S2" s="2"/>
      <c r="T2" s="2"/>
      <c r="U2" s="2"/>
      <c r="V2" s="2"/>
      <c r="W2" s="2"/>
      <c r="X2" s="2"/>
      <c r="Y2" s="2"/>
    </row>
    <row r="3" spans="1:33" ht="22.5">
      <c r="A3" s="16"/>
      <c r="B3" s="16"/>
      <c r="C3" s="2"/>
      <c r="D3" s="16"/>
      <c r="E3" s="16"/>
      <c r="F3" s="16"/>
      <c r="G3" s="18" t="s">
        <v>100</v>
      </c>
      <c r="H3" s="16"/>
      <c r="I3" s="18"/>
      <c r="J3" s="16"/>
      <c r="K3" s="16"/>
      <c r="L3" s="16"/>
      <c r="M3" s="16"/>
      <c r="N3" s="16"/>
      <c r="O3" s="16"/>
      <c r="P3" s="126"/>
      <c r="Q3" s="126"/>
      <c r="R3" s="126"/>
      <c r="S3" s="2"/>
      <c r="T3" s="2"/>
      <c r="U3" s="2"/>
      <c r="V3" s="2"/>
      <c r="W3" s="2"/>
      <c r="X3" s="2"/>
      <c r="Y3" s="2"/>
    </row>
    <row r="4" spans="1:33" ht="22.5">
      <c r="A4" s="16"/>
      <c r="B4" s="16"/>
      <c r="C4" s="2"/>
      <c r="D4" s="16"/>
      <c r="E4" s="16"/>
      <c r="F4" s="16"/>
      <c r="G4" s="18" t="s">
        <v>18</v>
      </c>
      <c r="H4" s="84"/>
      <c r="I4" s="18"/>
      <c r="J4" s="16"/>
      <c r="K4" s="16"/>
      <c r="L4" s="16"/>
      <c r="M4" s="16"/>
      <c r="N4" s="16"/>
      <c r="O4" s="16"/>
      <c r="P4" s="126"/>
      <c r="Q4" s="126"/>
      <c r="R4" s="126"/>
      <c r="S4" s="2"/>
      <c r="T4" s="2"/>
      <c r="U4" s="2"/>
      <c r="V4" s="2"/>
      <c r="W4" s="2"/>
      <c r="X4" s="2"/>
      <c r="Y4" s="2"/>
    </row>
    <row r="5" spans="1:33" ht="15">
      <c r="A5" s="36"/>
      <c r="B5" s="103" t="s">
        <v>101</v>
      </c>
      <c r="C5" s="37"/>
      <c r="D5" s="37"/>
      <c r="E5" s="18"/>
      <c r="F5" s="18"/>
      <c r="G5" s="38"/>
      <c r="H5" s="38"/>
      <c r="I5" s="18"/>
      <c r="J5" s="39"/>
      <c r="K5" s="39"/>
      <c r="L5" s="37"/>
      <c r="M5" s="18"/>
      <c r="N5" s="18"/>
      <c r="O5" s="18"/>
      <c r="P5" s="18"/>
      <c r="Q5" s="18"/>
      <c r="R5" s="18"/>
      <c r="S5" s="37"/>
      <c r="T5" s="37"/>
      <c r="U5" s="37"/>
      <c r="V5" s="37"/>
      <c r="W5" s="37"/>
      <c r="X5" s="37"/>
      <c r="Y5" s="37"/>
    </row>
    <row r="6" spans="1:33" ht="15">
      <c r="A6" s="36"/>
      <c r="B6" s="103" t="s">
        <v>102</v>
      </c>
      <c r="C6" s="37"/>
      <c r="D6" s="37"/>
      <c r="E6" s="18"/>
      <c r="F6" s="18"/>
      <c r="G6" s="38"/>
      <c r="H6" s="38"/>
      <c r="I6" s="18"/>
      <c r="J6" s="39"/>
      <c r="K6" s="39"/>
      <c r="L6" s="37"/>
      <c r="M6" s="18"/>
      <c r="N6" s="18"/>
      <c r="O6" s="18"/>
      <c r="P6" s="18"/>
      <c r="Q6" s="18"/>
      <c r="R6" s="18"/>
      <c r="S6" s="37"/>
      <c r="T6" s="37"/>
      <c r="U6" s="37"/>
      <c r="V6" s="37"/>
      <c r="W6" s="37"/>
      <c r="X6" s="37"/>
      <c r="Y6" s="37"/>
    </row>
    <row r="7" spans="1:33" ht="15">
      <c r="A7" s="70" t="s">
        <v>103</v>
      </c>
      <c r="B7" s="66"/>
      <c r="C7" s="66"/>
      <c r="D7" s="66"/>
      <c r="E7" s="66"/>
      <c r="F7" s="66"/>
      <c r="G7" s="66"/>
      <c r="H7" s="66"/>
      <c r="I7" s="66"/>
      <c r="J7" s="66"/>
      <c r="K7" s="66"/>
      <c r="L7" s="66"/>
      <c r="M7" s="66"/>
      <c r="N7" s="79"/>
      <c r="O7" s="79"/>
      <c r="P7" s="79"/>
      <c r="Q7" s="79"/>
      <c r="R7" s="79"/>
      <c r="S7" s="25"/>
      <c r="T7" s="25"/>
      <c r="U7" s="25"/>
      <c r="V7" s="25"/>
      <c r="W7" s="25"/>
      <c r="X7" s="25"/>
      <c r="Y7" s="25"/>
    </row>
    <row r="8" spans="1:33" ht="28.5" customHeight="1">
      <c r="A8" s="146" t="s">
        <v>0</v>
      </c>
      <c r="B8" s="146" t="s">
        <v>1</v>
      </c>
      <c r="C8" s="146" t="s">
        <v>2</v>
      </c>
      <c r="D8" s="146" t="s">
        <v>66</v>
      </c>
      <c r="E8" s="146" t="s">
        <v>3</v>
      </c>
      <c r="F8" s="146" t="s">
        <v>4</v>
      </c>
      <c r="G8" s="147" t="s">
        <v>48</v>
      </c>
      <c r="H8" s="147"/>
      <c r="I8" s="146" t="s">
        <v>5</v>
      </c>
      <c r="J8" s="146" t="s">
        <v>77</v>
      </c>
      <c r="K8" s="146" t="s">
        <v>19</v>
      </c>
      <c r="L8" s="146" t="s">
        <v>10</v>
      </c>
      <c r="M8" s="146" t="s">
        <v>11</v>
      </c>
      <c r="N8" s="146" t="s">
        <v>20</v>
      </c>
      <c r="O8" s="154" t="s">
        <v>104</v>
      </c>
      <c r="P8" s="154" t="s">
        <v>115</v>
      </c>
      <c r="Q8" s="154" t="s">
        <v>116</v>
      </c>
      <c r="R8" s="154" t="s">
        <v>117</v>
      </c>
      <c r="S8" s="4"/>
      <c r="T8" s="4"/>
      <c r="U8" s="4"/>
      <c r="V8" s="4"/>
      <c r="W8" s="4"/>
      <c r="X8" s="4"/>
      <c r="Y8" s="4"/>
    </row>
    <row r="9" spans="1:33" ht="14.25">
      <c r="A9" s="146"/>
      <c r="B9" s="146"/>
      <c r="C9" s="146"/>
      <c r="D9" s="146"/>
      <c r="E9" s="146"/>
      <c r="F9" s="146"/>
      <c r="G9" s="17" t="s">
        <v>105</v>
      </c>
      <c r="H9" s="17" t="s">
        <v>65</v>
      </c>
      <c r="I9" s="146"/>
      <c r="J9" s="146"/>
      <c r="K9" s="146"/>
      <c r="L9" s="146"/>
      <c r="M9" s="146"/>
      <c r="N9" s="146"/>
      <c r="O9" s="155"/>
      <c r="P9" s="155"/>
      <c r="Q9" s="155"/>
      <c r="R9" s="155"/>
      <c r="S9" s="4"/>
      <c r="T9" s="4"/>
      <c r="U9" s="4"/>
      <c r="V9" s="4"/>
      <c r="W9" s="4"/>
      <c r="X9" s="4"/>
      <c r="Y9" s="4"/>
    </row>
    <row r="10" spans="1:33" ht="15.75">
      <c r="A10" s="2" t="str">
        <f>IF('BÁO GIÁ HOÀN THIỆN'!A10="","",'BÁO GIÁ HOÀN THIỆN'!A10)</f>
        <v>GIÁ CÁNH KÍNH, KHUNG NHÔM HOÀN THIỆN:</v>
      </c>
      <c r="B10" s="2" t="str">
        <f>IF('BÁO GIÁ HOÀN THIỆN'!B10="","",'BÁO GIÁ HOÀN THIỆN'!B10)</f>
        <v/>
      </c>
      <c r="C10" s="2" t="str">
        <f>IF('BÁO GIÁ HOÀN THIỆN'!C10="","",'BÁO GIÁ HOÀN THIỆN'!C10)</f>
        <v/>
      </c>
      <c r="D10" s="2" t="str">
        <f>IF('BÁO GIÁ HOÀN THIỆN'!D10="","",'BÁO GIÁ HOÀN THIỆN'!D10)</f>
        <v/>
      </c>
      <c r="E10" s="2" t="str">
        <f>IF('BÁO GIÁ HOÀN THIỆN'!E10="","",'BÁO GIÁ HOÀN THIỆN'!E10)</f>
        <v/>
      </c>
      <c r="F10" s="2" t="str">
        <f>IF('BÁO GIÁ HOÀN THIỆN'!F10="","",'BÁO GIÁ HOÀN THIỆN'!F10)</f>
        <v/>
      </c>
      <c r="G10" s="2" t="str">
        <f>IF('BÁO GIÁ HOÀN THIỆN'!G10="","",'BÁO GIÁ HOÀN THIỆN'!G10)</f>
        <v/>
      </c>
      <c r="H10" s="2" t="str">
        <f>IF('BÁO GIÁ HOÀN THIỆN'!H10="","",'BÁO GIÁ HOÀN THIỆN'!H10)</f>
        <v/>
      </c>
      <c r="I10" s="2" t="str">
        <f>IF('BÁO GIÁ HOÀN THIỆN'!I10="","",'BÁO GIÁ HOÀN THIỆN'!I10)</f>
        <v/>
      </c>
      <c r="J10" s="2" t="str">
        <f>IF('BÁO GIÁ HOÀN THIỆN'!J10="","",'BÁO GIÁ HOÀN THIỆN'!J10)</f>
        <v/>
      </c>
      <c r="K10" s="2" t="str">
        <f>IF('BÁO GIÁ HOÀN THIỆN'!K10="","",'BÁO GIÁ HOÀN THIỆN'!K10)</f>
        <v/>
      </c>
      <c r="L10" s="2" t="str">
        <f>IF('BÁO GIÁ HOÀN THIỆN'!L10="","",'BÁO GIÁ HOÀN THIỆN'!L10)</f>
        <v/>
      </c>
      <c r="M10" s="2" t="str">
        <f>IF('BÁO GIÁ HOÀN THIỆN'!M10="","",'BÁO GIÁ HOÀN THIỆN'!M10)</f>
        <v/>
      </c>
      <c r="N10" s="2" t="str">
        <f>IF('BÁO GIÁ HOÀN THIỆN'!N10="","",'BÁO GIÁ HOÀN THIỆN'!N10)</f>
        <v/>
      </c>
      <c r="O10" s="2">
        <f>'BÁO GIÁ HOÀN THIỆN'!$H$4</f>
        <v>0</v>
      </c>
      <c r="P10" s="132">
        <f>'BÁO GIÁ HOÀN THIỆN'!$N$3</f>
        <v>46091.445833333331</v>
      </c>
      <c r="Q10" s="133">
        <f>'BÁO GIÁ HOÀN THIỆN'!$N$4</f>
        <v>5</v>
      </c>
      <c r="R10" s="132">
        <f>'BÁO GIÁ HOÀN THIỆN'!$N$5</f>
        <v>46096.445833333331</v>
      </c>
      <c r="S10" s="2"/>
      <c r="T10" s="2"/>
      <c r="U10" s="2"/>
      <c r="V10" s="2"/>
      <c r="W10" s="2"/>
      <c r="X10" s="2"/>
      <c r="Y10" s="2"/>
    </row>
    <row r="11" spans="1:33" ht="15.75">
      <c r="A11" s="2" t="str">
        <f>IF('BÁO GIÁ HOÀN THIỆN'!A11="","",'BÁO GIÁ HOÀN THIỆN'!A11)</f>
        <v>I.</v>
      </c>
      <c r="B11" s="2" t="str">
        <f>IF('BÁO GIÁ HOÀN THIỆN'!B11="","",'BÁO GIÁ HOÀN THIỆN'!B11)</f>
        <v>Cánh Kính màu 1</v>
      </c>
      <c r="C11" s="2" t="str">
        <f>IF('BÁO GIÁ HOÀN THIỆN'!C11="","",'BÁO GIÁ HOÀN THIỆN'!C11)</f>
        <v/>
      </c>
      <c r="D11" s="2" t="str">
        <f>IF('BÁO GIÁ HOÀN THIỆN'!D11="","",'BÁO GIÁ HOÀN THIỆN'!D11)</f>
        <v/>
      </c>
      <c r="E11" s="2" t="str">
        <f>IF('BÁO GIÁ HOÀN THIỆN'!E11="","",'BÁO GIÁ HOÀN THIỆN'!E11)</f>
        <v/>
      </c>
      <c r="F11" s="2" t="str">
        <f>IF('BÁO GIÁ HOÀN THIỆN'!F11="","",'BÁO GIÁ HOÀN THIỆN'!F11)</f>
        <v/>
      </c>
      <c r="G11" s="2" t="str">
        <f>IF('BÁO GIÁ HOÀN THIỆN'!G11="","",'BÁO GIÁ HOÀN THIỆN'!G11)</f>
        <v/>
      </c>
      <c r="H11" s="2" t="str">
        <f>IF('BÁO GIÁ HOÀN THIỆN'!H11="","",'BÁO GIÁ HOÀN THIỆN'!H11)</f>
        <v/>
      </c>
      <c r="I11" s="2" t="str">
        <f>IF('BÁO GIÁ HOÀN THIỆN'!I11="","",'BÁO GIÁ HOÀN THIỆN'!I11)</f>
        <v/>
      </c>
      <c r="J11" s="2">
        <f>IF('BÁO GIÁ HOÀN THIỆN'!J11="","",'BÁO GIÁ HOÀN THIỆN'!J11)</f>
        <v>0</v>
      </c>
      <c r="K11" s="2">
        <f>IF('BÁO GIÁ HOÀN THIỆN'!K11="","",'BÁO GIÁ HOÀN THIỆN'!K11)</f>
        <v>0</v>
      </c>
      <c r="L11" s="2" t="str">
        <f>IF('BÁO GIÁ HOÀN THIỆN'!L11="","",'BÁO GIÁ HOÀN THIỆN'!L11)</f>
        <v/>
      </c>
      <c r="M11" s="2" t="str">
        <f>IF('BÁO GIÁ HOÀN THIỆN'!M11="","",'BÁO GIÁ HOÀN THIỆN'!M11)</f>
        <v/>
      </c>
      <c r="N11" s="2" t="str">
        <f>IF('BÁO GIÁ HOÀN THIỆN'!N11="","",'BÁO GIÁ HOÀN THIỆN'!N11)</f>
        <v/>
      </c>
      <c r="O11" s="2">
        <f>'BÁO GIÁ HOÀN THIỆN'!$H$4</f>
        <v>0</v>
      </c>
      <c r="P11" s="132">
        <f>'BÁO GIÁ HOÀN THIỆN'!$N$3</f>
        <v>46091.445833333331</v>
      </c>
      <c r="Q11" s="133">
        <f>'BÁO GIÁ HOÀN THIỆN'!$N$4</f>
        <v>5</v>
      </c>
      <c r="R11" s="132">
        <f>'BÁO GIÁ HOÀN THIỆN'!$N$5</f>
        <v>46096.445833333331</v>
      </c>
      <c r="S11" s="2"/>
      <c r="T11" s="2"/>
      <c r="U11" s="2"/>
      <c r="V11" s="2"/>
      <c r="W11" s="2"/>
      <c r="X11" s="2"/>
      <c r="Y11" s="2"/>
    </row>
    <row r="12" spans="1:33" ht="15.75">
      <c r="A12" s="2">
        <f>IF('BÁO GIÁ HOÀN THIỆN'!A12="","",'BÁO GIÁ HOÀN THIỆN'!A12)</f>
        <v>1</v>
      </c>
      <c r="B12" s="2" t="str">
        <f>IF('BÁO GIÁ HOÀN THIỆN'!B12="","",'BÁO GIÁ HOÀN THIỆN'!B12)</f>
        <v>- Kính: 5mm cường lực
- Khung Nhôm: Công nghệ mạ Anode, định hình bản nhôm 21x22mm dày 1.8mm 
- Tay nắm dài liền suốt cánh
- Vị trí lề: như hình vẽ</v>
      </c>
      <c r="C12" s="2" t="str">
        <f>IF('BÁO GIÁ HOÀN THIỆN'!C12="","",'BÁO GIÁ HOÀN THIỆN'!C12)</f>
        <v>GK00</v>
      </c>
      <c r="D12" s="2" t="str">
        <f>IF('BÁO GIÁ HOÀN THIỆN'!D12="","",'BÁO GIÁ HOÀN THIỆN'!D12)</f>
        <v/>
      </c>
      <c r="E12" s="2" t="str">
        <f>IF('BÁO GIÁ HOÀN THIỆN'!E12="","",'BÁO GIÁ HOÀN THIỆN'!E12)</f>
        <v/>
      </c>
      <c r="F12" s="2" t="str">
        <f>IF('BÁO GIÁ HOÀN THIỆN'!F12="","",'BÁO GIÁ HOÀN THIỆN'!F12)</f>
        <v/>
      </c>
      <c r="G12" s="2" t="str">
        <f>IF('BÁO GIÁ HOÀN THIỆN'!G12="","",'BÁO GIÁ HOÀN THIỆN'!G12)</f>
        <v/>
      </c>
      <c r="H12" s="2" t="str">
        <f>IF('BÁO GIÁ HOÀN THIỆN'!H12="","",'BÁO GIÁ HOÀN THIỆN'!H12)</f>
        <v/>
      </c>
      <c r="I12" s="2" t="str">
        <f>IF('BÁO GIÁ HOÀN THIỆN'!I12="","",'BÁO GIÁ HOÀN THIỆN'!I12)</f>
        <v>cánh</v>
      </c>
      <c r="J12" s="2" t="str">
        <f>IF('BÁO GIÁ HOÀN THIỆN'!J12="","",'BÁO GIÁ HOÀN THIỆN'!J12)</f>
        <v/>
      </c>
      <c r="K12" s="2">
        <f>IF('BÁO GIÁ HOÀN THIỆN'!K12="","",'BÁO GIÁ HOÀN THIỆN'!K12)</f>
        <v>0</v>
      </c>
      <c r="L12" s="2" t="str">
        <f>IF('BÁO GIÁ HOÀN THIỆN'!L12="","",'BÁO GIÁ HOÀN THIỆN'!L12)</f>
        <v/>
      </c>
      <c r="M12" s="2">
        <f>IF('BÁO GIÁ HOÀN THIỆN'!M12="","",'BÁO GIÁ HOÀN THIỆN'!M12)</f>
        <v>0</v>
      </c>
      <c r="N12" s="2" t="str">
        <f>IF('BÁO GIÁ HOÀN THIỆN'!N12="","",'BÁO GIÁ HOÀN THIỆN'!N12)</f>
        <v/>
      </c>
      <c r="O12" s="2">
        <f>'BÁO GIÁ HOÀN THIỆN'!$H$4</f>
        <v>0</v>
      </c>
      <c r="P12" s="132">
        <f>'BÁO GIÁ HOÀN THIỆN'!$N$3</f>
        <v>46091.445833333331</v>
      </c>
      <c r="Q12" s="133">
        <f>'BÁO GIÁ HOÀN THIỆN'!$N$4</f>
        <v>5</v>
      </c>
      <c r="R12" s="132">
        <f>'BÁO GIÁ HOÀN THIỆN'!$N$5</f>
        <v>46096.445833333331</v>
      </c>
      <c r="S12" s="2"/>
      <c r="T12" s="2"/>
      <c r="U12" s="2"/>
      <c r="V12" s="2"/>
      <c r="W12" s="2"/>
      <c r="X12" s="2"/>
      <c r="Y12" s="2"/>
    </row>
    <row r="13" spans="1:33" ht="15.75">
      <c r="A13" s="2">
        <f>IF('BÁO GIÁ HOÀN THIỆN'!A13="","",'BÁO GIÁ HOÀN THIỆN'!A13)</f>
        <v>2</v>
      </c>
      <c r="B13" s="2" t="str">
        <f>IF('BÁO GIÁ HOÀN THIỆN'!B13="","",'BÁO GIÁ HOÀN THIỆN'!B13)</f>
        <v>Bản lề thẳng</v>
      </c>
      <c r="C13" s="2" t="str">
        <f>IF('BÁO GIÁ HOÀN THIỆN'!C13="","",'BÁO GIÁ HOÀN THIỆN'!C13)</f>
        <v/>
      </c>
      <c r="D13" s="2" t="str">
        <f>IF('BÁO GIÁ HOÀN THIỆN'!D13="","",'BÁO GIÁ HOÀN THIỆN'!D13)</f>
        <v/>
      </c>
      <c r="E13" s="2" t="str">
        <f>IF('BÁO GIÁ HOÀN THIỆN'!E13="","",'BÁO GIÁ HOÀN THIỆN'!E13)</f>
        <v/>
      </c>
      <c r="F13" s="2" t="str">
        <f>IF('BÁO GIÁ HOÀN THIỆN'!F13="","",'BÁO GIÁ HOÀN THIỆN'!F13)</f>
        <v/>
      </c>
      <c r="G13" s="2" t="str">
        <f>IF('BÁO GIÁ HOÀN THIỆN'!G13="","",'BÁO GIÁ HOÀN THIỆN'!G13)</f>
        <v/>
      </c>
      <c r="H13" s="2" t="str">
        <f>IF('BÁO GIÁ HOÀN THIỆN'!H13="","",'BÁO GIÁ HOÀN THIỆN'!H13)</f>
        <v/>
      </c>
      <c r="I13" s="2" t="str">
        <f>IF('BÁO GIÁ HOÀN THIỆN'!I13="","",'BÁO GIÁ HOÀN THIỆN'!I13)</f>
        <v>cái</v>
      </c>
      <c r="J13" s="2" t="str">
        <f>IF('BÁO GIÁ HOÀN THIỆN'!J13="","",'BÁO GIÁ HOÀN THIỆN'!J13)</f>
        <v/>
      </c>
      <c r="K13" s="2" t="str">
        <f>IF('BÁO GIÁ HOÀN THIỆN'!K13="","",'BÁO GIÁ HOÀN THIỆN'!K13)</f>
        <v/>
      </c>
      <c r="L13" s="2" t="str">
        <f>IF('BÁO GIÁ HOÀN THIỆN'!L13="","",'BÁO GIÁ HOÀN THIỆN'!L13)</f>
        <v/>
      </c>
      <c r="M13" s="2">
        <f>IF('BÁO GIÁ HOÀN THIỆN'!M13="","",'BÁO GIÁ HOÀN THIỆN'!M13)</f>
        <v>0</v>
      </c>
      <c r="N13" s="2" t="str">
        <f>IF('BÁO GIÁ HOÀN THIỆN'!N13="","",'BÁO GIÁ HOÀN THIỆN'!N13)</f>
        <v/>
      </c>
      <c r="O13" s="2">
        <f>'BÁO GIÁ HOÀN THIỆN'!$H$4</f>
        <v>0</v>
      </c>
      <c r="P13" s="132">
        <f>'BÁO GIÁ HOÀN THIỆN'!$N$3</f>
        <v>46091.445833333331</v>
      </c>
      <c r="Q13" s="133">
        <f>'BÁO GIÁ HOÀN THIỆN'!$N$4</f>
        <v>5</v>
      </c>
      <c r="R13" s="132">
        <f>'BÁO GIÁ HOÀN THIỆN'!$N$5</f>
        <v>46096.445833333331</v>
      </c>
      <c r="S13" s="2"/>
      <c r="T13" s="2"/>
      <c r="U13" s="2"/>
      <c r="V13" s="2"/>
      <c r="W13" s="2"/>
      <c r="X13" s="2"/>
      <c r="Y13" s="2"/>
    </row>
    <row r="14" spans="1:33" ht="15.75">
      <c r="A14" s="2" t="str">
        <f>IF('BÁO GIÁ HOÀN THIỆN'!A14="","",'BÁO GIÁ HOÀN THIỆN'!A14)</f>
        <v/>
      </c>
      <c r="B14" s="2" t="str">
        <f>IF('BÁO GIÁ HOÀN THIỆN'!B14="","",'BÁO GIÁ HOÀN THIỆN'!B14)</f>
        <v/>
      </c>
      <c r="C14" s="2" t="str">
        <f>IF('BÁO GIÁ HOÀN THIỆN'!C14="","",'BÁO GIÁ HOÀN THIỆN'!C14)</f>
        <v/>
      </c>
      <c r="D14" s="2" t="str">
        <f>IF('BÁO GIÁ HOÀN THIỆN'!D14="","",'BÁO GIÁ HOÀN THIỆN'!D14)</f>
        <v/>
      </c>
      <c r="E14" s="2" t="str">
        <f>IF('BÁO GIÁ HOÀN THIỆN'!E14="","",'BÁO GIÁ HOÀN THIỆN'!E14)</f>
        <v/>
      </c>
      <c r="F14" s="2" t="str">
        <f>IF('BÁO GIÁ HOÀN THIỆN'!F14="","",'BÁO GIÁ HOÀN THIỆN'!F14)</f>
        <v/>
      </c>
      <c r="G14" s="2" t="str">
        <f>IF('BÁO GIÁ HOÀN THIỆN'!G14="","",'BÁO GIÁ HOÀN THIỆN'!G14)</f>
        <v/>
      </c>
      <c r="H14" s="2" t="str">
        <f>IF('BÁO GIÁ HOÀN THIỆN'!H14="","",'BÁO GIÁ HOÀN THIỆN'!H14)</f>
        <v/>
      </c>
      <c r="I14" s="2" t="str">
        <f>IF('BÁO GIÁ HOÀN THIỆN'!I14="","",'BÁO GIÁ HOÀN THIỆN'!I14)</f>
        <v/>
      </c>
      <c r="J14" s="2" t="str">
        <f>IF('BÁO GIÁ HOÀN THIỆN'!J14="","",'BÁO GIÁ HOÀN THIỆN'!J14)</f>
        <v/>
      </c>
      <c r="K14" s="2" t="str">
        <f>IF('BÁO GIÁ HOÀN THIỆN'!K14="","",'BÁO GIÁ HOÀN THIỆN'!K14)</f>
        <v>TỔNG CỘNG:</v>
      </c>
      <c r="L14" s="2" t="str">
        <f>IF('BÁO GIÁ HOÀN THIỆN'!L14="","",'BÁO GIÁ HOÀN THIỆN'!L14)</f>
        <v/>
      </c>
      <c r="M14" s="2">
        <f>IF('BÁO GIÁ HOÀN THIỆN'!M14="","",'BÁO GIÁ HOÀN THIỆN'!M14)</f>
        <v>0</v>
      </c>
      <c r="N14" s="2" t="str">
        <f>IF('BÁO GIÁ HOÀN THIỆN'!N14="","",'BÁO GIÁ HOÀN THIỆN'!N14)</f>
        <v/>
      </c>
      <c r="O14" s="2">
        <f>'BÁO GIÁ HOÀN THIỆN'!$H$4</f>
        <v>0</v>
      </c>
      <c r="P14" s="132">
        <f>'BÁO GIÁ HOÀN THIỆN'!$N$3</f>
        <v>46091.445833333331</v>
      </c>
      <c r="Q14" s="133">
        <f>'BÁO GIÁ HOÀN THIỆN'!$N$4</f>
        <v>5</v>
      </c>
      <c r="R14" s="132">
        <f>'BÁO GIÁ HOÀN THIỆN'!$N$5</f>
        <v>46096.445833333331</v>
      </c>
      <c r="S14" s="2"/>
      <c r="T14" s="2"/>
      <c r="U14" s="2"/>
      <c r="V14" s="2"/>
      <c r="W14" s="2"/>
      <c r="X14" s="2"/>
      <c r="Y14" s="2"/>
    </row>
    <row r="15" spans="1:33" ht="15.75">
      <c r="A15" s="2" t="e">
        <f>IF('BÁO GIÁ HOÀN THIỆN'!#REF!="","",'BÁO GIÁ HOÀN THIỆN'!#REF!)</f>
        <v>#REF!</v>
      </c>
      <c r="B15" s="2" t="e">
        <f>IF('BÁO GIÁ HOÀN THIỆN'!#REF!="","",'BÁO GIÁ HOÀN THIỆN'!#REF!)</f>
        <v>#REF!</v>
      </c>
      <c r="C15" s="2" t="e">
        <f>IF('BÁO GIÁ HOÀN THIỆN'!#REF!="","",'BÁO GIÁ HOÀN THIỆN'!#REF!)</f>
        <v>#REF!</v>
      </c>
      <c r="D15" s="2" t="e">
        <f>IF('BÁO GIÁ HOÀN THIỆN'!#REF!="","",'BÁO GIÁ HOÀN THIỆN'!#REF!)</f>
        <v>#REF!</v>
      </c>
      <c r="E15" s="2" t="e">
        <f>IF('BÁO GIÁ HOÀN THIỆN'!#REF!="","",'BÁO GIÁ HOÀN THIỆN'!#REF!)</f>
        <v>#REF!</v>
      </c>
      <c r="F15" s="2" t="e">
        <f>IF('BÁO GIÁ HOÀN THIỆN'!#REF!="","",'BÁO GIÁ HOÀN THIỆN'!#REF!)</f>
        <v>#REF!</v>
      </c>
      <c r="G15" s="2" t="e">
        <f>IF('BÁO GIÁ HOÀN THIỆN'!#REF!="","",'BÁO GIÁ HOÀN THIỆN'!#REF!)</f>
        <v>#REF!</v>
      </c>
      <c r="H15" s="2" t="e">
        <f>IF('BÁO GIÁ HOÀN THIỆN'!#REF!="","",'BÁO GIÁ HOÀN THIỆN'!#REF!)</f>
        <v>#REF!</v>
      </c>
      <c r="I15" s="2" t="e">
        <f>IF('BÁO GIÁ HOÀN THIỆN'!#REF!="","",'BÁO GIÁ HOÀN THIỆN'!#REF!)</f>
        <v>#REF!</v>
      </c>
      <c r="J15" s="2" t="e">
        <f>IF('BÁO GIÁ HOÀN THIỆN'!#REF!="","",'BÁO GIÁ HOÀN THIỆN'!#REF!)</f>
        <v>#REF!</v>
      </c>
      <c r="K15" s="2" t="e">
        <f>IF('BÁO GIÁ HOÀN THIỆN'!#REF!="","",'BÁO GIÁ HOÀN THIỆN'!#REF!)</f>
        <v>#REF!</v>
      </c>
      <c r="L15" s="2" t="e">
        <f>IF('BÁO GIÁ HOÀN THIỆN'!#REF!="","",'BÁO GIÁ HOÀN THIỆN'!#REF!)</f>
        <v>#REF!</v>
      </c>
      <c r="M15" s="2" t="e">
        <f>IF('BÁO GIÁ HOÀN THIỆN'!#REF!="","",'BÁO GIÁ HOÀN THIỆN'!#REF!)</f>
        <v>#REF!</v>
      </c>
      <c r="N15" s="2" t="e">
        <f>IF('BÁO GIÁ HOÀN THIỆN'!#REF!="","",'BÁO GIÁ HOÀN THIỆN'!#REF!)</f>
        <v>#REF!</v>
      </c>
      <c r="O15" s="2">
        <f>'BÁO GIÁ HOÀN THIỆN'!$H$4</f>
        <v>0</v>
      </c>
      <c r="P15" s="132">
        <f>'BÁO GIÁ HOÀN THIỆN'!$N$3</f>
        <v>46091.445833333331</v>
      </c>
      <c r="Q15" s="133">
        <f>'BÁO GIÁ HOÀN THIỆN'!$N$4</f>
        <v>5</v>
      </c>
      <c r="R15" s="132">
        <f>'BÁO GIÁ HOÀN THIỆN'!$N$5</f>
        <v>46096.445833333331</v>
      </c>
      <c r="S15" s="2"/>
      <c r="T15" s="2"/>
      <c r="U15" s="2"/>
      <c r="V15" s="2"/>
      <c r="W15" s="2"/>
      <c r="X15" s="2"/>
      <c r="Y15" s="2"/>
    </row>
    <row r="16" spans="1:33" ht="15.75">
      <c r="A16" s="2" t="e">
        <f>IF('BÁO GIÁ HOÀN THIỆN'!#REF!="","",'BÁO GIÁ HOÀN THIỆN'!#REF!)</f>
        <v>#REF!</v>
      </c>
      <c r="B16" s="2" t="e">
        <f>IF('BÁO GIÁ HOÀN THIỆN'!#REF!="","",'BÁO GIÁ HOÀN THIỆN'!#REF!)</f>
        <v>#REF!</v>
      </c>
      <c r="C16" s="2" t="e">
        <f>IF('BÁO GIÁ HOÀN THIỆN'!#REF!="","",'BÁO GIÁ HOÀN THIỆN'!#REF!)</f>
        <v>#REF!</v>
      </c>
      <c r="D16" s="2" t="e">
        <f>IF('BÁO GIÁ HOÀN THIỆN'!#REF!="","",'BÁO GIÁ HOÀN THIỆN'!#REF!)</f>
        <v>#REF!</v>
      </c>
      <c r="E16" s="2" t="e">
        <f>IF('BÁO GIÁ HOÀN THIỆN'!#REF!="","",'BÁO GIÁ HOÀN THIỆN'!#REF!)</f>
        <v>#REF!</v>
      </c>
      <c r="F16" s="2" t="e">
        <f>IF('BÁO GIÁ HOÀN THIỆN'!#REF!="","",'BÁO GIÁ HOÀN THIỆN'!#REF!)</f>
        <v>#REF!</v>
      </c>
      <c r="G16" s="2" t="e">
        <f>IF('BÁO GIÁ HOÀN THIỆN'!#REF!="","",'BÁO GIÁ HOÀN THIỆN'!#REF!)</f>
        <v>#REF!</v>
      </c>
      <c r="H16" s="2" t="e">
        <f>IF('BÁO GIÁ HOÀN THIỆN'!#REF!="","",'BÁO GIÁ HOÀN THIỆN'!#REF!)</f>
        <v>#REF!</v>
      </c>
      <c r="I16" s="2" t="e">
        <f>IF('BÁO GIÁ HOÀN THIỆN'!#REF!="","",'BÁO GIÁ HOÀN THIỆN'!#REF!)</f>
        <v>#REF!</v>
      </c>
      <c r="J16" s="2" t="e">
        <f>IF('BÁO GIÁ HOÀN THIỆN'!#REF!="","",'BÁO GIÁ HOÀN THIỆN'!#REF!)</f>
        <v>#REF!</v>
      </c>
      <c r="K16" s="2" t="e">
        <f>IF('BÁO GIÁ HOÀN THIỆN'!#REF!="","",'BÁO GIÁ HOÀN THIỆN'!#REF!)</f>
        <v>#REF!</v>
      </c>
      <c r="L16" s="2" t="e">
        <f>IF('BÁO GIÁ HOÀN THIỆN'!#REF!="","",'BÁO GIÁ HOÀN THIỆN'!#REF!)</f>
        <v>#REF!</v>
      </c>
      <c r="M16" s="2" t="e">
        <f>IF('BÁO GIÁ HOÀN THIỆN'!#REF!="","",'BÁO GIÁ HOÀN THIỆN'!#REF!)</f>
        <v>#REF!</v>
      </c>
      <c r="N16" s="2" t="e">
        <f>IF('BÁO GIÁ HOÀN THIỆN'!#REF!="","",'BÁO GIÁ HOÀN THIỆN'!#REF!)</f>
        <v>#REF!</v>
      </c>
      <c r="O16" s="2">
        <f>'BÁO GIÁ HOÀN THIỆN'!$H$4</f>
        <v>0</v>
      </c>
      <c r="P16" s="132">
        <f>'BÁO GIÁ HOÀN THIỆN'!$N$3</f>
        <v>46091.445833333331</v>
      </c>
      <c r="Q16" s="133">
        <f>'BÁO GIÁ HOÀN THIỆN'!$N$4</f>
        <v>5</v>
      </c>
      <c r="R16" s="132">
        <f>'BÁO GIÁ HOÀN THIỆN'!$N$5</f>
        <v>46096.445833333331</v>
      </c>
    </row>
    <row r="17" spans="1:18" ht="15.75">
      <c r="A17" s="2" t="str">
        <f>IF('BÁO GIÁ HOÀN THIỆN'!A15="","",'BÁO GIÁ HOÀN THIỆN'!A15)</f>
        <v>Bằng chữ:  ./.</v>
      </c>
      <c r="B17" s="2" t="str">
        <f>IF('BÁO GIÁ HOÀN THIỆN'!B15="","",'BÁO GIÁ HOÀN THIỆN'!B15)</f>
        <v/>
      </c>
      <c r="C17" s="2" t="str">
        <f>IF('BÁO GIÁ HOÀN THIỆN'!C15="","",'BÁO GIÁ HOÀN THIỆN'!C15)</f>
        <v/>
      </c>
      <c r="D17" s="2" t="str">
        <f>IF('BÁO GIÁ HOÀN THIỆN'!D15="","",'BÁO GIÁ HOÀN THIỆN'!D15)</f>
        <v/>
      </c>
      <c r="E17" s="2" t="str">
        <f>IF('BÁO GIÁ HOÀN THIỆN'!E15="","",'BÁO GIÁ HOÀN THIỆN'!E15)</f>
        <v/>
      </c>
      <c r="F17" s="2" t="str">
        <f>IF('BÁO GIÁ HOÀN THIỆN'!F15="","",'BÁO GIÁ HOÀN THIỆN'!F15)</f>
        <v/>
      </c>
      <c r="G17" s="2" t="str">
        <f>IF('BÁO GIÁ HOÀN THIỆN'!G15="","",'BÁO GIÁ HOÀN THIỆN'!G15)</f>
        <v/>
      </c>
      <c r="H17" s="2" t="str">
        <f>IF('BÁO GIÁ HOÀN THIỆN'!H15="","",'BÁO GIÁ HOÀN THIỆN'!H15)</f>
        <v/>
      </c>
      <c r="I17" s="2" t="str">
        <f>IF('BÁO GIÁ HOÀN THIỆN'!I15="","",'BÁO GIÁ HOÀN THIỆN'!I15)</f>
        <v/>
      </c>
      <c r="J17" s="2" t="str">
        <f>IF('BÁO GIÁ HOÀN THIỆN'!J15="","",'BÁO GIÁ HOÀN THIỆN'!J15)</f>
        <v/>
      </c>
      <c r="K17" s="2" t="str">
        <f>IF('BÁO GIÁ HOÀN THIỆN'!K15="","",'BÁO GIÁ HOÀN THIỆN'!K15)</f>
        <v/>
      </c>
      <c r="L17" s="2" t="str">
        <f>IF('BÁO GIÁ HOÀN THIỆN'!L15="","",'BÁO GIÁ HOÀN THIỆN'!L15)</f>
        <v/>
      </c>
      <c r="M17" s="2" t="str">
        <f>IF('BÁO GIÁ HOÀN THIỆN'!M15="","",'BÁO GIÁ HOÀN THIỆN'!M15)</f>
        <v/>
      </c>
      <c r="N17" s="2" t="str">
        <f>IF('BÁO GIÁ HOÀN THIỆN'!N15="","",'BÁO GIÁ HOÀN THIỆN'!N15)</f>
        <v/>
      </c>
      <c r="O17" s="2">
        <f>'BÁO GIÁ HOÀN THIỆN'!$H$4</f>
        <v>0</v>
      </c>
      <c r="P17" s="132">
        <f>'BÁO GIÁ HOÀN THIỆN'!$N$3</f>
        <v>46091.445833333331</v>
      </c>
      <c r="Q17" s="133">
        <f>'BÁO GIÁ HOÀN THIỆN'!$N$4</f>
        <v>5</v>
      </c>
      <c r="R17" s="132">
        <f>'BÁO GIÁ HOÀN THIỆN'!$N$5</f>
        <v>46096.445833333331</v>
      </c>
    </row>
    <row r="18" spans="1:18" ht="15.75">
      <c r="A18" s="2" t="str">
        <f>IF('BÁO GIÁ HOÀN THIỆN'!A16="","",'BÁO GIÁ HOÀN THIỆN'!A16)</f>
        <v>Lưu ý:</v>
      </c>
      <c r="B18" s="2" t="str">
        <f>IF('BÁO GIÁ HOÀN THIỆN'!B16="","",'BÁO GIÁ HOÀN THIỆN'!B16)</f>
        <v/>
      </c>
      <c r="C18" s="2" t="str">
        <f>IF('BÁO GIÁ HOÀN THIỆN'!C16="","",'BÁO GIÁ HOÀN THIỆN'!C16)</f>
        <v/>
      </c>
      <c r="D18" s="2" t="str">
        <f>IF('BÁO GIÁ HOÀN THIỆN'!D16="","",'BÁO GIÁ HOÀN THIỆN'!D16)</f>
        <v/>
      </c>
      <c r="E18" s="2" t="str">
        <f>IF('BÁO GIÁ HOÀN THIỆN'!E16="","",'BÁO GIÁ HOÀN THIỆN'!E16)</f>
        <v/>
      </c>
      <c r="F18" s="2" t="str">
        <f>IF('BÁO GIÁ HOÀN THIỆN'!F16="","",'BÁO GIÁ HOÀN THIỆN'!F16)</f>
        <v/>
      </c>
      <c r="G18" s="2" t="str">
        <f>IF('BÁO GIÁ HOÀN THIỆN'!G16="","",'BÁO GIÁ HOÀN THIỆN'!G16)</f>
        <v/>
      </c>
      <c r="H18" s="2" t="str">
        <f>IF('BÁO GIÁ HOÀN THIỆN'!H16="","",'BÁO GIÁ HOÀN THIỆN'!H16)</f>
        <v/>
      </c>
      <c r="I18" s="2" t="str">
        <f>IF('BÁO GIÁ HOÀN THIỆN'!I16="","",'BÁO GIÁ HOÀN THIỆN'!I16)</f>
        <v/>
      </c>
      <c r="J18" s="2" t="str">
        <f>IF('BÁO GIÁ HOÀN THIỆN'!J16="","",'BÁO GIÁ HOÀN THIỆN'!J16)</f>
        <v/>
      </c>
      <c r="K18" s="2" t="str">
        <f>IF('BÁO GIÁ HOÀN THIỆN'!K16="","",'BÁO GIÁ HOÀN THIỆN'!K16)</f>
        <v/>
      </c>
      <c r="L18" s="2" t="str">
        <f>IF('BÁO GIÁ HOÀN THIỆN'!L16="","",'BÁO GIÁ HOÀN THIỆN'!L16)</f>
        <v/>
      </c>
      <c r="M18" s="2" t="str">
        <f>IF('BÁO GIÁ HOÀN THIỆN'!M16="","",'BÁO GIÁ HOÀN THIỆN'!M16)</f>
        <v/>
      </c>
      <c r="N18" s="2" t="str">
        <f>IF('BÁO GIÁ HOÀN THIỆN'!N16="","",'BÁO GIÁ HOÀN THIỆN'!N16)</f>
        <v/>
      </c>
      <c r="O18" s="2">
        <f>'BÁO GIÁ HOÀN THIỆN'!$H$4</f>
        <v>0</v>
      </c>
      <c r="P18" s="132">
        <f>'BÁO GIÁ HOÀN THIỆN'!$N$3</f>
        <v>46091.445833333331</v>
      </c>
      <c r="Q18" s="133">
        <f>'BÁO GIÁ HOÀN THIỆN'!$N$4</f>
        <v>5</v>
      </c>
      <c r="R18" s="132">
        <f>'BÁO GIÁ HOÀN THIỆN'!$N$5</f>
        <v>46096.445833333331</v>
      </c>
    </row>
    <row r="19" spans="1:18" ht="15.75">
      <c r="A19" s="2" t="str">
        <f>IF('BÁO GIÁ HOÀN THIỆN'!A17="","",'BÁO GIÁ HOÀN THIỆN'!A17)</f>
        <v>+ Khách hàng phải kiểm tra và xác nhận đã nhận đầy đủ số lượng, tình trạng bên ngoài của hàng như hàng không bị xước hoặc hư hỏng.</v>
      </c>
      <c r="B19" s="2" t="str">
        <f>IF('BÁO GIÁ HOÀN THIỆN'!B17="","",'BÁO GIÁ HOÀN THIỆN'!B17)</f>
        <v/>
      </c>
      <c r="C19" s="2" t="str">
        <f>IF('BÁO GIÁ HOÀN THIỆN'!C17="","",'BÁO GIÁ HOÀN THIỆN'!C17)</f>
        <v/>
      </c>
      <c r="D19" s="2" t="str">
        <f>IF('BÁO GIÁ HOÀN THIỆN'!D17="","",'BÁO GIÁ HOÀN THIỆN'!D17)</f>
        <v/>
      </c>
      <c r="E19" s="2" t="str">
        <f>IF('BÁO GIÁ HOÀN THIỆN'!E17="","",'BÁO GIÁ HOÀN THIỆN'!E17)</f>
        <v/>
      </c>
      <c r="F19" s="2" t="str">
        <f>IF('BÁO GIÁ HOÀN THIỆN'!F17="","",'BÁO GIÁ HOÀN THIỆN'!F17)</f>
        <v/>
      </c>
      <c r="G19" s="2" t="str">
        <f>IF('BÁO GIÁ HOÀN THIỆN'!G17="","",'BÁO GIÁ HOÀN THIỆN'!G17)</f>
        <v/>
      </c>
      <c r="H19" s="2" t="str">
        <f>IF('BÁO GIÁ HOÀN THIỆN'!H17="","",'BÁO GIÁ HOÀN THIỆN'!H17)</f>
        <v/>
      </c>
      <c r="I19" s="2" t="str">
        <f>IF('BÁO GIÁ HOÀN THIỆN'!I17="","",'BÁO GIÁ HOÀN THIỆN'!I17)</f>
        <v/>
      </c>
      <c r="J19" s="2" t="str">
        <f>IF('BÁO GIÁ HOÀN THIỆN'!J17="","",'BÁO GIÁ HOÀN THIỆN'!J17)</f>
        <v/>
      </c>
      <c r="K19" s="2" t="str">
        <f>IF('BÁO GIÁ HOÀN THIỆN'!K17="","",'BÁO GIÁ HOÀN THIỆN'!K17)</f>
        <v/>
      </c>
      <c r="L19" s="2" t="str">
        <f>IF('BÁO GIÁ HOÀN THIỆN'!L17="","",'BÁO GIÁ HOÀN THIỆN'!L17)</f>
        <v/>
      </c>
      <c r="M19" s="2" t="str">
        <f>IF('BÁO GIÁ HOÀN THIỆN'!M17="","",'BÁO GIÁ HOÀN THIỆN'!M17)</f>
        <v/>
      </c>
      <c r="N19" s="2" t="str">
        <f>IF('BÁO GIÁ HOÀN THIỆN'!N17="","",'BÁO GIÁ HOÀN THIỆN'!N17)</f>
        <v/>
      </c>
      <c r="O19" s="2">
        <f>'BÁO GIÁ HOÀN THIỆN'!$H$4</f>
        <v>0</v>
      </c>
      <c r="P19" s="132">
        <f>'BÁO GIÁ HOÀN THIỆN'!$N$3</f>
        <v>46091.445833333331</v>
      </c>
      <c r="Q19" s="133">
        <f>'BÁO GIÁ HOÀN THIỆN'!$N$4</f>
        <v>5</v>
      </c>
      <c r="R19" s="132">
        <f>'BÁO GIÁ HOÀN THIỆN'!$N$5</f>
        <v>46096.445833333331</v>
      </c>
    </row>
    <row r="20" spans="1:18" ht="15.75">
      <c r="A20" s="2" t="str">
        <f>IF('BÁO GIÁ HOÀN THIỆN'!A18="","",'BÁO GIÁ HOÀN THIỆN'!A18)</f>
        <v>+ Nếu khách hàng nhận hàng mà không kiểm tra hoặc bỏ qua bước kiểm tra và ký nhận thì bên cung cấp hàng không chịu trách nhiệm về việc hư hỏng hay thiếu sót hàng tính từ thời điểm giao xong hàng.</v>
      </c>
      <c r="B20" s="2" t="str">
        <f>IF('BÁO GIÁ HOÀN THIỆN'!B18="","",'BÁO GIÁ HOÀN THIỆN'!B18)</f>
        <v/>
      </c>
      <c r="C20" s="2" t="str">
        <f>IF('BÁO GIÁ HOÀN THIỆN'!C18="","",'BÁO GIÁ HOÀN THIỆN'!C18)</f>
        <v/>
      </c>
      <c r="D20" s="2" t="str">
        <f>IF('BÁO GIÁ HOÀN THIỆN'!D18="","",'BÁO GIÁ HOÀN THIỆN'!D18)</f>
        <v/>
      </c>
      <c r="E20" s="2" t="str">
        <f>IF('BÁO GIÁ HOÀN THIỆN'!E18="","",'BÁO GIÁ HOÀN THIỆN'!E18)</f>
        <v/>
      </c>
      <c r="F20" s="2" t="str">
        <f>IF('BÁO GIÁ HOÀN THIỆN'!F18="","",'BÁO GIÁ HOÀN THIỆN'!F18)</f>
        <v/>
      </c>
      <c r="G20" s="2" t="str">
        <f>IF('BÁO GIÁ HOÀN THIỆN'!G18="","",'BÁO GIÁ HOÀN THIỆN'!G18)</f>
        <v/>
      </c>
      <c r="H20" s="2" t="str">
        <f>IF('BÁO GIÁ HOÀN THIỆN'!H18="","",'BÁO GIÁ HOÀN THIỆN'!H18)</f>
        <v/>
      </c>
      <c r="I20" s="2" t="str">
        <f>IF('BÁO GIÁ HOÀN THIỆN'!I18="","",'BÁO GIÁ HOÀN THIỆN'!I18)</f>
        <v/>
      </c>
      <c r="J20" s="2" t="str">
        <f>IF('BÁO GIÁ HOÀN THIỆN'!J18="","",'BÁO GIÁ HOÀN THIỆN'!J18)</f>
        <v/>
      </c>
      <c r="K20" s="2" t="str">
        <f>IF('BÁO GIÁ HOÀN THIỆN'!K18="","",'BÁO GIÁ HOÀN THIỆN'!K18)</f>
        <v/>
      </c>
      <c r="L20" s="2" t="str">
        <f>IF('BÁO GIÁ HOÀN THIỆN'!L18="","",'BÁO GIÁ HOÀN THIỆN'!L18)</f>
        <v/>
      </c>
      <c r="M20" s="2" t="str">
        <f>IF('BÁO GIÁ HOÀN THIỆN'!M18="","",'BÁO GIÁ HOÀN THIỆN'!M18)</f>
        <v/>
      </c>
      <c r="N20" s="2" t="str">
        <f>IF('BÁO GIÁ HOÀN THIỆN'!N18="","",'BÁO GIÁ HOÀN THIỆN'!N18)</f>
        <v/>
      </c>
      <c r="O20" s="2">
        <f>'BÁO GIÁ HOÀN THIỆN'!$H$4</f>
        <v>0</v>
      </c>
      <c r="P20" s="132">
        <f>'BÁO GIÁ HOÀN THIỆN'!$N$3</f>
        <v>46091.445833333331</v>
      </c>
      <c r="Q20" s="133">
        <f>'BÁO GIÁ HOÀN THIỆN'!$N$4</f>
        <v>5</v>
      </c>
      <c r="R20" s="132">
        <f>'BÁO GIÁ HOÀN THIỆN'!$N$5</f>
        <v>46096.445833333331</v>
      </c>
    </row>
    <row r="21" spans="1:18" ht="15.75">
      <c r="A21" s="2" t="str">
        <f>IF('BÁO GIÁ HOÀN THIỆN'!A19="","",'BÁO GIÁ HOÀN THIỆN'!A19)</f>
        <v/>
      </c>
      <c r="B21" s="2" t="str">
        <f>IF('BÁO GIÁ HOÀN THIỆN'!B19="","",'BÁO GIÁ HOÀN THIỆN'!B19)</f>
        <v/>
      </c>
      <c r="C21" s="2" t="str">
        <f>IF('BÁO GIÁ HOÀN THIỆN'!C19="","",'BÁO GIÁ HOÀN THIỆN'!C19)</f>
        <v/>
      </c>
      <c r="D21" s="2" t="str">
        <f>IF('BÁO GIÁ HOÀN THIỆN'!D19="","",'BÁO GIÁ HOÀN THIỆN'!D19)</f>
        <v/>
      </c>
      <c r="E21" s="2" t="str">
        <f>IF('BÁO GIÁ HOÀN THIỆN'!E19="","",'BÁO GIÁ HOÀN THIỆN'!E19)</f>
        <v/>
      </c>
      <c r="F21" s="2" t="str">
        <f>IF('BÁO GIÁ HOÀN THIỆN'!F19="","",'BÁO GIÁ HOÀN THIỆN'!F19)</f>
        <v/>
      </c>
      <c r="G21" s="2" t="str">
        <f>IF('BÁO GIÁ HOÀN THIỆN'!G19="","",'BÁO GIÁ HOÀN THIỆN'!G19)</f>
        <v/>
      </c>
      <c r="H21" s="2" t="str">
        <f>IF('BÁO GIÁ HOÀN THIỆN'!H19="","",'BÁO GIÁ HOÀN THIỆN'!H19)</f>
        <v/>
      </c>
      <c r="I21" s="2" t="str">
        <f>IF('BÁO GIÁ HOÀN THIỆN'!I19="","",'BÁO GIÁ HOÀN THIỆN'!I19)</f>
        <v/>
      </c>
      <c r="J21" s="2" t="str">
        <f>IF('BÁO GIÁ HOÀN THIỆN'!J19="","",'BÁO GIÁ HOÀN THIỆN'!J19)</f>
        <v/>
      </c>
      <c r="K21" s="2" t="str">
        <f>IF('BÁO GIÁ HOÀN THIỆN'!K19="","",'BÁO GIÁ HOÀN THIỆN'!K19)</f>
        <v/>
      </c>
      <c r="L21" s="2" t="str">
        <f>IF('BÁO GIÁ HOÀN THIỆN'!L19="","",'BÁO GIÁ HOÀN THIỆN'!L19)</f>
        <v/>
      </c>
      <c r="M21" s="2" t="str">
        <f>IF('BÁO GIÁ HOÀN THIỆN'!M19="","",'BÁO GIÁ HOÀN THIỆN'!M19)</f>
        <v/>
      </c>
      <c r="N21" s="2" t="str">
        <f>IF('BÁO GIÁ HOÀN THIỆN'!N19="","",'BÁO GIÁ HOÀN THIỆN'!N19)</f>
        <v/>
      </c>
      <c r="O21" s="2">
        <f>'BÁO GIÁ HOÀN THIỆN'!$H$4</f>
        <v>0</v>
      </c>
      <c r="P21" s="132">
        <f>'BÁO GIÁ HOÀN THIỆN'!$N$3</f>
        <v>46091.445833333331</v>
      </c>
      <c r="Q21" s="133">
        <f>'BÁO GIÁ HOÀN THIỆN'!$N$4</f>
        <v>5</v>
      </c>
      <c r="R21" s="132">
        <f>'BÁO GIÁ HOÀN THIỆN'!$N$5</f>
        <v>46096.445833333331</v>
      </c>
    </row>
    <row r="22" spans="1:18" ht="15.75">
      <c r="A22" s="2" t="str">
        <f>IF('BÁO GIÁ HOÀN THIỆN'!A20="","",'BÁO GIÁ HOÀN THIỆN'!A20)</f>
        <v/>
      </c>
      <c r="B22" s="2" t="str">
        <f>IF('BÁO GIÁ HOÀN THIỆN'!B20="","",'BÁO GIÁ HOÀN THIỆN'!B20)</f>
        <v/>
      </c>
      <c r="C22" s="2" t="str">
        <f>IF('BÁO GIÁ HOÀN THIỆN'!C20="","",'BÁO GIÁ HOÀN THIỆN'!C20)</f>
        <v/>
      </c>
      <c r="D22" s="2" t="str">
        <f>IF('BÁO GIÁ HOÀN THIỆN'!D20="","",'BÁO GIÁ HOÀN THIỆN'!D20)</f>
        <v/>
      </c>
      <c r="E22" s="2" t="str">
        <f>IF('BÁO GIÁ HOÀN THIỆN'!E20="","",'BÁO GIÁ HOÀN THIỆN'!E20)</f>
        <v/>
      </c>
      <c r="F22" s="2" t="str">
        <f>IF('BÁO GIÁ HOÀN THIỆN'!F20="","",'BÁO GIÁ HOÀN THIỆN'!F20)</f>
        <v/>
      </c>
      <c r="G22" s="2" t="str">
        <f>IF('BÁO GIÁ HOÀN THIỆN'!G20="","",'BÁO GIÁ HOÀN THIỆN'!G20)</f>
        <v/>
      </c>
      <c r="H22" s="2" t="str">
        <f>IF('BÁO GIÁ HOÀN THIỆN'!H20="","",'BÁO GIÁ HOÀN THIỆN'!H20)</f>
        <v/>
      </c>
      <c r="I22" s="2" t="str">
        <f>IF('BÁO GIÁ HOÀN THIỆN'!I20="","",'BÁO GIÁ HOÀN THIỆN'!I20)</f>
        <v/>
      </c>
      <c r="J22" s="2" t="str">
        <f>IF('BÁO GIÁ HOÀN THIỆN'!J20="","",'BÁO GIÁ HOÀN THIỆN'!J20)</f>
        <v>Nghệ An, Ngày   tháng    năm 2024</v>
      </c>
      <c r="K22" s="2" t="str">
        <f>IF('BÁO GIÁ HOÀN THIỆN'!K20="","",'BÁO GIÁ HOÀN THIỆN'!K20)</f>
        <v/>
      </c>
      <c r="L22" s="2" t="str">
        <f>IF('BÁO GIÁ HOÀN THIỆN'!L20="","",'BÁO GIÁ HOÀN THIỆN'!L20)</f>
        <v/>
      </c>
      <c r="M22" s="2" t="str">
        <f>IF('BÁO GIÁ HOÀN THIỆN'!M20="","",'BÁO GIÁ HOÀN THIỆN'!M20)</f>
        <v/>
      </c>
      <c r="N22" s="2" t="str">
        <f>IF('BÁO GIÁ HOÀN THIỆN'!N20="","",'BÁO GIÁ HOÀN THIỆN'!N20)</f>
        <v/>
      </c>
      <c r="O22" s="2">
        <f>'BÁO GIÁ HOÀN THIỆN'!$H$4</f>
        <v>0</v>
      </c>
      <c r="P22" s="132">
        <f>'BÁO GIÁ HOÀN THIỆN'!$N$3</f>
        <v>46091.445833333331</v>
      </c>
      <c r="Q22" s="133">
        <f>'BÁO GIÁ HOÀN THIỆN'!$N$4</f>
        <v>5</v>
      </c>
      <c r="R22" s="132">
        <f>'BÁO GIÁ HOÀN THIỆN'!$N$5</f>
        <v>46096.445833333331</v>
      </c>
    </row>
    <row r="23" spans="1:18" ht="15.75">
      <c r="A23" s="2" t="str">
        <f>IF('BÁO GIÁ HOÀN THIỆN'!A21="","",'BÁO GIÁ HOÀN THIỆN'!A21)</f>
        <v/>
      </c>
      <c r="B23" s="2" t="str">
        <f>IF('BÁO GIÁ HOÀN THIỆN'!B21="","",'BÁO GIÁ HOÀN THIỆN'!B21)</f>
        <v>KHÁCH HÀNG</v>
      </c>
      <c r="C23" s="2" t="str">
        <f>IF('BÁO GIÁ HOÀN THIỆN'!C21="","",'BÁO GIÁ HOÀN THIỆN'!C21)</f>
        <v/>
      </c>
      <c r="D23" s="2" t="str">
        <f>IF('BÁO GIÁ HOÀN THIỆN'!D21="","",'BÁO GIÁ HOÀN THIỆN'!D21)</f>
        <v/>
      </c>
      <c r="E23" s="2" t="str">
        <f>IF('BÁO GIÁ HOÀN THIỆN'!E21="","",'BÁO GIÁ HOÀN THIỆN'!E21)</f>
        <v>KẾ TOÁN XÁC NHẬN</v>
      </c>
      <c r="F23" s="2" t="str">
        <f>IF('BÁO GIÁ HOÀN THIỆN'!F21="","",'BÁO GIÁ HOÀN THIỆN'!F21)</f>
        <v/>
      </c>
      <c r="G23" s="2" t="str">
        <f>IF('BÁO GIÁ HOÀN THIỆN'!G21="","",'BÁO GIÁ HOÀN THIỆN'!G21)</f>
        <v/>
      </c>
      <c r="H23" s="2" t="str">
        <f>IF('BÁO GIÁ HOÀN THIỆN'!H21="","",'BÁO GIÁ HOÀN THIỆN'!H21)</f>
        <v/>
      </c>
      <c r="I23" s="2" t="str">
        <f>IF('BÁO GIÁ HOÀN THIỆN'!I21="","",'BÁO GIÁ HOÀN THIỆN'!I21)</f>
        <v/>
      </c>
      <c r="J23" s="2" t="str">
        <f>IF('BÁO GIÁ HOÀN THIỆN'!J21="","",'BÁO GIÁ HOÀN THIỆN'!J21)</f>
        <v xml:space="preserve">            ĐẠI DIỆN BÁN HÀNG</v>
      </c>
      <c r="K23" s="2" t="str">
        <f>IF('BÁO GIÁ HOÀN THIỆN'!K21="","",'BÁO GIÁ HOÀN THIỆN'!K21)</f>
        <v/>
      </c>
      <c r="L23" s="2" t="str">
        <f>IF('BÁO GIÁ HOÀN THIỆN'!L21="","",'BÁO GIÁ HOÀN THIỆN'!L21)</f>
        <v/>
      </c>
      <c r="M23" s="2" t="str">
        <f>IF('BÁO GIÁ HOÀN THIỆN'!M21="","",'BÁO GIÁ HOÀN THIỆN'!M21)</f>
        <v/>
      </c>
      <c r="N23" s="2" t="str">
        <f>IF('BÁO GIÁ HOÀN THIỆN'!N21="","",'BÁO GIÁ HOÀN THIỆN'!N21)</f>
        <v/>
      </c>
      <c r="O23" s="2">
        <f>'BÁO GIÁ HOÀN THIỆN'!$H$4</f>
        <v>0</v>
      </c>
      <c r="P23" s="132">
        <f>'BÁO GIÁ HOÀN THIỆN'!$N$3</f>
        <v>46091.445833333331</v>
      </c>
      <c r="Q23" s="133">
        <f>'BÁO GIÁ HOÀN THIỆN'!$N$4</f>
        <v>5</v>
      </c>
      <c r="R23" s="132">
        <f>'BÁO GIÁ HOÀN THIỆN'!$N$5</f>
        <v>46096.445833333331</v>
      </c>
    </row>
    <row r="24" spans="1:18" ht="15.75">
      <c r="A24" s="2" t="str">
        <f>IF('BÁO GIÁ HOÀN THIỆN'!A22="","",'BÁO GIÁ HOÀN THIỆN'!A22)</f>
        <v/>
      </c>
      <c r="B24" s="2" t="str">
        <f>IF('BÁO GIÁ HOÀN THIỆN'!B22="","",'BÁO GIÁ HOÀN THIỆN'!B22)</f>
        <v xml:space="preserve">                 (Ký, ghi rõ họ tên)</v>
      </c>
      <c r="C24" s="2" t="str">
        <f>IF('BÁO GIÁ HOÀN THIỆN'!C22="","",'BÁO GIÁ HOÀN THIỆN'!C22)</f>
        <v/>
      </c>
      <c r="D24" s="2" t="str">
        <f>IF('BÁO GIÁ HOÀN THIỆN'!D22="","",'BÁO GIÁ HOÀN THIỆN'!D22)</f>
        <v xml:space="preserve">          (Ký, ghi rõ họ tên)</v>
      </c>
      <c r="E24" s="2" t="str">
        <f>IF('BÁO GIÁ HOÀN THIỆN'!E22="","",'BÁO GIÁ HOÀN THIỆN'!E22)</f>
        <v/>
      </c>
      <c r="F24" s="2" t="str">
        <f>IF('BÁO GIÁ HOÀN THIỆN'!F22="","",'BÁO GIÁ HOÀN THIỆN'!F22)</f>
        <v/>
      </c>
      <c r="G24" s="2" t="str">
        <f>IF('BÁO GIÁ HOÀN THIỆN'!G22="","",'BÁO GIÁ HOÀN THIỆN'!G22)</f>
        <v/>
      </c>
      <c r="H24" s="2" t="str">
        <f>IF('BÁO GIÁ HOÀN THIỆN'!H22="","",'BÁO GIÁ HOÀN THIỆN'!H22)</f>
        <v/>
      </c>
      <c r="I24" s="2" t="str">
        <f>IF('BÁO GIÁ HOÀN THIỆN'!I22="","",'BÁO GIÁ HOÀN THIỆN'!I22)</f>
        <v/>
      </c>
      <c r="J24" s="2" t="str">
        <f>IF('BÁO GIÁ HOÀN THIỆN'!J22="","",'BÁO GIÁ HOÀN THIỆN'!J22)</f>
        <v xml:space="preserve">          (Ký, ghi rõ họ tên)</v>
      </c>
      <c r="K24" s="2" t="str">
        <f>IF('BÁO GIÁ HOÀN THIỆN'!K22="","",'BÁO GIÁ HOÀN THIỆN'!K22)</f>
        <v/>
      </c>
      <c r="L24" s="2" t="str">
        <f>IF('BÁO GIÁ HOÀN THIỆN'!L22="","",'BÁO GIÁ HOÀN THIỆN'!L22)</f>
        <v/>
      </c>
      <c r="M24" s="2" t="str">
        <f>IF('BÁO GIÁ HOÀN THIỆN'!M22="","",'BÁO GIÁ HOÀN THIỆN'!M22)</f>
        <v/>
      </c>
      <c r="N24" s="2" t="str">
        <f>IF('BÁO GIÁ HOÀN THIỆN'!N22="","",'BÁO GIÁ HOÀN THIỆN'!N22)</f>
        <v/>
      </c>
      <c r="O24" s="2">
        <f>'BÁO GIÁ HOÀN THIỆN'!$H$4</f>
        <v>0</v>
      </c>
      <c r="P24" s="132">
        <f>'BÁO GIÁ HOÀN THIỆN'!$N$3</f>
        <v>46091.445833333331</v>
      </c>
      <c r="Q24" s="133">
        <f>'BÁO GIÁ HOÀN THIỆN'!$N$4</f>
        <v>5</v>
      </c>
      <c r="R24" s="132">
        <f>'BÁO GIÁ HOÀN THIỆN'!$N$5</f>
        <v>46096.445833333331</v>
      </c>
    </row>
    <row r="25" spans="1:18" ht="15.75">
      <c r="A25" s="2" t="str">
        <f>IF('BÁO GIÁ HOÀN THIỆN'!A23="","",'BÁO GIÁ HOÀN THIỆN'!A23)</f>
        <v/>
      </c>
      <c r="B25" s="2" t="str">
        <f>IF('BÁO GIÁ HOÀN THIỆN'!B23="","",'BÁO GIÁ HOÀN THIỆN'!B23)</f>
        <v/>
      </c>
      <c r="C25" s="2" t="str">
        <f>IF('BÁO GIÁ HOÀN THIỆN'!C23="","",'BÁO GIÁ HOÀN THIỆN'!C23)</f>
        <v/>
      </c>
      <c r="D25" s="2" t="str">
        <f>IF('BÁO GIÁ HOÀN THIỆN'!D23="","",'BÁO GIÁ HOÀN THIỆN'!D23)</f>
        <v/>
      </c>
      <c r="E25" s="2" t="str">
        <f>IF('BÁO GIÁ HOÀN THIỆN'!E23="","",'BÁO GIÁ HOÀN THIỆN'!E23)</f>
        <v/>
      </c>
      <c r="F25" s="2" t="str">
        <f>IF('BÁO GIÁ HOÀN THIỆN'!F23="","",'BÁO GIÁ HOÀN THIỆN'!F23)</f>
        <v/>
      </c>
      <c r="G25" s="2" t="str">
        <f>IF('BÁO GIÁ HOÀN THIỆN'!G23="","",'BÁO GIÁ HOÀN THIỆN'!G23)</f>
        <v/>
      </c>
      <c r="H25" s="2" t="str">
        <f>IF('BÁO GIÁ HOÀN THIỆN'!H23="","",'BÁO GIÁ HOÀN THIỆN'!H23)</f>
        <v/>
      </c>
      <c r="I25" s="2" t="str">
        <f>IF('BÁO GIÁ HOÀN THIỆN'!I23="","",'BÁO GIÁ HOÀN THIỆN'!I23)</f>
        <v/>
      </c>
      <c r="J25" s="2" t="str">
        <f>IF('BÁO GIÁ HOÀN THIỆN'!J23="","",'BÁO GIÁ HOÀN THIỆN'!J23)</f>
        <v/>
      </c>
      <c r="K25" s="2" t="str">
        <f>IF('BÁO GIÁ HOÀN THIỆN'!K23="","",'BÁO GIÁ HOÀN THIỆN'!K23)</f>
        <v/>
      </c>
      <c r="L25" s="2" t="str">
        <f>IF('BÁO GIÁ HOÀN THIỆN'!L23="","",'BÁO GIÁ HOÀN THIỆN'!L23)</f>
        <v/>
      </c>
      <c r="M25" s="2" t="str">
        <f>IF('BÁO GIÁ HOÀN THIỆN'!M23="","",'BÁO GIÁ HOÀN THIỆN'!M23)</f>
        <v/>
      </c>
      <c r="N25" s="2" t="str">
        <f>IF('BÁO GIÁ HOÀN THIỆN'!N23="","",'BÁO GIÁ HOÀN THIỆN'!N23)</f>
        <v/>
      </c>
      <c r="O25" s="2">
        <f>'BÁO GIÁ HOÀN THIỆN'!$H$4</f>
        <v>0</v>
      </c>
      <c r="P25" s="132">
        <f>'BÁO GIÁ HOÀN THIỆN'!$N$3</f>
        <v>46091.445833333331</v>
      </c>
      <c r="Q25" s="133">
        <f>'BÁO GIÁ HOÀN THIỆN'!$N$4</f>
        <v>5</v>
      </c>
      <c r="R25" s="132">
        <f>'BÁO GIÁ HOÀN THIỆN'!$N$5</f>
        <v>46096.445833333331</v>
      </c>
    </row>
    <row r="26" spans="1:18" ht="15.75">
      <c r="A26" s="2" t="str">
        <f>IF('BÁO GIÁ HOÀN THIỆN'!A24="","",'BÁO GIÁ HOÀN THIỆN'!A24)</f>
        <v>* Giá trên chưa bao gồm 10% VAT, giá giao hàng tại xưởng.</v>
      </c>
      <c r="B26" s="2" t="str">
        <f>IF('BÁO GIÁ HOÀN THIỆN'!B24="","",'BÁO GIÁ HOÀN THIỆN'!B24)</f>
        <v/>
      </c>
      <c r="C26" s="2" t="str">
        <f>IF('BÁO GIÁ HOÀN THIỆN'!C24="","",'BÁO GIÁ HOÀN THIỆN'!C24)</f>
        <v/>
      </c>
      <c r="D26" s="2" t="str">
        <f>IF('BÁO GIÁ HOÀN THIỆN'!D24="","",'BÁO GIÁ HOÀN THIỆN'!D24)</f>
        <v/>
      </c>
      <c r="E26" s="2" t="str">
        <f>IF('BÁO GIÁ HOÀN THIỆN'!E24="","",'BÁO GIÁ HOÀN THIỆN'!E24)</f>
        <v/>
      </c>
      <c r="F26" s="2" t="str">
        <f>IF('BÁO GIÁ HOÀN THIỆN'!F24="","",'BÁO GIÁ HOÀN THIỆN'!F24)</f>
        <v/>
      </c>
      <c r="G26" s="2" t="str">
        <f>IF('BÁO GIÁ HOÀN THIỆN'!G24="","",'BÁO GIÁ HOÀN THIỆN'!G24)</f>
        <v/>
      </c>
      <c r="H26" s="2" t="str">
        <f>IF('BÁO GIÁ HOÀN THIỆN'!H24="","",'BÁO GIÁ HOÀN THIỆN'!H24)</f>
        <v/>
      </c>
      <c r="I26" s="2" t="str">
        <f>IF('BÁO GIÁ HOÀN THIỆN'!I24="","",'BÁO GIÁ HOÀN THIỆN'!I24)</f>
        <v/>
      </c>
      <c r="J26" s="2" t="str">
        <f>IF('BÁO GIÁ HOÀN THIỆN'!J24="","",'BÁO GIÁ HOÀN THIỆN'!J24)</f>
        <v/>
      </c>
      <c r="K26" s="2" t="str">
        <f>IF('BÁO GIÁ HOÀN THIỆN'!K24="","",'BÁO GIÁ HOÀN THIỆN'!K24)</f>
        <v/>
      </c>
      <c r="L26" s="2" t="str">
        <f>IF('BÁO GIÁ HOÀN THIỆN'!L24="","",'BÁO GIÁ HOÀN THIỆN'!L24)</f>
        <v/>
      </c>
      <c r="M26" s="2" t="str">
        <f>IF('BÁO GIÁ HOÀN THIỆN'!M24="","",'BÁO GIÁ HOÀN THIỆN'!M24)</f>
        <v/>
      </c>
      <c r="N26" s="2" t="str">
        <f>IF('BÁO GIÁ HOÀN THIỆN'!N24="","",'BÁO GIÁ HOÀN THIỆN'!N24)</f>
        <v/>
      </c>
      <c r="O26" s="2">
        <f>'BÁO GIÁ HOÀN THIỆN'!$H$4</f>
        <v>0</v>
      </c>
      <c r="P26" s="132">
        <f>'BÁO GIÁ HOÀN THIỆN'!$N$3</f>
        <v>46091.445833333331</v>
      </c>
      <c r="Q26" s="133">
        <f>'BÁO GIÁ HOÀN THIỆN'!$N$4</f>
        <v>5</v>
      </c>
      <c r="R26" s="132">
        <f>'BÁO GIÁ HOÀN THIỆN'!$N$5</f>
        <v>46096.445833333331</v>
      </c>
    </row>
    <row r="27" spans="1:18" ht="15.75">
      <c r="A27" s="2" t="str">
        <f>IF('BÁO GIÁ HOÀN THIỆN'!A25="","",'BÁO GIÁ HOÀN THIỆN'!A25)</f>
        <v xml:space="preserve">* Ứng trước 50% tiền đơn hàng gia công, thanh toán 50% còn lại trước khi lấy hàng tại kho, giao hàng tại nhà máy bên bán sau 3 đến 5 ngày. </v>
      </c>
      <c r="B27" s="2" t="str">
        <f>IF('BÁO GIÁ HOÀN THIỆN'!B25="","",'BÁO GIÁ HOÀN THIỆN'!B25)</f>
        <v/>
      </c>
      <c r="C27" s="2" t="str">
        <f>IF('BÁO GIÁ HOÀN THIỆN'!C25="","",'BÁO GIÁ HOÀN THIỆN'!C25)</f>
        <v/>
      </c>
      <c r="D27" s="2" t="str">
        <f>IF('BÁO GIÁ HOÀN THIỆN'!D25="","",'BÁO GIÁ HOÀN THIỆN'!D25)</f>
        <v/>
      </c>
      <c r="E27" s="2" t="str">
        <f>IF('BÁO GIÁ HOÀN THIỆN'!E25="","",'BÁO GIÁ HOÀN THIỆN'!E25)</f>
        <v/>
      </c>
      <c r="F27" s="2" t="str">
        <f>IF('BÁO GIÁ HOÀN THIỆN'!F25="","",'BÁO GIÁ HOÀN THIỆN'!F25)</f>
        <v/>
      </c>
      <c r="G27" s="2" t="str">
        <f>IF('BÁO GIÁ HOÀN THIỆN'!G25="","",'BÁO GIÁ HOÀN THIỆN'!G25)</f>
        <v/>
      </c>
      <c r="H27" s="2" t="str">
        <f>IF('BÁO GIÁ HOÀN THIỆN'!H25="","",'BÁO GIÁ HOÀN THIỆN'!H25)</f>
        <v/>
      </c>
      <c r="I27" s="2" t="str">
        <f>IF('BÁO GIÁ HOÀN THIỆN'!I25="","",'BÁO GIÁ HOÀN THIỆN'!I25)</f>
        <v/>
      </c>
      <c r="J27" s="2" t="str">
        <f>IF('BÁO GIÁ HOÀN THIỆN'!J25="","",'BÁO GIÁ HOÀN THIỆN'!J25)</f>
        <v/>
      </c>
      <c r="K27" s="2" t="str">
        <f>IF('BÁO GIÁ HOÀN THIỆN'!K25="","",'BÁO GIÁ HOÀN THIỆN'!K25)</f>
        <v/>
      </c>
      <c r="L27" s="2" t="str">
        <f>IF('BÁO GIÁ HOÀN THIỆN'!L25="","",'BÁO GIÁ HOÀN THIỆN'!L25)</f>
        <v/>
      </c>
      <c r="M27" s="2" t="str">
        <f>IF('BÁO GIÁ HOÀN THIỆN'!M25="","",'BÁO GIÁ HOÀN THIỆN'!M25)</f>
        <v/>
      </c>
      <c r="N27" s="2" t="str">
        <f>IF('BÁO GIÁ HOÀN THIỆN'!N25="","",'BÁO GIÁ HOÀN THIỆN'!N25)</f>
        <v/>
      </c>
      <c r="O27" s="2">
        <f>'BÁO GIÁ HOÀN THIỆN'!$H$4</f>
        <v>0</v>
      </c>
      <c r="P27" s="132">
        <f>'BÁO GIÁ HOÀN THIỆN'!$N$3</f>
        <v>46091.445833333331</v>
      </c>
      <c r="Q27" s="133">
        <f>'BÁO GIÁ HOÀN THIỆN'!$N$4</f>
        <v>5</v>
      </c>
      <c r="R27" s="132">
        <f>'BÁO GIÁ HOÀN THIỆN'!$N$5</f>
        <v>46096.445833333331</v>
      </c>
    </row>
    <row r="28" spans="1:18" ht="15.75">
      <c r="A28" s="2" t="str">
        <f>IF('BÁO GIÁ HOÀN THIỆN'!A26="","",'BÁO GIÁ HOÀN THIỆN'!A26)</f>
        <v>* Kích thước theo số đo đã được thống nhất.</v>
      </c>
      <c r="B28" s="2" t="str">
        <f>IF('BÁO GIÁ HOÀN THIỆN'!B26="","",'BÁO GIÁ HOÀN THIỆN'!B26)</f>
        <v/>
      </c>
      <c r="C28" s="2" t="str">
        <f>IF('BÁO GIÁ HOÀN THIỆN'!C26="","",'BÁO GIÁ HOÀN THIỆN'!C26)</f>
        <v/>
      </c>
      <c r="D28" s="2" t="str">
        <f>IF('BÁO GIÁ HOÀN THIỆN'!D26="","",'BÁO GIÁ HOÀN THIỆN'!D26)</f>
        <v/>
      </c>
      <c r="E28" s="2" t="str">
        <f>IF('BÁO GIÁ HOÀN THIỆN'!E26="","",'BÁO GIÁ HOÀN THIỆN'!E26)</f>
        <v/>
      </c>
      <c r="F28" s="2" t="str">
        <f>IF('BÁO GIÁ HOÀN THIỆN'!F26="","",'BÁO GIÁ HOÀN THIỆN'!F26)</f>
        <v/>
      </c>
      <c r="G28" s="2" t="str">
        <f>IF('BÁO GIÁ HOÀN THIỆN'!G26="","",'BÁO GIÁ HOÀN THIỆN'!G26)</f>
        <v/>
      </c>
      <c r="H28" s="2" t="str">
        <f>IF('BÁO GIÁ HOÀN THIỆN'!H26="","",'BÁO GIÁ HOÀN THIỆN'!H26)</f>
        <v/>
      </c>
      <c r="I28" s="2" t="str">
        <f>IF('BÁO GIÁ HOÀN THIỆN'!I26="","",'BÁO GIÁ HOÀN THIỆN'!I26)</f>
        <v/>
      </c>
      <c r="J28" s="2" t="str">
        <f>IF('BÁO GIÁ HOÀN THIỆN'!J26="","",'BÁO GIÁ HOÀN THIỆN'!J26)</f>
        <v/>
      </c>
      <c r="K28" s="2" t="str">
        <f>IF('BÁO GIÁ HOÀN THIỆN'!K26="","",'BÁO GIÁ HOÀN THIỆN'!K26)</f>
        <v/>
      </c>
      <c r="L28" s="2" t="str">
        <f>IF('BÁO GIÁ HOÀN THIỆN'!L26="","",'BÁO GIÁ HOÀN THIỆN'!L26)</f>
        <v/>
      </c>
      <c r="M28" s="2" t="str">
        <f>IF('BÁO GIÁ HOÀN THIỆN'!M26="","",'BÁO GIÁ HOÀN THIỆN'!M26)</f>
        <v/>
      </c>
      <c r="N28" s="2" t="str">
        <f>IF('BÁO GIÁ HOÀN THIỆN'!N26="","",'BÁO GIÁ HOÀN THIỆN'!N26)</f>
        <v/>
      </c>
      <c r="O28" s="2">
        <f>'BÁO GIÁ HOÀN THIỆN'!$H$4</f>
        <v>0</v>
      </c>
      <c r="P28" s="132">
        <f>'BÁO GIÁ HOÀN THIỆN'!$N$3</f>
        <v>46091.445833333331</v>
      </c>
      <c r="Q28" s="133">
        <f>'BÁO GIÁ HOÀN THIỆN'!$N$4</f>
        <v>5</v>
      </c>
      <c r="R28" s="132">
        <f>'BÁO GIÁ HOÀN THIỆN'!$N$5</f>
        <v>46096.445833333331</v>
      </c>
    </row>
    <row r="29" spans="1:18" ht="15.75">
      <c r="A29" s="2" t="str">
        <f>IF('BÁO GIÁ HOÀN THIỆN'!A27="","",'BÁO GIÁ HOÀN THIỆN'!A27)</f>
        <v>* Hàng đã mua không được đổi, trả lại  (trừ khi có sự thỏa thuận trước)</v>
      </c>
      <c r="B29" s="2" t="str">
        <f>IF('BÁO GIÁ HOÀN THIỆN'!B27="","",'BÁO GIÁ HOÀN THIỆN'!B27)</f>
        <v/>
      </c>
      <c r="C29" s="2" t="str">
        <f>IF('BÁO GIÁ HOÀN THIỆN'!C27="","",'BÁO GIÁ HOÀN THIỆN'!C27)</f>
        <v/>
      </c>
      <c r="D29" s="2" t="str">
        <f>IF('BÁO GIÁ HOÀN THIỆN'!D27="","",'BÁO GIÁ HOÀN THIỆN'!D27)</f>
        <v/>
      </c>
      <c r="E29" s="2" t="str">
        <f>IF('BÁO GIÁ HOÀN THIỆN'!E27="","",'BÁO GIÁ HOÀN THIỆN'!E27)</f>
        <v/>
      </c>
      <c r="F29" s="2" t="str">
        <f>IF('BÁO GIÁ HOÀN THIỆN'!F27="","",'BÁO GIÁ HOÀN THIỆN'!F27)</f>
        <v/>
      </c>
      <c r="G29" s="2" t="str">
        <f>IF('BÁO GIÁ HOÀN THIỆN'!G27="","",'BÁO GIÁ HOÀN THIỆN'!G27)</f>
        <v/>
      </c>
      <c r="H29" s="2" t="str">
        <f>IF('BÁO GIÁ HOÀN THIỆN'!H27="","",'BÁO GIÁ HOÀN THIỆN'!H27)</f>
        <v/>
      </c>
      <c r="I29" s="2" t="str">
        <f>IF('BÁO GIÁ HOÀN THIỆN'!I27="","",'BÁO GIÁ HOÀN THIỆN'!I27)</f>
        <v/>
      </c>
      <c r="J29" s="2" t="str">
        <f>IF('BÁO GIÁ HOÀN THIỆN'!J27="","",'BÁO GIÁ HOÀN THIỆN'!J27)</f>
        <v/>
      </c>
      <c r="K29" s="2" t="str">
        <f>IF('BÁO GIÁ HOÀN THIỆN'!K27="","",'BÁO GIÁ HOÀN THIỆN'!K27)</f>
        <v/>
      </c>
      <c r="L29" s="2" t="str">
        <f>IF('BÁO GIÁ HOÀN THIỆN'!L27="","",'BÁO GIÁ HOÀN THIỆN'!L27)</f>
        <v/>
      </c>
      <c r="M29" s="2" t="str">
        <f>IF('BÁO GIÁ HOÀN THIỆN'!M27="","",'BÁO GIÁ HOÀN THIỆN'!M27)</f>
        <v/>
      </c>
      <c r="N29" s="2" t="str">
        <f>IF('BÁO GIÁ HOÀN THIỆN'!N27="","",'BÁO GIÁ HOÀN THIỆN'!N27)</f>
        <v/>
      </c>
      <c r="O29" s="2">
        <f>'BÁO GIÁ HOÀN THIỆN'!$H$4</f>
        <v>0</v>
      </c>
      <c r="P29" s="132">
        <f>'BÁO GIÁ HOÀN THIỆN'!$N$3</f>
        <v>46091.445833333331</v>
      </c>
      <c r="Q29" s="133">
        <f>'BÁO GIÁ HOÀN THIỆN'!$N$4</f>
        <v>5</v>
      </c>
      <c r="R29" s="132">
        <f>'BÁO GIÁ HOÀN THIỆN'!$N$5</f>
        <v>46096.445833333331</v>
      </c>
    </row>
    <row r="30" spans="1:18" ht="15.75">
      <c r="A30" s="2" t="str">
        <f>IF('BÁO GIÁ HOÀN THIỆN'!A28="","",'BÁO GIÁ HOÀN THIỆN'!A28)</f>
        <v/>
      </c>
      <c r="B30" s="2" t="str">
        <f>IF('BÁO GIÁ HOÀN THIỆN'!B28="","",'BÁO GIÁ HOÀN THIỆN'!B28)</f>
        <v/>
      </c>
      <c r="C30" s="2" t="str">
        <f>IF('BÁO GIÁ HOÀN THIỆN'!C28="","",'BÁO GIÁ HOÀN THIỆN'!C28)</f>
        <v/>
      </c>
      <c r="D30" s="2" t="str">
        <f>IF('BÁO GIÁ HOÀN THIỆN'!D28="","",'BÁO GIÁ HOÀN THIỆN'!D28)</f>
        <v/>
      </c>
      <c r="E30" s="2" t="str">
        <f>IF('BÁO GIÁ HOÀN THIỆN'!E28="","",'BÁO GIÁ HOÀN THIỆN'!E28)</f>
        <v/>
      </c>
      <c r="F30" s="2" t="str">
        <f>IF('BÁO GIÁ HOÀN THIỆN'!F28="","",'BÁO GIÁ HOÀN THIỆN'!F28)</f>
        <v/>
      </c>
      <c r="G30" s="2" t="str">
        <f>IF('BÁO GIÁ HOÀN THIỆN'!G28="","",'BÁO GIÁ HOÀN THIỆN'!G28)</f>
        <v/>
      </c>
      <c r="H30" s="2" t="str">
        <f>IF('BÁO GIÁ HOÀN THIỆN'!H28="","",'BÁO GIÁ HOÀN THIỆN'!H28)</f>
        <v/>
      </c>
      <c r="I30" s="2" t="str">
        <f>IF('BÁO GIÁ HOÀN THIỆN'!I28="","",'BÁO GIÁ HOÀN THIỆN'!I28)</f>
        <v/>
      </c>
      <c r="J30" s="2" t="str">
        <f>IF('BÁO GIÁ HOÀN THIỆN'!J28="","",'BÁO GIÁ HOÀN THIỆN'!J28)</f>
        <v/>
      </c>
      <c r="K30" s="2" t="str">
        <f>IF('BÁO GIÁ HOÀN THIỆN'!K28="","",'BÁO GIÁ HOÀN THIỆN'!K28)</f>
        <v/>
      </c>
      <c r="L30" s="2" t="str">
        <f>IF('BÁO GIÁ HOÀN THIỆN'!L28="","",'BÁO GIÁ HOÀN THIỆN'!L28)</f>
        <v/>
      </c>
      <c r="M30" s="2" t="str">
        <f>IF('BÁO GIÁ HOÀN THIỆN'!M28="","",'BÁO GIÁ HOÀN THIỆN'!M28)</f>
        <v/>
      </c>
      <c r="N30" s="2" t="str">
        <f>IF('BÁO GIÁ HOÀN THIỆN'!N28="","",'BÁO GIÁ HOÀN THIỆN'!N28)</f>
        <v/>
      </c>
      <c r="O30" s="2">
        <f>'BÁO GIÁ HOÀN THIỆN'!$H$4</f>
        <v>0</v>
      </c>
      <c r="P30" s="132">
        <f>'BÁO GIÁ HOÀN THIỆN'!$N$3</f>
        <v>46091.445833333331</v>
      </c>
      <c r="Q30" s="133">
        <f>'BÁO GIÁ HOÀN THIỆN'!$N$4</f>
        <v>5</v>
      </c>
      <c r="R30" s="132">
        <f>'BÁO GIÁ HOÀN THIỆN'!$N$5</f>
        <v>46096.445833333331</v>
      </c>
    </row>
    <row r="31" spans="1:18" ht="15.75">
      <c r="A31" s="2" t="str">
        <f>IF('BÁO GIÁ HOÀN THIỆN'!A29="","",'BÁO GIÁ HOÀN THIỆN'!A29)</f>
        <v/>
      </c>
      <c r="B31" s="2" t="str">
        <f>IF('BÁO GIÁ HOÀN THIỆN'!B29="","",'BÁO GIÁ HOÀN THIỆN'!B29)</f>
        <v/>
      </c>
      <c r="C31" s="2" t="str">
        <f>IF('BÁO GIÁ HOÀN THIỆN'!C29="","",'BÁO GIÁ HOÀN THIỆN'!C29)</f>
        <v/>
      </c>
      <c r="D31" s="2" t="str">
        <f>IF('BÁO GIÁ HOÀN THIỆN'!D29="","",'BÁO GIÁ HOÀN THIỆN'!D29)</f>
        <v/>
      </c>
      <c r="E31" s="2" t="str">
        <f>IF('BÁO GIÁ HOÀN THIỆN'!E29="","",'BÁO GIÁ HOÀN THIỆN'!E29)</f>
        <v/>
      </c>
      <c r="F31" s="2" t="str">
        <f>IF('BÁO GIÁ HOÀN THIỆN'!F29="","",'BÁO GIÁ HOÀN THIỆN'!F29)</f>
        <v/>
      </c>
      <c r="G31" s="2" t="str">
        <f>IF('BÁO GIÁ HOÀN THIỆN'!G29="","",'BÁO GIÁ HOÀN THIỆN'!G29)</f>
        <v/>
      </c>
      <c r="H31" s="2" t="str">
        <f>IF('BÁO GIÁ HOÀN THIỆN'!H29="","",'BÁO GIÁ HOÀN THIỆN'!H29)</f>
        <v/>
      </c>
      <c r="I31" s="2" t="str">
        <f>IF('BÁO GIÁ HOÀN THIỆN'!I29="","",'BÁO GIÁ HOÀN THIỆN'!I29)</f>
        <v/>
      </c>
      <c r="J31" s="2" t="str">
        <f>IF('BÁO GIÁ HOÀN THIỆN'!J29="","",'BÁO GIÁ HOÀN THIỆN'!J29)</f>
        <v/>
      </c>
      <c r="K31" s="2" t="str">
        <f>IF('BÁO GIÁ HOÀN THIỆN'!K29="","",'BÁO GIÁ HOÀN THIỆN'!K29)</f>
        <v/>
      </c>
      <c r="L31" s="2" t="str">
        <f>IF('BÁO GIÁ HOÀN THIỆN'!L29="","",'BÁO GIÁ HOÀN THIỆN'!L29)</f>
        <v/>
      </c>
      <c r="M31" s="2" t="str">
        <f>IF('BÁO GIÁ HOÀN THIỆN'!M29="","",'BÁO GIÁ HOÀN THIỆN'!M29)</f>
        <v/>
      </c>
      <c r="N31" s="2" t="str">
        <f>IF('BÁO GIÁ HOÀN THIỆN'!N29="","",'BÁO GIÁ HOÀN THIỆN'!N29)</f>
        <v/>
      </c>
      <c r="O31" s="2">
        <f>'BÁO GIÁ HOÀN THIỆN'!$H$4</f>
        <v>0</v>
      </c>
      <c r="P31" s="132">
        <f>'BÁO GIÁ HOÀN THIỆN'!$N$3</f>
        <v>46091.445833333331</v>
      </c>
      <c r="Q31" s="133">
        <f>'BÁO GIÁ HOÀN THIỆN'!$N$4</f>
        <v>5</v>
      </c>
      <c r="R31" s="132">
        <f>'BÁO GIÁ HOÀN THIỆN'!$N$5</f>
        <v>46096.445833333331</v>
      </c>
    </row>
    <row r="32" spans="1:18" ht="15.75">
      <c r="A32" s="2" t="str">
        <f>IF('BÁO GIÁ HOÀN THIỆN'!A30="","",'BÁO GIÁ HOÀN THIỆN'!A30)</f>
        <v/>
      </c>
      <c r="B32" s="2" t="str">
        <f>IF('BÁO GIÁ HOÀN THIỆN'!B30="","",'BÁO GIÁ HOÀN THIỆN'!B30)</f>
        <v/>
      </c>
      <c r="C32" s="2" t="str">
        <f>IF('BÁO GIÁ HOÀN THIỆN'!C30="","",'BÁO GIÁ HOÀN THIỆN'!C30)</f>
        <v/>
      </c>
      <c r="D32" s="2" t="str">
        <f>IF('BÁO GIÁ HOÀN THIỆN'!D30="","",'BÁO GIÁ HOÀN THIỆN'!D30)</f>
        <v/>
      </c>
      <c r="E32" s="2" t="str">
        <f>IF('BÁO GIÁ HOÀN THIỆN'!E30="","",'BÁO GIÁ HOÀN THIỆN'!E30)</f>
        <v/>
      </c>
      <c r="F32" s="2" t="str">
        <f>IF('BÁO GIÁ HOÀN THIỆN'!F30="","",'BÁO GIÁ HOÀN THIỆN'!F30)</f>
        <v/>
      </c>
      <c r="G32" s="2" t="str">
        <f>IF('BÁO GIÁ HOÀN THIỆN'!G30="","",'BÁO GIÁ HOÀN THIỆN'!G30)</f>
        <v/>
      </c>
      <c r="H32" s="2" t="str">
        <f>IF('BÁO GIÁ HOÀN THIỆN'!H30="","",'BÁO GIÁ HOÀN THIỆN'!H30)</f>
        <v/>
      </c>
      <c r="I32" s="2" t="str">
        <f>IF('BÁO GIÁ HOÀN THIỆN'!I30="","",'BÁO GIÁ HOÀN THIỆN'!I30)</f>
        <v/>
      </c>
      <c r="J32" s="2" t="str">
        <f>IF('BÁO GIÁ HOÀN THIỆN'!J30="","",'BÁO GIÁ HOÀN THIỆN'!J30)</f>
        <v/>
      </c>
      <c r="K32" s="2" t="str">
        <f>IF('BÁO GIÁ HOÀN THIỆN'!K30="","",'BÁO GIÁ HOÀN THIỆN'!K30)</f>
        <v/>
      </c>
      <c r="L32" s="2" t="str">
        <f>IF('BÁO GIÁ HOÀN THIỆN'!L30="","",'BÁO GIÁ HOÀN THIỆN'!L30)</f>
        <v/>
      </c>
      <c r="M32" s="2" t="str">
        <f>IF('BÁO GIÁ HOÀN THIỆN'!M30="","",'BÁO GIÁ HOÀN THIỆN'!M30)</f>
        <v/>
      </c>
      <c r="N32" s="2" t="str">
        <f>IF('BÁO GIÁ HOÀN THIỆN'!N30="","",'BÁO GIÁ HOÀN THIỆN'!N30)</f>
        <v/>
      </c>
      <c r="O32" s="2">
        <f>'BÁO GIÁ HOÀN THIỆN'!$H$4</f>
        <v>0</v>
      </c>
      <c r="P32" s="132">
        <f>'BÁO GIÁ HOÀN THIỆN'!$N$3</f>
        <v>46091.445833333331</v>
      </c>
      <c r="Q32" s="133">
        <f>'BÁO GIÁ HOÀN THIỆN'!$N$4</f>
        <v>5</v>
      </c>
      <c r="R32" s="132">
        <f>'BÁO GIÁ HOÀN THIỆN'!$N$5</f>
        <v>46096.445833333331</v>
      </c>
    </row>
    <row r="33" spans="1:18" ht="15.75">
      <c r="A33" s="2" t="str">
        <f>IF('BÁO GIÁ HOÀN THIỆN'!A31="","",'BÁO GIÁ HOÀN THIỆN'!A31)</f>
        <v/>
      </c>
      <c r="B33" s="2" t="str">
        <f>IF('BÁO GIÁ HOÀN THIỆN'!B31="","",'BÁO GIÁ HOÀN THIỆN'!B31)</f>
        <v/>
      </c>
      <c r="C33" s="2" t="str">
        <f>IF('BÁO GIÁ HOÀN THIỆN'!C31="","",'BÁO GIÁ HOÀN THIỆN'!C31)</f>
        <v/>
      </c>
      <c r="D33" s="2" t="str">
        <f>IF('BÁO GIÁ HOÀN THIỆN'!D31="","",'BÁO GIÁ HOÀN THIỆN'!D31)</f>
        <v/>
      </c>
      <c r="E33" s="2" t="str">
        <f>IF('BÁO GIÁ HOÀN THIỆN'!E31="","",'BÁO GIÁ HOÀN THIỆN'!E31)</f>
        <v/>
      </c>
      <c r="F33" s="2" t="str">
        <f>IF('BÁO GIÁ HOÀN THIỆN'!F31="","",'BÁO GIÁ HOÀN THIỆN'!F31)</f>
        <v/>
      </c>
      <c r="G33" s="2" t="str">
        <f>IF('BÁO GIÁ HOÀN THIỆN'!G31="","",'BÁO GIÁ HOÀN THIỆN'!G31)</f>
        <v/>
      </c>
      <c r="H33" s="2" t="str">
        <f>IF('BÁO GIÁ HOÀN THIỆN'!H31="","",'BÁO GIÁ HOÀN THIỆN'!H31)</f>
        <v/>
      </c>
      <c r="I33" s="2" t="str">
        <f>IF('BÁO GIÁ HOÀN THIỆN'!I31="","",'BÁO GIÁ HOÀN THIỆN'!I31)</f>
        <v/>
      </c>
      <c r="J33" s="2" t="str">
        <f>IF('BÁO GIÁ HOÀN THIỆN'!J31="","",'BÁO GIÁ HOÀN THIỆN'!J31)</f>
        <v/>
      </c>
      <c r="K33" s="2" t="str">
        <f>IF('BÁO GIÁ HOÀN THIỆN'!K31="","",'BÁO GIÁ HOÀN THIỆN'!K31)</f>
        <v/>
      </c>
      <c r="L33" s="2" t="str">
        <f>IF('BÁO GIÁ HOÀN THIỆN'!L31="","",'BÁO GIÁ HOÀN THIỆN'!L31)</f>
        <v/>
      </c>
      <c r="M33" s="2" t="str">
        <f>IF('BÁO GIÁ HOÀN THIỆN'!M31="","",'BÁO GIÁ HOÀN THIỆN'!M31)</f>
        <v/>
      </c>
      <c r="N33" s="2" t="str">
        <f>IF('BÁO GIÁ HOÀN THIỆN'!N31="","",'BÁO GIÁ HOÀN THIỆN'!N31)</f>
        <v/>
      </c>
      <c r="O33" s="2">
        <f>'BÁO GIÁ HOÀN THIỆN'!$H$4</f>
        <v>0</v>
      </c>
      <c r="P33" s="132">
        <f>'BÁO GIÁ HOÀN THIỆN'!$N$3</f>
        <v>46091.445833333331</v>
      </c>
      <c r="Q33" s="133">
        <f>'BÁO GIÁ HOÀN THIỆN'!$N$4</f>
        <v>5</v>
      </c>
      <c r="R33" s="132">
        <f>'BÁO GIÁ HOÀN THIỆN'!$N$5</f>
        <v>46096.445833333331</v>
      </c>
    </row>
    <row r="34" spans="1:18" ht="15.75">
      <c r="A34" s="2" t="str">
        <f>IF('BÁO GIÁ HOÀN THIỆN'!A32="","",'BÁO GIÁ HOÀN THIỆN'!A32)</f>
        <v/>
      </c>
      <c r="B34" s="2" t="str">
        <f>IF('BÁO GIÁ HOÀN THIỆN'!B32="","",'BÁO GIÁ HOÀN THIỆN'!B32)</f>
        <v/>
      </c>
      <c r="C34" s="2" t="str">
        <f>IF('BÁO GIÁ HOÀN THIỆN'!C32="","",'BÁO GIÁ HOÀN THIỆN'!C32)</f>
        <v/>
      </c>
      <c r="D34" s="2" t="str">
        <f>IF('BÁO GIÁ HOÀN THIỆN'!D32="","",'BÁO GIÁ HOÀN THIỆN'!D32)</f>
        <v/>
      </c>
      <c r="E34" s="2" t="str">
        <f>IF('BÁO GIÁ HOÀN THIỆN'!E32="","",'BÁO GIÁ HOÀN THIỆN'!E32)</f>
        <v/>
      </c>
      <c r="F34" s="2" t="str">
        <f>IF('BÁO GIÁ HOÀN THIỆN'!F32="","",'BÁO GIÁ HOÀN THIỆN'!F32)</f>
        <v/>
      </c>
      <c r="G34" s="2" t="str">
        <f>IF('BÁO GIÁ HOÀN THIỆN'!G32="","",'BÁO GIÁ HOÀN THIỆN'!G32)</f>
        <v/>
      </c>
      <c r="H34" s="2" t="str">
        <f>IF('BÁO GIÁ HOÀN THIỆN'!H32="","",'BÁO GIÁ HOÀN THIỆN'!H32)</f>
        <v/>
      </c>
      <c r="I34" s="2" t="str">
        <f>IF('BÁO GIÁ HOÀN THIỆN'!I32="","",'BÁO GIÁ HOÀN THIỆN'!I32)</f>
        <v/>
      </c>
      <c r="J34" s="2" t="str">
        <f>IF('BÁO GIÁ HOÀN THIỆN'!J32="","",'BÁO GIÁ HOÀN THIỆN'!J32)</f>
        <v/>
      </c>
      <c r="K34" s="2" t="str">
        <f>IF('BÁO GIÁ HOÀN THIỆN'!K32="","",'BÁO GIÁ HOÀN THIỆN'!K32)</f>
        <v/>
      </c>
      <c r="L34" s="2" t="str">
        <f>IF('BÁO GIÁ HOÀN THIỆN'!L32="","",'BÁO GIÁ HOÀN THIỆN'!L32)</f>
        <v/>
      </c>
      <c r="M34" s="2" t="str">
        <f>IF('BÁO GIÁ HOÀN THIỆN'!M32="","",'BÁO GIÁ HOÀN THIỆN'!M32)</f>
        <v/>
      </c>
      <c r="N34" s="2" t="str">
        <f>IF('BÁO GIÁ HOÀN THIỆN'!N32="","",'BÁO GIÁ HOÀN THIỆN'!N32)</f>
        <v/>
      </c>
      <c r="O34" s="2">
        <f>'BÁO GIÁ HOÀN THIỆN'!$H$4</f>
        <v>0</v>
      </c>
      <c r="P34" s="132">
        <f>'BÁO GIÁ HOÀN THIỆN'!$N$3</f>
        <v>46091.445833333331</v>
      </c>
      <c r="Q34" s="133">
        <f>'BÁO GIÁ HOÀN THIỆN'!$N$4</f>
        <v>5</v>
      </c>
      <c r="R34" s="132">
        <f>'BÁO GIÁ HOÀN THIỆN'!$N$5</f>
        <v>46096.445833333331</v>
      </c>
    </row>
    <row r="35" spans="1:18" ht="15.75">
      <c r="A35" s="2" t="str">
        <f>IF('BÁO GIÁ HOÀN THIỆN'!A33="","",'BÁO GIÁ HOÀN THIỆN'!A33)</f>
        <v/>
      </c>
      <c r="B35" s="2" t="str">
        <f>IF('BÁO GIÁ HOÀN THIỆN'!B33="","",'BÁO GIÁ HOÀN THIỆN'!B33)</f>
        <v/>
      </c>
      <c r="C35" s="2" t="str">
        <f>IF('BÁO GIÁ HOÀN THIỆN'!C33="","",'BÁO GIÁ HOÀN THIỆN'!C33)</f>
        <v/>
      </c>
      <c r="D35" s="2" t="str">
        <f>IF('BÁO GIÁ HOÀN THIỆN'!D33="","",'BÁO GIÁ HOÀN THIỆN'!D33)</f>
        <v/>
      </c>
      <c r="E35" s="2" t="str">
        <f>IF('BÁO GIÁ HOÀN THIỆN'!E33="","",'BÁO GIÁ HOÀN THIỆN'!E33)</f>
        <v/>
      </c>
      <c r="F35" s="2" t="str">
        <f>IF('BÁO GIÁ HOÀN THIỆN'!F33="","",'BÁO GIÁ HOÀN THIỆN'!F33)</f>
        <v/>
      </c>
      <c r="G35" s="2" t="str">
        <f>IF('BÁO GIÁ HOÀN THIỆN'!G33="","",'BÁO GIÁ HOÀN THIỆN'!G33)</f>
        <v/>
      </c>
      <c r="H35" s="2" t="str">
        <f>IF('BÁO GIÁ HOÀN THIỆN'!H33="","",'BÁO GIÁ HOÀN THIỆN'!H33)</f>
        <v/>
      </c>
      <c r="I35" s="2" t="str">
        <f>IF('BÁO GIÁ HOÀN THIỆN'!I33="","",'BÁO GIÁ HOÀN THIỆN'!I33)</f>
        <v/>
      </c>
      <c r="J35" s="2" t="str">
        <f>IF('BÁO GIÁ HOÀN THIỆN'!J33="","",'BÁO GIÁ HOÀN THIỆN'!J33)</f>
        <v/>
      </c>
      <c r="K35" s="2" t="str">
        <f>IF('BÁO GIÁ HOÀN THIỆN'!K33="","",'BÁO GIÁ HOÀN THIỆN'!K33)</f>
        <v/>
      </c>
      <c r="L35" s="2" t="str">
        <f>IF('BÁO GIÁ HOÀN THIỆN'!L33="","",'BÁO GIÁ HOÀN THIỆN'!L33)</f>
        <v/>
      </c>
      <c r="M35" s="2" t="str">
        <f>IF('BÁO GIÁ HOÀN THIỆN'!M33="","",'BÁO GIÁ HOÀN THIỆN'!M33)</f>
        <v/>
      </c>
      <c r="N35" s="2" t="str">
        <f>IF('BÁO GIÁ HOÀN THIỆN'!N33="","",'BÁO GIÁ HOÀN THIỆN'!N33)</f>
        <v/>
      </c>
      <c r="O35" s="2">
        <f>'BÁO GIÁ HOÀN THIỆN'!$H$4</f>
        <v>0</v>
      </c>
      <c r="P35" s="132">
        <f>'BÁO GIÁ HOÀN THIỆN'!$N$3</f>
        <v>46091.445833333331</v>
      </c>
      <c r="Q35" s="133">
        <f>'BÁO GIÁ HOÀN THIỆN'!$N$4</f>
        <v>5</v>
      </c>
      <c r="R35" s="132">
        <f>'BÁO GIÁ HOÀN THIỆN'!$N$5</f>
        <v>46096.445833333331</v>
      </c>
    </row>
    <row r="36" spans="1:18" ht="15.75">
      <c r="A36" s="2" t="str">
        <f>IF('BÁO GIÁ HOÀN THIỆN'!A34="","",'BÁO GIÁ HOÀN THIỆN'!A34)</f>
        <v/>
      </c>
      <c r="B36" s="2" t="str">
        <f>IF('BÁO GIÁ HOÀN THIỆN'!B34="","",'BÁO GIÁ HOÀN THIỆN'!B34)</f>
        <v/>
      </c>
      <c r="C36" s="2" t="str">
        <f>IF('BÁO GIÁ HOÀN THIỆN'!C34="","",'BÁO GIÁ HOÀN THIỆN'!C34)</f>
        <v/>
      </c>
      <c r="D36" s="2" t="str">
        <f>IF('BÁO GIÁ HOÀN THIỆN'!D34="","",'BÁO GIÁ HOÀN THIỆN'!D34)</f>
        <v/>
      </c>
      <c r="E36" s="2" t="str">
        <f>IF('BÁO GIÁ HOÀN THIỆN'!E34="","",'BÁO GIÁ HOÀN THIỆN'!E34)</f>
        <v/>
      </c>
      <c r="F36" s="2" t="str">
        <f>IF('BÁO GIÁ HOÀN THIỆN'!F34="","",'BÁO GIÁ HOÀN THIỆN'!F34)</f>
        <v/>
      </c>
      <c r="G36" s="2" t="str">
        <f>IF('BÁO GIÁ HOÀN THIỆN'!G34="","",'BÁO GIÁ HOÀN THIỆN'!G34)</f>
        <v/>
      </c>
      <c r="H36" s="2" t="str">
        <f>IF('BÁO GIÁ HOÀN THIỆN'!H34="","",'BÁO GIÁ HOÀN THIỆN'!H34)</f>
        <v/>
      </c>
      <c r="I36" s="2" t="str">
        <f>IF('BÁO GIÁ HOÀN THIỆN'!I34="","",'BÁO GIÁ HOÀN THIỆN'!I34)</f>
        <v/>
      </c>
      <c r="J36" s="2" t="str">
        <f>IF('BÁO GIÁ HOÀN THIỆN'!J34="","",'BÁO GIÁ HOÀN THIỆN'!J34)</f>
        <v/>
      </c>
      <c r="K36" s="2" t="str">
        <f>IF('BÁO GIÁ HOÀN THIỆN'!K34="","",'BÁO GIÁ HOÀN THIỆN'!K34)</f>
        <v/>
      </c>
      <c r="L36" s="2" t="str">
        <f>IF('BÁO GIÁ HOÀN THIỆN'!L34="","",'BÁO GIÁ HOÀN THIỆN'!L34)</f>
        <v/>
      </c>
      <c r="M36" s="2" t="str">
        <f>IF('BÁO GIÁ HOÀN THIỆN'!M34="","",'BÁO GIÁ HOÀN THIỆN'!M34)</f>
        <v/>
      </c>
      <c r="N36" s="2" t="str">
        <f>IF('BÁO GIÁ HOÀN THIỆN'!N34="","",'BÁO GIÁ HOÀN THIỆN'!N34)</f>
        <v/>
      </c>
      <c r="O36" s="2">
        <f>'BÁO GIÁ HOÀN THIỆN'!$H$4</f>
        <v>0</v>
      </c>
      <c r="P36" s="132">
        <f>'BÁO GIÁ HOÀN THIỆN'!$N$3</f>
        <v>46091.445833333331</v>
      </c>
      <c r="Q36" s="133">
        <f>'BÁO GIÁ HOÀN THIỆN'!$N$4</f>
        <v>5</v>
      </c>
      <c r="R36" s="132">
        <f>'BÁO GIÁ HOÀN THIỆN'!$N$5</f>
        <v>46096.445833333331</v>
      </c>
    </row>
    <row r="37" spans="1:18" ht="15.75">
      <c r="A37" s="2" t="str">
        <f>IF('BÁO GIÁ HOÀN THIỆN'!A35="","",'BÁO GIÁ HOÀN THIỆN'!A35)</f>
        <v/>
      </c>
      <c r="B37" s="2" t="str">
        <f>IF('BÁO GIÁ HOÀN THIỆN'!B35="","",'BÁO GIÁ HOÀN THIỆN'!B35)</f>
        <v/>
      </c>
      <c r="C37" s="2" t="str">
        <f>IF('BÁO GIÁ HOÀN THIỆN'!C35="","",'BÁO GIÁ HOÀN THIỆN'!C35)</f>
        <v/>
      </c>
      <c r="D37" s="2" t="str">
        <f>IF('BÁO GIÁ HOÀN THIỆN'!D35="","",'BÁO GIÁ HOÀN THIỆN'!D35)</f>
        <v/>
      </c>
      <c r="E37" s="2" t="str">
        <f>IF('BÁO GIÁ HOÀN THIỆN'!E35="","",'BÁO GIÁ HOÀN THIỆN'!E35)</f>
        <v/>
      </c>
      <c r="F37" s="2" t="str">
        <f>IF('BÁO GIÁ HOÀN THIỆN'!F35="","",'BÁO GIÁ HOÀN THIỆN'!F35)</f>
        <v/>
      </c>
      <c r="G37" s="2" t="str">
        <f>IF('BÁO GIÁ HOÀN THIỆN'!G35="","",'BÁO GIÁ HOÀN THIỆN'!G35)</f>
        <v/>
      </c>
      <c r="H37" s="2" t="str">
        <f>IF('BÁO GIÁ HOÀN THIỆN'!H35="","",'BÁO GIÁ HOÀN THIỆN'!H35)</f>
        <v/>
      </c>
      <c r="I37" s="2" t="str">
        <f>IF('BÁO GIÁ HOÀN THIỆN'!I35="","",'BÁO GIÁ HOÀN THIỆN'!I35)</f>
        <v/>
      </c>
      <c r="J37" s="2" t="str">
        <f>IF('BÁO GIÁ HOÀN THIỆN'!J35="","",'BÁO GIÁ HOÀN THIỆN'!J35)</f>
        <v/>
      </c>
      <c r="K37" s="2" t="str">
        <f>IF('BÁO GIÁ HOÀN THIỆN'!K35="","",'BÁO GIÁ HOÀN THIỆN'!K35)</f>
        <v/>
      </c>
      <c r="L37" s="2" t="str">
        <f>IF('BÁO GIÁ HOÀN THIỆN'!L35="","",'BÁO GIÁ HOÀN THIỆN'!L35)</f>
        <v/>
      </c>
      <c r="M37" s="2" t="str">
        <f>IF('BÁO GIÁ HOÀN THIỆN'!M35="","",'BÁO GIÁ HOÀN THIỆN'!M35)</f>
        <v/>
      </c>
      <c r="N37" s="2" t="str">
        <f>IF('BÁO GIÁ HOÀN THIỆN'!N35="","",'BÁO GIÁ HOÀN THIỆN'!N35)</f>
        <v/>
      </c>
      <c r="O37" s="2">
        <f>'BÁO GIÁ HOÀN THIỆN'!$H$4</f>
        <v>0</v>
      </c>
      <c r="P37" s="132">
        <f>'BÁO GIÁ HOÀN THIỆN'!$N$3</f>
        <v>46091.445833333331</v>
      </c>
      <c r="Q37" s="133">
        <f>'BÁO GIÁ HOÀN THIỆN'!$N$4</f>
        <v>5</v>
      </c>
      <c r="R37" s="132">
        <f>'BÁO GIÁ HOÀN THIỆN'!$N$5</f>
        <v>46096.445833333331</v>
      </c>
    </row>
    <row r="38" spans="1:18" ht="15.75">
      <c r="A38" s="2" t="str">
        <f>IF('BÁO GIÁ HOÀN THIỆN'!A36="","",'BÁO GIÁ HOÀN THIỆN'!A36)</f>
        <v/>
      </c>
      <c r="B38" s="2" t="str">
        <f>IF('BÁO GIÁ HOÀN THIỆN'!B36="","",'BÁO GIÁ HOÀN THIỆN'!B36)</f>
        <v/>
      </c>
      <c r="C38" s="2" t="str">
        <f>IF('BÁO GIÁ HOÀN THIỆN'!C36="","",'BÁO GIÁ HOÀN THIỆN'!C36)</f>
        <v/>
      </c>
      <c r="D38" s="2" t="str">
        <f>IF('BÁO GIÁ HOÀN THIỆN'!D36="","",'BÁO GIÁ HOÀN THIỆN'!D36)</f>
        <v/>
      </c>
      <c r="E38" s="2" t="str">
        <f>IF('BÁO GIÁ HOÀN THIỆN'!E36="","",'BÁO GIÁ HOÀN THIỆN'!E36)</f>
        <v/>
      </c>
      <c r="F38" s="2" t="str">
        <f>IF('BÁO GIÁ HOÀN THIỆN'!F36="","",'BÁO GIÁ HOÀN THIỆN'!F36)</f>
        <v/>
      </c>
      <c r="G38" s="2" t="str">
        <f>IF('BÁO GIÁ HOÀN THIỆN'!G36="","",'BÁO GIÁ HOÀN THIỆN'!G36)</f>
        <v/>
      </c>
      <c r="H38" s="2" t="str">
        <f>IF('BÁO GIÁ HOÀN THIỆN'!H36="","",'BÁO GIÁ HOÀN THIỆN'!H36)</f>
        <v/>
      </c>
      <c r="I38" s="2" t="str">
        <f>IF('BÁO GIÁ HOÀN THIỆN'!I36="","",'BÁO GIÁ HOÀN THIỆN'!I36)</f>
        <v/>
      </c>
      <c r="J38" s="2" t="str">
        <f>IF('BÁO GIÁ HOÀN THIỆN'!J36="","",'BÁO GIÁ HOÀN THIỆN'!J36)</f>
        <v/>
      </c>
      <c r="K38" s="2" t="str">
        <f>IF('BÁO GIÁ HOÀN THIỆN'!K36="","",'BÁO GIÁ HOÀN THIỆN'!K36)</f>
        <v/>
      </c>
      <c r="L38" s="2" t="str">
        <f>IF('BÁO GIÁ HOÀN THIỆN'!L36="","",'BÁO GIÁ HOÀN THIỆN'!L36)</f>
        <v/>
      </c>
      <c r="M38" s="2" t="str">
        <f>IF('BÁO GIÁ HOÀN THIỆN'!M36="","",'BÁO GIÁ HOÀN THIỆN'!M36)</f>
        <v/>
      </c>
      <c r="N38" s="2" t="str">
        <f>IF('BÁO GIÁ HOÀN THIỆN'!N36="","",'BÁO GIÁ HOÀN THIỆN'!N36)</f>
        <v/>
      </c>
      <c r="O38" s="2">
        <f>'BÁO GIÁ HOÀN THIỆN'!$H$4</f>
        <v>0</v>
      </c>
      <c r="P38" s="132">
        <f>'BÁO GIÁ HOÀN THIỆN'!$N$3</f>
        <v>46091.445833333331</v>
      </c>
      <c r="Q38" s="133">
        <f>'BÁO GIÁ HOÀN THIỆN'!$N$4</f>
        <v>5</v>
      </c>
      <c r="R38" s="132">
        <f>'BÁO GIÁ HOÀN THIỆN'!$N$5</f>
        <v>46096.445833333331</v>
      </c>
    </row>
    <row r="39" spans="1:18" ht="15.75">
      <c r="A39" s="2" t="str">
        <f>IF('BÁO GIÁ HOÀN THIỆN'!A37="","",'BÁO GIÁ HOÀN THIỆN'!A37)</f>
        <v/>
      </c>
      <c r="B39" s="2" t="str">
        <f>IF('BÁO GIÁ HOÀN THIỆN'!B37="","",'BÁO GIÁ HOÀN THIỆN'!B37)</f>
        <v/>
      </c>
      <c r="C39" s="2" t="str">
        <f>IF('BÁO GIÁ HOÀN THIỆN'!C37="","",'BÁO GIÁ HOÀN THIỆN'!C37)</f>
        <v/>
      </c>
      <c r="D39" s="2" t="str">
        <f>IF('BÁO GIÁ HOÀN THIỆN'!D37="","",'BÁO GIÁ HOÀN THIỆN'!D37)</f>
        <v/>
      </c>
      <c r="E39" s="2" t="str">
        <f>IF('BÁO GIÁ HOÀN THIỆN'!E37="","",'BÁO GIÁ HOÀN THIỆN'!E37)</f>
        <v/>
      </c>
      <c r="F39" s="2" t="str">
        <f>IF('BÁO GIÁ HOÀN THIỆN'!F37="","",'BÁO GIÁ HOÀN THIỆN'!F37)</f>
        <v/>
      </c>
      <c r="G39" s="2" t="str">
        <f>IF('BÁO GIÁ HOÀN THIỆN'!G37="","",'BÁO GIÁ HOÀN THIỆN'!G37)</f>
        <v/>
      </c>
      <c r="H39" s="2" t="str">
        <f>IF('BÁO GIÁ HOÀN THIỆN'!H37="","",'BÁO GIÁ HOÀN THIỆN'!H37)</f>
        <v/>
      </c>
      <c r="I39" s="2" t="str">
        <f>IF('BÁO GIÁ HOÀN THIỆN'!I37="","",'BÁO GIÁ HOÀN THIỆN'!I37)</f>
        <v/>
      </c>
      <c r="J39" s="2" t="str">
        <f>IF('BÁO GIÁ HOÀN THIỆN'!J37="","",'BÁO GIÁ HOÀN THIỆN'!J37)</f>
        <v/>
      </c>
      <c r="K39" s="2" t="str">
        <f>IF('BÁO GIÁ HOÀN THIỆN'!K37="","",'BÁO GIÁ HOÀN THIỆN'!K37)</f>
        <v/>
      </c>
      <c r="L39" s="2" t="str">
        <f>IF('BÁO GIÁ HOÀN THIỆN'!L37="","",'BÁO GIÁ HOÀN THIỆN'!L37)</f>
        <v/>
      </c>
      <c r="M39" s="2" t="str">
        <f>IF('BÁO GIÁ HOÀN THIỆN'!M37="","",'BÁO GIÁ HOÀN THIỆN'!M37)</f>
        <v/>
      </c>
      <c r="N39" s="2" t="str">
        <f>IF('BÁO GIÁ HOÀN THIỆN'!N37="","",'BÁO GIÁ HOÀN THIỆN'!N37)</f>
        <v/>
      </c>
      <c r="O39" s="2">
        <f>'BÁO GIÁ HOÀN THIỆN'!$H$4</f>
        <v>0</v>
      </c>
      <c r="P39" s="132">
        <f>'BÁO GIÁ HOÀN THIỆN'!$N$3</f>
        <v>46091.445833333331</v>
      </c>
      <c r="Q39" s="133">
        <f>'BÁO GIÁ HOÀN THIỆN'!$N$4</f>
        <v>5</v>
      </c>
      <c r="R39" s="132">
        <f>'BÁO GIÁ HOÀN THIỆN'!$N$5</f>
        <v>46096.445833333331</v>
      </c>
    </row>
    <row r="40" spans="1:18" ht="15.75">
      <c r="A40" s="2" t="str">
        <f>IF('BÁO GIÁ HOÀN THIỆN'!A38="","",'BÁO GIÁ HOÀN THIỆN'!A38)</f>
        <v/>
      </c>
      <c r="B40" s="2" t="str">
        <f>IF('BÁO GIÁ HOÀN THIỆN'!B38="","",'BÁO GIÁ HOÀN THIỆN'!B38)</f>
        <v/>
      </c>
      <c r="C40" s="2" t="str">
        <f>IF('BÁO GIÁ HOÀN THIỆN'!C38="","",'BÁO GIÁ HOÀN THIỆN'!C38)</f>
        <v/>
      </c>
      <c r="D40" s="2" t="str">
        <f>IF('BÁO GIÁ HOÀN THIỆN'!D38="","",'BÁO GIÁ HOÀN THIỆN'!D38)</f>
        <v/>
      </c>
      <c r="E40" s="2" t="str">
        <f>IF('BÁO GIÁ HOÀN THIỆN'!E38="","",'BÁO GIÁ HOÀN THIỆN'!E38)</f>
        <v/>
      </c>
      <c r="F40" s="2" t="str">
        <f>IF('BÁO GIÁ HOÀN THIỆN'!F38="","",'BÁO GIÁ HOÀN THIỆN'!F38)</f>
        <v/>
      </c>
      <c r="G40" s="2" t="str">
        <f>IF('BÁO GIÁ HOÀN THIỆN'!G38="","",'BÁO GIÁ HOÀN THIỆN'!G38)</f>
        <v/>
      </c>
      <c r="H40" s="2" t="str">
        <f>IF('BÁO GIÁ HOÀN THIỆN'!H38="","",'BÁO GIÁ HOÀN THIỆN'!H38)</f>
        <v/>
      </c>
      <c r="I40" s="2" t="str">
        <f>IF('BÁO GIÁ HOÀN THIỆN'!I38="","",'BÁO GIÁ HOÀN THIỆN'!I38)</f>
        <v/>
      </c>
      <c r="J40" s="2" t="str">
        <f>IF('BÁO GIÁ HOÀN THIỆN'!J38="","",'BÁO GIÁ HOÀN THIỆN'!J38)</f>
        <v/>
      </c>
      <c r="K40" s="2" t="str">
        <f>IF('BÁO GIÁ HOÀN THIỆN'!K38="","",'BÁO GIÁ HOÀN THIỆN'!K38)</f>
        <v/>
      </c>
      <c r="L40" s="2" t="str">
        <f>IF('BÁO GIÁ HOÀN THIỆN'!L38="","",'BÁO GIÁ HOÀN THIỆN'!L38)</f>
        <v/>
      </c>
      <c r="M40" s="2" t="str">
        <f>IF('BÁO GIÁ HOÀN THIỆN'!M38="","",'BÁO GIÁ HOÀN THIỆN'!M38)</f>
        <v/>
      </c>
      <c r="N40" s="2" t="str">
        <f>IF('BÁO GIÁ HOÀN THIỆN'!N38="","",'BÁO GIÁ HOÀN THIỆN'!N38)</f>
        <v/>
      </c>
      <c r="O40" s="2">
        <f>'BÁO GIÁ HOÀN THIỆN'!$H$4</f>
        <v>0</v>
      </c>
      <c r="P40" s="132">
        <f>'BÁO GIÁ HOÀN THIỆN'!$N$3</f>
        <v>46091.445833333331</v>
      </c>
      <c r="Q40" s="133">
        <f>'BÁO GIÁ HOÀN THIỆN'!$N$4</f>
        <v>5</v>
      </c>
      <c r="R40" s="132">
        <f>'BÁO GIÁ HOÀN THIỆN'!$N$5</f>
        <v>46096.445833333331</v>
      </c>
    </row>
    <row r="41" spans="1:18" ht="15.75">
      <c r="A41" s="2" t="str">
        <f>IF('BÁO GIÁ HOÀN THIỆN'!A39="","",'BÁO GIÁ HOÀN THIỆN'!A39)</f>
        <v/>
      </c>
      <c r="B41" s="2" t="str">
        <f>IF('BÁO GIÁ HOÀN THIỆN'!B39="","",'BÁO GIÁ HOÀN THIỆN'!B39)</f>
        <v/>
      </c>
      <c r="C41" s="2" t="str">
        <f>IF('BÁO GIÁ HOÀN THIỆN'!C39="","",'BÁO GIÁ HOÀN THIỆN'!C39)</f>
        <v/>
      </c>
      <c r="D41" s="2" t="str">
        <f>IF('BÁO GIÁ HOÀN THIỆN'!D39="","",'BÁO GIÁ HOÀN THIỆN'!D39)</f>
        <v/>
      </c>
      <c r="E41" s="2" t="str">
        <f>IF('BÁO GIÁ HOÀN THIỆN'!E39="","",'BÁO GIÁ HOÀN THIỆN'!E39)</f>
        <v/>
      </c>
      <c r="F41" s="2" t="str">
        <f>IF('BÁO GIÁ HOÀN THIỆN'!F39="","",'BÁO GIÁ HOÀN THIỆN'!F39)</f>
        <v/>
      </c>
      <c r="G41" s="2" t="str">
        <f>IF('BÁO GIÁ HOÀN THIỆN'!G39="","",'BÁO GIÁ HOÀN THIỆN'!G39)</f>
        <v/>
      </c>
      <c r="H41" s="2" t="str">
        <f>IF('BÁO GIÁ HOÀN THIỆN'!H39="","",'BÁO GIÁ HOÀN THIỆN'!H39)</f>
        <v/>
      </c>
      <c r="I41" s="2" t="str">
        <f>IF('BÁO GIÁ HOÀN THIỆN'!I39="","",'BÁO GIÁ HOÀN THIỆN'!I39)</f>
        <v/>
      </c>
      <c r="J41" s="2" t="str">
        <f>IF('BÁO GIÁ HOÀN THIỆN'!J39="","",'BÁO GIÁ HOÀN THIỆN'!J39)</f>
        <v/>
      </c>
      <c r="K41" s="2" t="str">
        <f>IF('BÁO GIÁ HOÀN THIỆN'!K39="","",'BÁO GIÁ HOÀN THIỆN'!K39)</f>
        <v/>
      </c>
      <c r="L41" s="2" t="str">
        <f>IF('BÁO GIÁ HOÀN THIỆN'!L39="","",'BÁO GIÁ HOÀN THIỆN'!L39)</f>
        <v/>
      </c>
      <c r="M41" s="2" t="str">
        <f>IF('BÁO GIÁ HOÀN THIỆN'!M39="","",'BÁO GIÁ HOÀN THIỆN'!M39)</f>
        <v/>
      </c>
      <c r="N41" s="2" t="str">
        <f>IF('BÁO GIÁ HOÀN THIỆN'!N39="","",'BÁO GIÁ HOÀN THIỆN'!N39)</f>
        <v/>
      </c>
      <c r="O41" s="2">
        <f>'BÁO GIÁ HOÀN THIỆN'!$H$4</f>
        <v>0</v>
      </c>
      <c r="P41" s="132">
        <f>'BÁO GIÁ HOÀN THIỆN'!$N$3</f>
        <v>46091.445833333331</v>
      </c>
      <c r="Q41" s="133">
        <f>'BÁO GIÁ HOÀN THIỆN'!$N$4</f>
        <v>5</v>
      </c>
      <c r="R41" s="132">
        <f>'BÁO GIÁ HOÀN THIỆN'!$N$5</f>
        <v>46096.445833333331</v>
      </c>
    </row>
    <row r="42" spans="1:18" ht="15.75">
      <c r="A42" s="2" t="str">
        <f>IF('BÁO GIÁ HOÀN THIỆN'!A40="","",'BÁO GIÁ HOÀN THIỆN'!A40)</f>
        <v/>
      </c>
      <c r="B42" s="2" t="str">
        <f>IF('BÁO GIÁ HOÀN THIỆN'!B40="","",'BÁO GIÁ HOÀN THIỆN'!B40)</f>
        <v/>
      </c>
      <c r="C42" s="2" t="str">
        <f>IF('BÁO GIÁ HOÀN THIỆN'!C40="","",'BÁO GIÁ HOÀN THIỆN'!C40)</f>
        <v/>
      </c>
      <c r="D42" s="2" t="str">
        <f>IF('BÁO GIÁ HOÀN THIỆN'!D40="","",'BÁO GIÁ HOÀN THIỆN'!D40)</f>
        <v/>
      </c>
      <c r="E42" s="2" t="str">
        <f>IF('BÁO GIÁ HOÀN THIỆN'!E40="","",'BÁO GIÁ HOÀN THIỆN'!E40)</f>
        <v/>
      </c>
      <c r="F42" s="2" t="str">
        <f>IF('BÁO GIÁ HOÀN THIỆN'!F40="","",'BÁO GIÁ HOÀN THIỆN'!F40)</f>
        <v/>
      </c>
      <c r="G42" s="2" t="str">
        <f>IF('BÁO GIÁ HOÀN THIỆN'!G40="","",'BÁO GIÁ HOÀN THIỆN'!G40)</f>
        <v/>
      </c>
      <c r="H42" s="2" t="str">
        <f>IF('BÁO GIÁ HOÀN THIỆN'!H40="","",'BÁO GIÁ HOÀN THIỆN'!H40)</f>
        <v/>
      </c>
      <c r="I42" s="2" t="str">
        <f>IF('BÁO GIÁ HOÀN THIỆN'!I40="","",'BÁO GIÁ HOÀN THIỆN'!I40)</f>
        <v/>
      </c>
      <c r="J42" s="2" t="str">
        <f>IF('BÁO GIÁ HOÀN THIỆN'!J40="","",'BÁO GIÁ HOÀN THIỆN'!J40)</f>
        <v/>
      </c>
      <c r="K42" s="2" t="str">
        <f>IF('BÁO GIÁ HOÀN THIỆN'!K40="","",'BÁO GIÁ HOÀN THIỆN'!K40)</f>
        <v/>
      </c>
      <c r="L42" s="2" t="str">
        <f>IF('BÁO GIÁ HOÀN THIỆN'!L40="","",'BÁO GIÁ HOÀN THIỆN'!L40)</f>
        <v/>
      </c>
      <c r="M42" s="2" t="str">
        <f>IF('BÁO GIÁ HOÀN THIỆN'!M40="","",'BÁO GIÁ HOÀN THIỆN'!M40)</f>
        <v/>
      </c>
      <c r="N42" s="2" t="str">
        <f>IF('BÁO GIÁ HOÀN THIỆN'!N40="","",'BÁO GIÁ HOÀN THIỆN'!N40)</f>
        <v/>
      </c>
      <c r="O42" s="2">
        <f>'BÁO GIÁ HOÀN THIỆN'!$H$4</f>
        <v>0</v>
      </c>
      <c r="P42" s="132">
        <f>'BÁO GIÁ HOÀN THIỆN'!$N$3</f>
        <v>46091.445833333331</v>
      </c>
      <c r="Q42" s="133">
        <f>'BÁO GIÁ HOÀN THIỆN'!$N$4</f>
        <v>5</v>
      </c>
      <c r="R42" s="132">
        <f>'BÁO GIÁ HOÀN THIỆN'!$N$5</f>
        <v>46096.445833333331</v>
      </c>
    </row>
    <row r="43" spans="1:18" ht="15.75">
      <c r="A43" s="2" t="str">
        <f>IF('BÁO GIÁ HOÀN THIỆN'!A41="","",'BÁO GIÁ HOÀN THIỆN'!A41)</f>
        <v/>
      </c>
      <c r="B43" s="2" t="str">
        <f>IF('BÁO GIÁ HOÀN THIỆN'!B41="","",'BÁO GIÁ HOÀN THIỆN'!B41)</f>
        <v/>
      </c>
      <c r="C43" s="2" t="str">
        <f>IF('BÁO GIÁ HOÀN THIỆN'!C41="","",'BÁO GIÁ HOÀN THIỆN'!C41)</f>
        <v/>
      </c>
      <c r="D43" s="2" t="str">
        <f>IF('BÁO GIÁ HOÀN THIỆN'!D41="","",'BÁO GIÁ HOÀN THIỆN'!D41)</f>
        <v/>
      </c>
      <c r="E43" s="2" t="str">
        <f>IF('BÁO GIÁ HOÀN THIỆN'!E41="","",'BÁO GIÁ HOÀN THIỆN'!E41)</f>
        <v/>
      </c>
      <c r="F43" s="2" t="str">
        <f>IF('BÁO GIÁ HOÀN THIỆN'!F41="","",'BÁO GIÁ HOÀN THIỆN'!F41)</f>
        <v/>
      </c>
      <c r="G43" s="2" t="str">
        <f>IF('BÁO GIÁ HOÀN THIỆN'!G41="","",'BÁO GIÁ HOÀN THIỆN'!G41)</f>
        <v/>
      </c>
      <c r="H43" s="2" t="str">
        <f>IF('BÁO GIÁ HOÀN THIỆN'!H41="","",'BÁO GIÁ HOÀN THIỆN'!H41)</f>
        <v/>
      </c>
      <c r="I43" s="2" t="str">
        <f>IF('BÁO GIÁ HOÀN THIỆN'!I41="","",'BÁO GIÁ HOÀN THIỆN'!I41)</f>
        <v/>
      </c>
      <c r="J43" s="2" t="str">
        <f>IF('BÁO GIÁ HOÀN THIỆN'!J41="","",'BÁO GIÁ HOÀN THIỆN'!J41)</f>
        <v/>
      </c>
      <c r="K43" s="2" t="str">
        <f>IF('BÁO GIÁ HOÀN THIỆN'!K41="","",'BÁO GIÁ HOÀN THIỆN'!K41)</f>
        <v/>
      </c>
      <c r="L43" s="2" t="str">
        <f>IF('BÁO GIÁ HOÀN THIỆN'!L41="","",'BÁO GIÁ HOÀN THIỆN'!L41)</f>
        <v/>
      </c>
      <c r="M43" s="2" t="str">
        <f>IF('BÁO GIÁ HOÀN THIỆN'!M41="","",'BÁO GIÁ HOÀN THIỆN'!M41)</f>
        <v/>
      </c>
      <c r="N43" s="2" t="str">
        <f>IF('BÁO GIÁ HOÀN THIỆN'!N41="","",'BÁO GIÁ HOÀN THIỆN'!N41)</f>
        <v/>
      </c>
      <c r="O43" s="2">
        <f>'BÁO GIÁ HOÀN THIỆN'!$H$4</f>
        <v>0</v>
      </c>
      <c r="P43" s="132">
        <f>'BÁO GIÁ HOÀN THIỆN'!$N$3</f>
        <v>46091.445833333331</v>
      </c>
      <c r="Q43" s="133">
        <f>'BÁO GIÁ HOÀN THIỆN'!$N$4</f>
        <v>5</v>
      </c>
      <c r="R43" s="132">
        <f>'BÁO GIÁ HOÀN THIỆN'!$N$5</f>
        <v>46096.445833333331</v>
      </c>
    </row>
    <row r="44" spans="1:18" ht="15.75">
      <c r="A44" s="2" t="str">
        <f>IF('BÁO GIÁ HOÀN THIỆN'!A42="","",'BÁO GIÁ HOÀN THIỆN'!A42)</f>
        <v/>
      </c>
      <c r="B44" s="2" t="str">
        <f>IF('BÁO GIÁ HOÀN THIỆN'!B42="","",'BÁO GIÁ HOÀN THIỆN'!B42)</f>
        <v/>
      </c>
      <c r="C44" s="2" t="str">
        <f>IF('BÁO GIÁ HOÀN THIỆN'!C42="","",'BÁO GIÁ HOÀN THIỆN'!C42)</f>
        <v/>
      </c>
      <c r="D44" s="2" t="str">
        <f>IF('BÁO GIÁ HOÀN THIỆN'!D42="","",'BÁO GIÁ HOÀN THIỆN'!D42)</f>
        <v/>
      </c>
      <c r="E44" s="2" t="str">
        <f>IF('BÁO GIÁ HOÀN THIỆN'!E42="","",'BÁO GIÁ HOÀN THIỆN'!E42)</f>
        <v/>
      </c>
      <c r="F44" s="2" t="str">
        <f>IF('BÁO GIÁ HOÀN THIỆN'!F42="","",'BÁO GIÁ HOÀN THIỆN'!F42)</f>
        <v/>
      </c>
      <c r="G44" s="2" t="str">
        <f>IF('BÁO GIÁ HOÀN THIỆN'!G42="","",'BÁO GIÁ HOÀN THIỆN'!G42)</f>
        <v/>
      </c>
      <c r="H44" s="2" t="str">
        <f>IF('BÁO GIÁ HOÀN THIỆN'!H42="","",'BÁO GIÁ HOÀN THIỆN'!H42)</f>
        <v/>
      </c>
      <c r="I44" s="2" t="str">
        <f>IF('BÁO GIÁ HOÀN THIỆN'!I42="","",'BÁO GIÁ HOÀN THIỆN'!I42)</f>
        <v/>
      </c>
      <c r="J44" s="2" t="str">
        <f>IF('BÁO GIÁ HOÀN THIỆN'!J42="","",'BÁO GIÁ HOÀN THIỆN'!J42)</f>
        <v/>
      </c>
      <c r="K44" s="2" t="str">
        <f>IF('BÁO GIÁ HOÀN THIỆN'!K42="","",'BÁO GIÁ HOÀN THIỆN'!K42)</f>
        <v/>
      </c>
      <c r="L44" s="2" t="str">
        <f>IF('BÁO GIÁ HOÀN THIỆN'!L42="","",'BÁO GIÁ HOÀN THIỆN'!L42)</f>
        <v/>
      </c>
      <c r="M44" s="2" t="str">
        <f>IF('BÁO GIÁ HOÀN THIỆN'!M42="","",'BÁO GIÁ HOÀN THIỆN'!M42)</f>
        <v/>
      </c>
      <c r="N44" s="2" t="str">
        <f>IF('BÁO GIÁ HOÀN THIỆN'!N42="","",'BÁO GIÁ HOÀN THIỆN'!N42)</f>
        <v/>
      </c>
      <c r="O44" s="2">
        <f>'BÁO GIÁ HOÀN THIỆN'!$H$4</f>
        <v>0</v>
      </c>
      <c r="P44" s="132">
        <f>'BÁO GIÁ HOÀN THIỆN'!$N$3</f>
        <v>46091.445833333331</v>
      </c>
      <c r="Q44" s="133">
        <f>'BÁO GIÁ HOÀN THIỆN'!$N$4</f>
        <v>5</v>
      </c>
      <c r="R44" s="132">
        <f>'BÁO GIÁ HOÀN THIỆN'!$N$5</f>
        <v>46096.445833333331</v>
      </c>
    </row>
    <row r="45" spans="1:18" ht="15.75">
      <c r="A45" s="2" t="str">
        <f>IF('BÁO GIÁ HOÀN THIỆN'!A43="","",'BÁO GIÁ HOÀN THIỆN'!A43)</f>
        <v/>
      </c>
      <c r="B45" s="2" t="str">
        <f>IF('BÁO GIÁ HOÀN THIỆN'!B43="","",'BÁO GIÁ HOÀN THIỆN'!B43)</f>
        <v/>
      </c>
      <c r="C45" s="2" t="str">
        <f>IF('BÁO GIÁ HOÀN THIỆN'!C43="","",'BÁO GIÁ HOÀN THIỆN'!C43)</f>
        <v/>
      </c>
      <c r="D45" s="2" t="str">
        <f>IF('BÁO GIÁ HOÀN THIỆN'!D43="","",'BÁO GIÁ HOÀN THIỆN'!D43)</f>
        <v/>
      </c>
      <c r="E45" s="2" t="str">
        <f>IF('BÁO GIÁ HOÀN THIỆN'!E43="","",'BÁO GIÁ HOÀN THIỆN'!E43)</f>
        <v/>
      </c>
      <c r="F45" s="2" t="str">
        <f>IF('BÁO GIÁ HOÀN THIỆN'!F43="","",'BÁO GIÁ HOÀN THIỆN'!F43)</f>
        <v/>
      </c>
      <c r="G45" s="2" t="str">
        <f>IF('BÁO GIÁ HOÀN THIỆN'!G43="","",'BÁO GIÁ HOÀN THIỆN'!G43)</f>
        <v/>
      </c>
      <c r="H45" s="2" t="str">
        <f>IF('BÁO GIÁ HOÀN THIỆN'!H43="","",'BÁO GIÁ HOÀN THIỆN'!H43)</f>
        <v/>
      </c>
      <c r="I45" s="2" t="str">
        <f>IF('BÁO GIÁ HOÀN THIỆN'!I43="","",'BÁO GIÁ HOÀN THIỆN'!I43)</f>
        <v/>
      </c>
      <c r="J45" s="2" t="str">
        <f>IF('BÁO GIÁ HOÀN THIỆN'!J43="","",'BÁO GIÁ HOÀN THIỆN'!J43)</f>
        <v/>
      </c>
      <c r="K45" s="2" t="str">
        <f>IF('BÁO GIÁ HOÀN THIỆN'!K43="","",'BÁO GIÁ HOÀN THIỆN'!K43)</f>
        <v/>
      </c>
      <c r="L45" s="2" t="str">
        <f>IF('BÁO GIÁ HOÀN THIỆN'!L43="","",'BÁO GIÁ HOÀN THIỆN'!L43)</f>
        <v/>
      </c>
      <c r="M45" s="2" t="str">
        <f>IF('BÁO GIÁ HOÀN THIỆN'!M43="","",'BÁO GIÁ HOÀN THIỆN'!M43)</f>
        <v/>
      </c>
      <c r="N45" s="2" t="str">
        <f>IF('BÁO GIÁ HOÀN THIỆN'!N43="","",'BÁO GIÁ HOÀN THIỆN'!N43)</f>
        <v/>
      </c>
      <c r="O45" s="2">
        <f>'BÁO GIÁ HOÀN THIỆN'!$H$4</f>
        <v>0</v>
      </c>
      <c r="P45" s="132">
        <f>'BÁO GIÁ HOÀN THIỆN'!$N$3</f>
        <v>46091.445833333331</v>
      </c>
      <c r="Q45" s="133">
        <f>'BÁO GIÁ HOÀN THIỆN'!$N$4</f>
        <v>5</v>
      </c>
      <c r="R45" s="132">
        <f>'BÁO GIÁ HOÀN THIỆN'!$N$5</f>
        <v>46096.445833333331</v>
      </c>
    </row>
    <row r="46" spans="1:18" ht="15.75">
      <c r="A46" s="2" t="str">
        <f>IF('BÁO GIÁ HOÀN THIỆN'!A44="","",'BÁO GIÁ HOÀN THIỆN'!A44)</f>
        <v/>
      </c>
      <c r="B46" s="2" t="str">
        <f>IF('BÁO GIÁ HOÀN THIỆN'!B44="","",'BÁO GIÁ HOÀN THIỆN'!B44)</f>
        <v/>
      </c>
      <c r="C46" s="2" t="str">
        <f>IF('BÁO GIÁ HOÀN THIỆN'!C44="","",'BÁO GIÁ HOÀN THIỆN'!C44)</f>
        <v/>
      </c>
      <c r="D46" s="2" t="str">
        <f>IF('BÁO GIÁ HOÀN THIỆN'!D44="","",'BÁO GIÁ HOÀN THIỆN'!D44)</f>
        <v/>
      </c>
      <c r="E46" s="2" t="str">
        <f>IF('BÁO GIÁ HOÀN THIỆN'!E44="","",'BÁO GIÁ HOÀN THIỆN'!E44)</f>
        <v/>
      </c>
      <c r="F46" s="2" t="str">
        <f>IF('BÁO GIÁ HOÀN THIỆN'!F44="","",'BÁO GIÁ HOÀN THIỆN'!F44)</f>
        <v/>
      </c>
      <c r="G46" s="2" t="str">
        <f>IF('BÁO GIÁ HOÀN THIỆN'!G44="","",'BÁO GIÁ HOÀN THIỆN'!G44)</f>
        <v/>
      </c>
      <c r="H46" s="2" t="str">
        <f>IF('BÁO GIÁ HOÀN THIỆN'!H44="","",'BÁO GIÁ HOÀN THIỆN'!H44)</f>
        <v/>
      </c>
      <c r="I46" s="2" t="str">
        <f>IF('BÁO GIÁ HOÀN THIỆN'!I44="","",'BÁO GIÁ HOÀN THIỆN'!I44)</f>
        <v/>
      </c>
      <c r="J46" s="2" t="str">
        <f>IF('BÁO GIÁ HOÀN THIỆN'!J44="","",'BÁO GIÁ HOÀN THIỆN'!J44)</f>
        <v/>
      </c>
      <c r="K46" s="2" t="str">
        <f>IF('BÁO GIÁ HOÀN THIỆN'!K44="","",'BÁO GIÁ HOÀN THIỆN'!K44)</f>
        <v/>
      </c>
      <c r="L46" s="2" t="str">
        <f>IF('BÁO GIÁ HOÀN THIỆN'!L44="","",'BÁO GIÁ HOÀN THIỆN'!L44)</f>
        <v/>
      </c>
      <c r="M46" s="2" t="str">
        <f>IF('BÁO GIÁ HOÀN THIỆN'!M44="","",'BÁO GIÁ HOÀN THIỆN'!M44)</f>
        <v/>
      </c>
      <c r="N46" s="2" t="str">
        <f>IF('BÁO GIÁ HOÀN THIỆN'!N44="","",'BÁO GIÁ HOÀN THIỆN'!N44)</f>
        <v/>
      </c>
      <c r="O46" s="2">
        <f>'BÁO GIÁ HOÀN THIỆN'!$H$4</f>
        <v>0</v>
      </c>
      <c r="P46" s="132">
        <f>'BÁO GIÁ HOÀN THIỆN'!$N$3</f>
        <v>46091.445833333331</v>
      </c>
      <c r="Q46" s="133">
        <f>'BÁO GIÁ HOÀN THIỆN'!$N$4</f>
        <v>5</v>
      </c>
      <c r="R46" s="132">
        <f>'BÁO GIÁ HOÀN THIỆN'!$N$5</f>
        <v>46096.445833333331</v>
      </c>
    </row>
    <row r="47" spans="1:18" ht="15.75">
      <c r="A47" s="2" t="str">
        <f>IF('BÁO GIÁ HOÀN THIỆN'!A45="","",'BÁO GIÁ HOÀN THIỆN'!A45)</f>
        <v/>
      </c>
      <c r="B47" s="2" t="str">
        <f>IF('BÁO GIÁ HOÀN THIỆN'!B45="","",'BÁO GIÁ HOÀN THIỆN'!B45)</f>
        <v/>
      </c>
      <c r="C47" s="2" t="str">
        <f>IF('BÁO GIÁ HOÀN THIỆN'!C45="","",'BÁO GIÁ HOÀN THIỆN'!C45)</f>
        <v/>
      </c>
      <c r="D47" s="2" t="str">
        <f>IF('BÁO GIÁ HOÀN THIỆN'!D45="","",'BÁO GIÁ HOÀN THIỆN'!D45)</f>
        <v/>
      </c>
      <c r="E47" s="2" t="str">
        <f>IF('BÁO GIÁ HOÀN THIỆN'!E45="","",'BÁO GIÁ HOÀN THIỆN'!E45)</f>
        <v/>
      </c>
      <c r="F47" s="2" t="str">
        <f>IF('BÁO GIÁ HOÀN THIỆN'!F45="","",'BÁO GIÁ HOÀN THIỆN'!F45)</f>
        <v/>
      </c>
      <c r="G47" s="2" t="str">
        <f>IF('BÁO GIÁ HOÀN THIỆN'!G45="","",'BÁO GIÁ HOÀN THIỆN'!G45)</f>
        <v/>
      </c>
      <c r="H47" s="2" t="str">
        <f>IF('BÁO GIÁ HOÀN THIỆN'!H45="","",'BÁO GIÁ HOÀN THIỆN'!H45)</f>
        <v/>
      </c>
      <c r="I47" s="2" t="str">
        <f>IF('BÁO GIÁ HOÀN THIỆN'!I45="","",'BÁO GIÁ HOÀN THIỆN'!I45)</f>
        <v/>
      </c>
      <c r="J47" s="2" t="str">
        <f>IF('BÁO GIÁ HOÀN THIỆN'!J45="","",'BÁO GIÁ HOÀN THIỆN'!J45)</f>
        <v/>
      </c>
      <c r="K47" s="2" t="str">
        <f>IF('BÁO GIÁ HOÀN THIỆN'!K45="","",'BÁO GIÁ HOÀN THIỆN'!K45)</f>
        <v/>
      </c>
      <c r="L47" s="2" t="str">
        <f>IF('BÁO GIÁ HOÀN THIỆN'!L45="","",'BÁO GIÁ HOÀN THIỆN'!L45)</f>
        <v/>
      </c>
      <c r="M47" s="2" t="str">
        <f>IF('BÁO GIÁ HOÀN THIỆN'!M45="","",'BÁO GIÁ HOÀN THIỆN'!M45)</f>
        <v/>
      </c>
      <c r="N47" s="2" t="str">
        <f>IF('BÁO GIÁ HOÀN THIỆN'!N45="","",'BÁO GIÁ HOÀN THIỆN'!N45)</f>
        <v/>
      </c>
      <c r="O47" s="2">
        <f>'BÁO GIÁ HOÀN THIỆN'!$H$4</f>
        <v>0</v>
      </c>
      <c r="P47" s="132">
        <f>'BÁO GIÁ HOÀN THIỆN'!$N$3</f>
        <v>46091.445833333331</v>
      </c>
      <c r="Q47" s="133">
        <f>'BÁO GIÁ HOÀN THIỆN'!$N$4</f>
        <v>5</v>
      </c>
      <c r="R47" s="132">
        <f>'BÁO GIÁ HOÀN THIỆN'!$N$5</f>
        <v>46096.445833333331</v>
      </c>
    </row>
    <row r="48" spans="1:18" ht="15.75">
      <c r="A48" s="2" t="str">
        <f>IF('BÁO GIÁ HOÀN THIỆN'!A46="","",'BÁO GIÁ HOÀN THIỆN'!A46)</f>
        <v/>
      </c>
      <c r="B48" s="2" t="str">
        <f>IF('BÁO GIÁ HOÀN THIỆN'!B46="","",'BÁO GIÁ HOÀN THIỆN'!B46)</f>
        <v/>
      </c>
      <c r="C48" s="2" t="str">
        <f>IF('BÁO GIÁ HOÀN THIỆN'!C46="","",'BÁO GIÁ HOÀN THIỆN'!C46)</f>
        <v/>
      </c>
      <c r="D48" s="2" t="str">
        <f>IF('BÁO GIÁ HOÀN THIỆN'!D46="","",'BÁO GIÁ HOÀN THIỆN'!D46)</f>
        <v/>
      </c>
      <c r="E48" s="2" t="str">
        <f>IF('BÁO GIÁ HOÀN THIỆN'!E46="","",'BÁO GIÁ HOÀN THIỆN'!E46)</f>
        <v/>
      </c>
      <c r="F48" s="2" t="str">
        <f>IF('BÁO GIÁ HOÀN THIỆN'!F46="","",'BÁO GIÁ HOÀN THIỆN'!F46)</f>
        <v/>
      </c>
      <c r="G48" s="2" t="str">
        <f>IF('BÁO GIÁ HOÀN THIỆN'!G46="","",'BÁO GIÁ HOÀN THIỆN'!G46)</f>
        <v/>
      </c>
      <c r="H48" s="2" t="str">
        <f>IF('BÁO GIÁ HOÀN THIỆN'!H46="","",'BÁO GIÁ HOÀN THIỆN'!H46)</f>
        <v/>
      </c>
      <c r="I48" s="2" t="str">
        <f>IF('BÁO GIÁ HOÀN THIỆN'!I46="","",'BÁO GIÁ HOÀN THIỆN'!I46)</f>
        <v/>
      </c>
      <c r="J48" s="2" t="str">
        <f>IF('BÁO GIÁ HOÀN THIỆN'!J46="","",'BÁO GIÁ HOÀN THIỆN'!J46)</f>
        <v/>
      </c>
      <c r="K48" s="2" t="str">
        <f>IF('BÁO GIÁ HOÀN THIỆN'!K46="","",'BÁO GIÁ HOÀN THIỆN'!K46)</f>
        <v/>
      </c>
      <c r="L48" s="2" t="str">
        <f>IF('BÁO GIÁ HOÀN THIỆN'!L46="","",'BÁO GIÁ HOÀN THIỆN'!L46)</f>
        <v/>
      </c>
      <c r="M48" s="2" t="str">
        <f>IF('BÁO GIÁ HOÀN THIỆN'!M46="","",'BÁO GIÁ HOÀN THIỆN'!M46)</f>
        <v/>
      </c>
      <c r="N48" s="2" t="str">
        <f>IF('BÁO GIÁ HOÀN THIỆN'!N46="","",'BÁO GIÁ HOÀN THIỆN'!N46)</f>
        <v/>
      </c>
      <c r="O48" s="2">
        <f>'BÁO GIÁ HOÀN THIỆN'!$H$4</f>
        <v>0</v>
      </c>
      <c r="P48" s="132">
        <f>'BÁO GIÁ HOÀN THIỆN'!$N$3</f>
        <v>46091.445833333331</v>
      </c>
      <c r="Q48" s="133">
        <f>'BÁO GIÁ HOÀN THIỆN'!$N$4</f>
        <v>5</v>
      </c>
      <c r="R48" s="132">
        <f>'BÁO GIÁ HOÀN THIỆN'!$N$5</f>
        <v>46096.445833333331</v>
      </c>
    </row>
    <row r="49" spans="1:18" ht="15.75">
      <c r="A49" s="2" t="str">
        <f>IF('BÁO GIÁ HOÀN THIỆN'!A47="","",'BÁO GIÁ HOÀN THIỆN'!A47)</f>
        <v/>
      </c>
      <c r="B49" s="2" t="str">
        <f>IF('BÁO GIÁ HOÀN THIỆN'!B47="","",'BÁO GIÁ HOÀN THIỆN'!B47)</f>
        <v/>
      </c>
      <c r="C49" s="2" t="str">
        <f>IF('BÁO GIÁ HOÀN THIỆN'!C47="","",'BÁO GIÁ HOÀN THIỆN'!C47)</f>
        <v/>
      </c>
      <c r="D49" s="2" t="str">
        <f>IF('BÁO GIÁ HOÀN THIỆN'!D47="","",'BÁO GIÁ HOÀN THIỆN'!D47)</f>
        <v/>
      </c>
      <c r="E49" s="2" t="str">
        <f>IF('BÁO GIÁ HOÀN THIỆN'!E47="","",'BÁO GIÁ HOÀN THIỆN'!E47)</f>
        <v/>
      </c>
      <c r="F49" s="2" t="str">
        <f>IF('BÁO GIÁ HOÀN THIỆN'!F47="","",'BÁO GIÁ HOÀN THIỆN'!F47)</f>
        <v/>
      </c>
      <c r="G49" s="2" t="str">
        <f>IF('BÁO GIÁ HOÀN THIỆN'!G47="","",'BÁO GIÁ HOÀN THIỆN'!G47)</f>
        <v/>
      </c>
      <c r="H49" s="2" t="str">
        <f>IF('BÁO GIÁ HOÀN THIỆN'!H47="","",'BÁO GIÁ HOÀN THIỆN'!H47)</f>
        <v/>
      </c>
      <c r="I49" s="2" t="str">
        <f>IF('BÁO GIÁ HOÀN THIỆN'!I47="","",'BÁO GIÁ HOÀN THIỆN'!I47)</f>
        <v/>
      </c>
      <c r="J49" s="2" t="str">
        <f>IF('BÁO GIÁ HOÀN THIỆN'!J47="","",'BÁO GIÁ HOÀN THIỆN'!J47)</f>
        <v/>
      </c>
      <c r="K49" s="2" t="str">
        <f>IF('BÁO GIÁ HOÀN THIỆN'!K47="","",'BÁO GIÁ HOÀN THIỆN'!K47)</f>
        <v/>
      </c>
      <c r="L49" s="2" t="str">
        <f>IF('BÁO GIÁ HOÀN THIỆN'!L47="","",'BÁO GIÁ HOÀN THIỆN'!L47)</f>
        <v/>
      </c>
      <c r="M49" s="2" t="str">
        <f>IF('BÁO GIÁ HOÀN THIỆN'!M47="","",'BÁO GIÁ HOÀN THIỆN'!M47)</f>
        <v/>
      </c>
      <c r="N49" s="2" t="str">
        <f>IF('BÁO GIÁ HOÀN THIỆN'!N47="","",'BÁO GIÁ HOÀN THIỆN'!N47)</f>
        <v/>
      </c>
      <c r="O49" s="2">
        <f>'BÁO GIÁ HOÀN THIỆN'!$H$4</f>
        <v>0</v>
      </c>
      <c r="P49" s="132">
        <f>'BÁO GIÁ HOÀN THIỆN'!$N$3</f>
        <v>46091.445833333331</v>
      </c>
      <c r="Q49" s="133">
        <f>'BÁO GIÁ HOÀN THIỆN'!$N$4</f>
        <v>5</v>
      </c>
      <c r="R49" s="132">
        <f>'BÁO GIÁ HOÀN THIỆN'!$N$5</f>
        <v>46096.445833333331</v>
      </c>
    </row>
  </sheetData>
  <mergeCells count="17">
    <mergeCell ref="M8:M9"/>
    <mergeCell ref="F8:F9"/>
    <mergeCell ref="A8:A9"/>
    <mergeCell ref="B8:B9"/>
    <mergeCell ref="C8:C9"/>
    <mergeCell ref="D8:D9"/>
    <mergeCell ref="E8:E9"/>
    <mergeCell ref="G8:H8"/>
    <mergeCell ref="I8:I9"/>
    <mergeCell ref="J8:J9"/>
    <mergeCell ref="K8:K9"/>
    <mergeCell ref="L8:L9"/>
    <mergeCell ref="O8:O9"/>
    <mergeCell ref="P8:P9"/>
    <mergeCell ref="Q8:Q9"/>
    <mergeCell ref="R8:R9"/>
    <mergeCell ref="N8:N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BÁO GIÁ HOÀN THIỆN</vt:lpstr>
      <vt:lpstr>ĐẶT KÍNH</vt:lpstr>
      <vt:lpstr>LỆNH GIA CÔNG CÁNH KÍNH</vt:lpstr>
      <vt:lpstr>XUẤT KHO VẬT LIỆU</vt:lpstr>
      <vt:lpstr>DH</vt:lpstr>
      <vt:lpstr>'BÁO GIÁ HOÀN THIỆN'!Print_Area</vt:lpstr>
      <vt:lpstr>'LỆNH GIA CÔNG CÁNH KÍNH'!Print_Area</vt:lpstr>
      <vt:lpstr>'XUẤT KHO VẬT LIỆU'!Print_Area</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W10.TQ</cp:lastModifiedBy>
  <cp:lastPrinted>2025-05-12T09:09:31Z</cp:lastPrinted>
  <dcterms:created xsi:type="dcterms:W3CDTF">2023-05-19T10:28:14Z</dcterms:created>
  <dcterms:modified xsi:type="dcterms:W3CDTF">2026-03-10T03:43:10Z</dcterms:modified>
</cp:coreProperties>
</file>