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11E9697-0C82-4824-86EA-E4BD9E32B1D2}" xr6:coauthVersionLast="47" xr6:coauthVersionMax="47" xr10:uidLastSave="{00000000-0000-0000-0000-000000000000}"/>
  <bookViews>
    <workbookView xWindow="-120" yWindow="-120" windowWidth="30960" windowHeight="16800" firstSheet="1" activeTab="1" xr2:uid="{00000000-000D-0000-FFFF-FFFF00000000}"/>
  </bookViews>
  <sheets>
    <sheet name="Xuất A BẢO" sheetId="2" r:id="rId1"/>
    <sheet name="Nhập A BẢO" sheetId="1" r:id="rId2"/>
    <sheet name="Tồn A BẢO" sheetId="3" r:id="rId3"/>
    <sheet name="Chi tiết" sheetId="6" r:id="rId4"/>
  </sheets>
  <definedNames>
    <definedName name="_xlnm._FilterDatabase" localSheetId="2" hidden="1">'Tồn A BẢO'!$A$3:$M$57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23" i="2"/>
  <c r="G23" i="2" l="1"/>
  <c r="J18" i="2"/>
  <c r="F18" i="2"/>
  <c r="F17" i="2"/>
  <c r="K20" i="2"/>
  <c r="K19" i="2"/>
  <c r="I4" i="3"/>
  <c r="AH4" i="2"/>
  <c r="K5" i="3" s="1"/>
  <c r="AH5" i="2"/>
  <c r="K6" i="3" s="1"/>
  <c r="AH6" i="2"/>
  <c r="K7" i="3" s="1"/>
  <c r="AH7" i="2"/>
  <c r="K8" i="3" s="1"/>
  <c r="AH8" i="2"/>
  <c r="K9" i="3" s="1"/>
  <c r="AH9" i="2"/>
  <c r="K10" i="3" s="1"/>
  <c r="AH10" i="2"/>
  <c r="K11" i="3" s="1"/>
  <c r="AH11" i="2"/>
  <c r="K12" i="3" s="1"/>
  <c r="AH12" i="2"/>
  <c r="K13" i="3" s="1"/>
  <c r="AH13" i="2"/>
  <c r="K14" i="3" s="1"/>
  <c r="AH14" i="2"/>
  <c r="K15" i="3" s="1"/>
  <c r="AH15" i="2"/>
  <c r="AH16" i="2"/>
  <c r="K16" i="3" s="1"/>
  <c r="AH17" i="2"/>
  <c r="K17" i="3" s="1"/>
  <c r="AH19" i="2"/>
  <c r="K19" i="3" s="1"/>
  <c r="AH20" i="2"/>
  <c r="K20" i="3" s="1"/>
  <c r="AH21" i="2"/>
  <c r="K21" i="3" s="1"/>
  <c r="AH22" i="2"/>
  <c r="K22" i="3" s="1"/>
  <c r="AH24" i="2"/>
  <c r="K24" i="3" s="1"/>
  <c r="AH25" i="2"/>
  <c r="K25" i="3" s="1"/>
  <c r="AH26" i="2"/>
  <c r="K26" i="3" s="1"/>
  <c r="AH27" i="2"/>
  <c r="K27" i="3" s="1"/>
  <c r="AH28" i="2"/>
  <c r="K28" i="3" s="1"/>
  <c r="AH29" i="2"/>
  <c r="K29" i="3" s="1"/>
  <c r="AH30" i="2"/>
  <c r="K30" i="3" s="1"/>
  <c r="AH31" i="2"/>
  <c r="K31" i="3" s="1"/>
  <c r="AH32" i="2"/>
  <c r="K32" i="3" s="1"/>
  <c r="AH33" i="2"/>
  <c r="K33" i="3" s="1"/>
  <c r="AH34" i="2"/>
  <c r="K34" i="3" s="1"/>
  <c r="AH35" i="2"/>
  <c r="K35" i="3" s="1"/>
  <c r="AH36" i="2"/>
  <c r="K36" i="3" s="1"/>
  <c r="AH37" i="2"/>
  <c r="K37" i="3" s="1"/>
  <c r="AH38" i="2"/>
  <c r="K38" i="3" s="1"/>
  <c r="AH39" i="2"/>
  <c r="K39" i="3" s="1"/>
  <c r="AH40" i="2"/>
  <c r="K40" i="3" s="1"/>
  <c r="AH41" i="2"/>
  <c r="K41" i="3" s="1"/>
  <c r="AH42" i="2"/>
  <c r="K42" i="3" s="1"/>
  <c r="AH43" i="2"/>
  <c r="K43" i="3" s="1"/>
  <c r="AH44" i="2"/>
  <c r="K44" i="3" s="1"/>
  <c r="AH45" i="2"/>
  <c r="K45" i="3" s="1"/>
  <c r="AH46" i="2"/>
  <c r="K46" i="3" s="1"/>
  <c r="AH47" i="2"/>
  <c r="K47" i="3" s="1"/>
  <c r="AH48" i="2"/>
  <c r="K48" i="3" s="1"/>
  <c r="AH49" i="2"/>
  <c r="K49" i="3" s="1"/>
  <c r="AH50" i="2"/>
  <c r="K50" i="3" s="1"/>
  <c r="AH51" i="2"/>
  <c r="K51" i="3" s="1"/>
  <c r="AH52" i="2"/>
  <c r="K52" i="3" s="1"/>
  <c r="AH53" i="2"/>
  <c r="K53" i="3" s="1"/>
  <c r="AH54" i="2"/>
  <c r="K54" i="3" s="1"/>
  <c r="AH55" i="2"/>
  <c r="K55" i="3" s="1"/>
  <c r="AH56" i="2"/>
  <c r="K56" i="3" s="1"/>
  <c r="AH57" i="2"/>
  <c r="K57" i="3" s="1"/>
  <c r="AH3" i="2"/>
  <c r="K4" i="3" s="1"/>
  <c r="K18" i="2"/>
  <c r="AH18" i="2" s="1"/>
  <c r="K18" i="3" s="1"/>
  <c r="K23" i="2"/>
  <c r="AH23" i="2" s="1"/>
  <c r="K23" i="3" s="1"/>
  <c r="J21" i="2"/>
  <c r="M4" i="3" l="1"/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I16" i="3"/>
  <c r="M16" i="3" s="1"/>
  <c r="I17" i="3"/>
  <c r="M17" i="3" s="1"/>
  <c r="I18" i="3"/>
  <c r="M18" i="3" s="1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31" i="3"/>
  <c r="M31" i="3" s="1"/>
  <c r="I32" i="3"/>
  <c r="M32" i="3" s="1"/>
  <c r="I33" i="3"/>
  <c r="M33" i="3" s="1"/>
  <c r="I34" i="3"/>
  <c r="M34" i="3" s="1"/>
  <c r="I35" i="3"/>
  <c r="M35" i="3" s="1"/>
  <c r="I36" i="3"/>
  <c r="M36" i="3" s="1"/>
  <c r="I37" i="3"/>
  <c r="M37" i="3" s="1"/>
  <c r="I38" i="3"/>
  <c r="M38" i="3" s="1"/>
  <c r="I39" i="3"/>
  <c r="M39" i="3" s="1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M46" i="3" s="1"/>
  <c r="I47" i="3"/>
  <c r="M47" i="3" s="1"/>
  <c r="I48" i="3"/>
  <c r="M48" i="3" s="1"/>
  <c r="I49" i="3"/>
  <c r="M49" i="3" s="1"/>
  <c r="I50" i="3"/>
  <c r="M50" i="3" s="1"/>
  <c r="I51" i="3"/>
  <c r="M51" i="3" s="1"/>
  <c r="I52" i="3"/>
  <c r="M52" i="3" s="1"/>
  <c r="I53" i="3"/>
  <c r="M53" i="3" s="1"/>
  <c r="I54" i="3"/>
  <c r="M54" i="3" s="1"/>
  <c r="I55" i="3"/>
  <c r="M55" i="3" s="1"/>
  <c r="I56" i="3"/>
  <c r="M56" i="3" s="1"/>
  <c r="I57" i="3"/>
  <c r="M57" i="3" s="1"/>
  <c r="I5" i="3"/>
  <c r="M5" i="3" s="1"/>
  <c r="I6" i="3"/>
  <c r="M6" i="3" s="1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F15" i="3" l="1"/>
  <c r="F16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14" i="3"/>
  <c r="F13" i="3"/>
  <c r="F12" i="3"/>
  <c r="F11" i="3"/>
  <c r="F10" i="3"/>
  <c r="F9" i="3"/>
  <c r="F5" i="3"/>
  <c r="F6" i="3"/>
  <c r="F7" i="3"/>
  <c r="F8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K196/36/3 Trần Cao Vân
</t>
        </r>
      </text>
    </comment>
    <comment ref="F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K196/36/3 TCV
</t>
        </r>
      </text>
    </comment>
    <comment ref="B36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LX-297V-001 (New part No) Old PN TZ00026V</t>
        </r>
      </text>
    </comment>
    <comment ref="B37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LX-296V-001 (New Part No) Old PN TZ00027V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LX-297V-001 (New part No) Old PN TZ00026V</t>
        </r>
      </text>
    </comment>
    <comment ref="B3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LX-296V-001 (New Part No) Old PN TZ00027V</t>
        </r>
      </text>
    </comment>
  </commentList>
</comments>
</file>

<file path=xl/sharedStrings.xml><?xml version="1.0" encoding="utf-8"?>
<sst xmlns="http://schemas.openxmlformats.org/spreadsheetml/2006/main" count="577" uniqueCount="197">
  <si>
    <t>STT</t>
  </si>
  <si>
    <t>MÃ SP</t>
  </si>
  <si>
    <t>TÊN SP</t>
  </si>
  <si>
    <t>SL</t>
  </si>
  <si>
    <t>LX-056V-001</t>
  </si>
  <si>
    <t>Lõi lọc PP5</t>
  </si>
  <si>
    <t>LX-005V-001</t>
  </si>
  <si>
    <t xml:space="preserve"> Lõi lọc GAC</t>
  </si>
  <si>
    <t>LX-054V-001</t>
  </si>
  <si>
    <t>Lõi lọc PP1</t>
  </si>
  <si>
    <t>LX-209V-001</t>
  </si>
  <si>
    <t>Lõi lọc PAC</t>
  </si>
  <si>
    <t>451157V-001</t>
  </si>
  <si>
    <t>Lõi lọc RO Side stream(75GPD)</t>
  </si>
  <si>
    <t>LX-292V-001</t>
  </si>
  <si>
    <t>LX-294V-001</t>
  </si>
  <si>
    <t>Lõi lọc GAC</t>
  </si>
  <si>
    <t>LX-293V-001</t>
  </si>
  <si>
    <t>LX-295V-001</t>
  </si>
  <si>
    <t>TZ00031V</t>
  </si>
  <si>
    <t>Lõi lọc RO Side stream(600 GPD)</t>
  </si>
  <si>
    <t>Model AR600-U3 / U2</t>
  </si>
  <si>
    <t>LX-363V-001</t>
  </si>
  <si>
    <t>LX-362V-001</t>
  </si>
  <si>
    <t>Lõi lọc Carbon Block</t>
  </si>
  <si>
    <t>LX-006R02V-001</t>
  </si>
  <si>
    <t>PJ-1340</t>
  </si>
  <si>
    <t>Đèn UV</t>
  </si>
  <si>
    <t>451350R2V</t>
  </si>
  <si>
    <t>451261R2V</t>
  </si>
  <si>
    <t>Model AR75-A-S-H1</t>
  </si>
  <si>
    <t>LX-297V-001</t>
  </si>
  <si>
    <t xml:space="preserve">Lõi lọc Composite </t>
  </si>
  <si>
    <t>LX-296V-001</t>
  </si>
  <si>
    <t>Model ADR75-V-ET-1</t>
  </si>
  <si>
    <t>LX-005AOS-1V-001</t>
  </si>
  <si>
    <t>335690-000</t>
  </si>
  <si>
    <t xml:space="preserve">Lõi lọc  Sediment </t>
  </si>
  <si>
    <t>335830-000</t>
  </si>
  <si>
    <t>Lõi lọc SCB</t>
  </si>
  <si>
    <t>335828-000</t>
  </si>
  <si>
    <t>Lõi lọc SCM-Tech</t>
  </si>
  <si>
    <t>Model K400</t>
  </si>
  <si>
    <t>LX-456-V-001</t>
  </si>
  <si>
    <t>LX-0136-V-001</t>
  </si>
  <si>
    <t>LX-455-V-001</t>
  </si>
  <si>
    <t>459610V</t>
  </si>
  <si>
    <t>Lõi lọc RO side stream (400GPD)</t>
  </si>
  <si>
    <t>Model R400E/ R400S</t>
  </si>
  <si>
    <t>PJ-2074-V</t>
  </si>
  <si>
    <t>PJ-2160-V</t>
  </si>
  <si>
    <t xml:space="preserve">Lõi lọc đa năng </t>
  </si>
  <si>
    <t xml:space="preserve">Model S600 </t>
  </si>
  <si>
    <t>TZ-0156-V</t>
  </si>
  <si>
    <t>Lõi lọc RO side stream (600GPD)</t>
  </si>
  <si>
    <t>TZ-0152-V</t>
  </si>
  <si>
    <t>Lõi tiền lọc</t>
  </si>
  <si>
    <t>TZ-0158-V</t>
  </si>
  <si>
    <t xml:space="preserve">Vita &amp; Vita Plus </t>
  </si>
  <si>
    <t>46-0090</t>
  </si>
  <si>
    <t xml:space="preserve">Lõi lọc Mineral RO </t>
  </si>
  <si>
    <t>TT-2-5G-W-Y</t>
  </si>
  <si>
    <t>Bình áp (TT-2-5G-W-Y)</t>
  </si>
  <si>
    <t>PJ-750XJ</t>
  </si>
  <si>
    <t>PJ-1082J</t>
  </si>
  <si>
    <t>Bo nguồn dùng cho AR75-A-S-1E/2 (PJ-750XJ)</t>
  </si>
  <si>
    <t>Bo hiển thị dùng cho AR75-A-S-1E/2 (PJ-1082J)</t>
  </si>
  <si>
    <t>THÀNH TIỀN</t>
  </si>
  <si>
    <t>ĐƠN GIÁ</t>
  </si>
  <si>
    <t>PJ-1026V</t>
  </si>
  <si>
    <t>Adapter 1.5A dùng cho AR75-A-S-1E/M1 (PJ-1026V)</t>
  </si>
  <si>
    <t>PJ-013-S</t>
  </si>
  <si>
    <t>Van điện từ không áp (PJ-013-S)</t>
  </si>
  <si>
    <t>PJ-596XLH</t>
  </si>
  <si>
    <t>Công tắc áp thấp dùng cho AR75-A-S-1E/2 (PJ-596XLH)</t>
  </si>
  <si>
    <t>PJ-1124X</t>
  </si>
  <si>
    <t>Công tắc áp cao (PJ-1124X)</t>
  </si>
  <si>
    <t>PJ-1182</t>
  </si>
  <si>
    <t>Van thải dùng cho Undersink (PJ-1182)</t>
  </si>
  <si>
    <t>PJ-1287V</t>
  </si>
  <si>
    <t>Van điện cấp nước đầu vào 24v (PJ-1287V)</t>
  </si>
  <si>
    <t>G1 / G2 / 1E / S2</t>
  </si>
  <si>
    <t>PJ-1681</t>
  </si>
  <si>
    <t>PJ-1682</t>
  </si>
  <si>
    <t>Cốc lọc RO 75 GPD (PJ-1681)</t>
  </si>
  <si>
    <t>Nắp cốc lọc RO 75GPD (PJ-1682)</t>
  </si>
  <si>
    <t>AR600-C-S-1</t>
  </si>
  <si>
    <t>Model Z4 / Z7 / C1 / C2</t>
  </si>
  <si>
    <t>326344-001
326345-001</t>
  </si>
  <si>
    <t>Khay mực nước máy Z7 (đơn vị tính: Chiếc)</t>
  </si>
  <si>
    <t>NGÀY</t>
  </si>
  <si>
    <t>Van thải 300ml</t>
  </si>
  <si>
    <t>Đầu bơm</t>
  </si>
  <si>
    <t>Vòi 304</t>
  </si>
  <si>
    <t>Flow300</t>
  </si>
  <si>
    <t>ĐB</t>
  </si>
  <si>
    <t>V304</t>
  </si>
  <si>
    <t>NHẬP TRONG KỲ</t>
  </si>
  <si>
    <t>XUẤT TRONG KỲ</t>
  </si>
  <si>
    <t>TỒN CUỐI KỲ</t>
  </si>
  <si>
    <t>TỒN ĐẦU KỲ 3/6/2024</t>
  </si>
  <si>
    <t>XUẤT - NHẬP - TỒN THÁNG 6/2024 - MR.BẢO</t>
  </si>
  <si>
    <t>335308-000</t>
  </si>
  <si>
    <t>Bộ đổi nguồn dùng cho Z4</t>
  </si>
  <si>
    <t>TOTAL</t>
  </si>
  <si>
    <t>CHI TIẾT DỊCH VỤ THÁNG 6/2024 AOSMITH ĐÀ NẴNG</t>
  </si>
  <si>
    <t>DATE</t>
  </si>
  <si>
    <t>MÃ SỐ CV</t>
  </si>
  <si>
    <t>HỌ VÀ TÊN KH</t>
  </si>
  <si>
    <t>SĐT</t>
  </si>
  <si>
    <t>ĐỊA CHỈ</t>
  </si>
  <si>
    <t>MODEL</t>
  </si>
  <si>
    <t>NGÀY LẮP ĐẶT</t>
  </si>
  <si>
    <t>TÊN DỊCH VỤ</t>
  </si>
  <si>
    <t>PHÍ DỊCH VỤ</t>
  </si>
  <si>
    <t>KTV THỰC HIỆN</t>
  </si>
  <si>
    <t>GHI CHÚ</t>
  </si>
  <si>
    <t>161025-010190</t>
  </si>
  <si>
    <t>Chị Trương Thị Ngọc Linh</t>
  </si>
  <si>
    <t>0905455955
0935231525</t>
  </si>
  <si>
    <t>AR75-A-S-1
ZFBR1607150029</t>
  </si>
  <si>
    <t>13/10/16</t>
  </si>
  <si>
    <t>Thay lõi 1,2 + bơm áp</t>
  </si>
  <si>
    <t>Huỳnh Văn Bến</t>
  </si>
  <si>
    <t>C-210516-128</t>
  </si>
  <si>
    <t>Anh Vinh</t>
  </si>
  <si>
    <t>0905192040
0905558414
0772690909</t>
  </si>
  <si>
    <t>C1
B6671911080072</t>
  </si>
  <si>
    <t>23/3/21</t>
  </si>
  <si>
    <t>Thay phao</t>
  </si>
  <si>
    <t>Trần Đình Khẩn</t>
  </si>
  <si>
    <t>C-211117-56</t>
  </si>
  <si>
    <t>Anh Minh</t>
  </si>
  <si>
    <t>0935645121</t>
  </si>
  <si>
    <t>K110/18 Nguyễn Hữu Thọ, ĐN</t>
  </si>
  <si>
    <t>Z4
B659190803004</t>
  </si>
  <si>
    <t>Thay lõi 1,2,3,5</t>
  </si>
  <si>
    <t>C-230404-96</t>
  </si>
  <si>
    <t>Anh Sơn</t>
  </si>
  <si>
    <t>0905484344</t>
  </si>
  <si>
    <t>E2
ZFVU2107150213</t>
  </si>
  <si>
    <t>25/3/23</t>
  </si>
  <si>
    <t>Thay lõi 1,2,RO</t>
  </si>
  <si>
    <t>C-221103-27</t>
  </si>
  <si>
    <t>Chị Phạm Ly Na</t>
  </si>
  <si>
    <t>0905580096
0905759645</t>
  </si>
  <si>
    <t>175 Yên Khê 2, Thanh Khê, ĐN</t>
  </si>
  <si>
    <t>E2
ZFVU2104130057</t>
  </si>
  <si>
    <t>18/10/21</t>
  </si>
  <si>
    <t>C-200131-18</t>
  </si>
  <si>
    <t>Chị Nguyễn Thị Thu Hà</t>
  </si>
  <si>
    <t>0773311930
0914001694</t>
  </si>
  <si>
    <t>280 Trưng Nữ Vương, Hải Châu, ĐN</t>
  </si>
  <si>
    <t>A2
ZFQV1907020144</t>
  </si>
  <si>
    <t>20/1/20</t>
  </si>
  <si>
    <t>Bơm áp</t>
  </si>
  <si>
    <t>170721-020263</t>
  </si>
  <si>
    <t>Chị Nguyễn Thị Ngọc Linh</t>
  </si>
  <si>
    <t>0905886003</t>
  </si>
  <si>
    <t>154 Hàn Thuyên, Hải Châu, ĐN</t>
  </si>
  <si>
    <t>1E
ZFBR1705120523</t>
  </si>
  <si>
    <t>22/6/17</t>
  </si>
  <si>
    <t>Thay lõi 3</t>
  </si>
  <si>
    <t>C-200226-28</t>
  </si>
  <si>
    <t>Chị Thái Thanh Nga</t>
  </si>
  <si>
    <t>0935230585</t>
  </si>
  <si>
    <t>K107/17/9 Hoàng Thúc Trâm, Hải Châu, ĐN</t>
  </si>
  <si>
    <t>G2
ZFTO1910250073</t>
  </si>
  <si>
    <t>16/2/20</t>
  </si>
  <si>
    <t>Thay đế vòi</t>
  </si>
  <si>
    <t>C-210408-28</t>
  </si>
  <si>
    <t>Chị Phạm Thủy</t>
  </si>
  <si>
    <t>0934807007
0935517679</t>
  </si>
  <si>
    <t>225 Bình Kỳ, Ngũ Hành Sơn, ĐN</t>
  </si>
  <si>
    <t>AR75-A-S-H1
ZFBU2008170052</t>
  </si>
  <si>
    <t>C-230217-38</t>
  </si>
  <si>
    <t>Anh Hiếu</t>
  </si>
  <si>
    <t>0905726823</t>
  </si>
  <si>
    <t>AR75-A-S-H1
ZFBU2210060132</t>
  </si>
  <si>
    <t>Khách tự xl</t>
  </si>
  <si>
    <t>C-200615-340</t>
  </si>
  <si>
    <t>Chị Hồ Thị Chung</t>
  </si>
  <si>
    <t>0905298156
0905256665</t>
  </si>
  <si>
    <t>129/19/1 Tiểu La,Hải Châu, ĐN</t>
  </si>
  <si>
    <t>G1
ZFTN1911200031</t>
  </si>
  <si>
    <t>Thay lõi 1,2</t>
  </si>
  <si>
    <t>C-221007-37</t>
  </si>
  <si>
    <t>Chị Thủy</t>
  </si>
  <si>
    <t>0905151221</t>
  </si>
  <si>
    <t>78 Hà Duy Phiến, Cẩm Lệ, ĐN</t>
  </si>
  <si>
    <t>R400E
ZFZG2011110045</t>
  </si>
  <si>
    <t>21/6/22</t>
  </si>
  <si>
    <t>Thay lõi 5in1</t>
  </si>
  <si>
    <t>560 Trưng Nữ Vương, Hòa Thuận Nam, Hải Châu,ĐN</t>
  </si>
  <si>
    <t>Gần chùa Quang Châu, Hòa Châu, Hòa Vang,ĐN</t>
  </si>
  <si>
    <t>K1048/16 Trường Chinh, Hòa Phát, Cẩm Lệ,ĐN</t>
  </si>
  <si>
    <t>P807 CC Hamoni Đường Morison, Sơn Trà,ĐN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</si>
</sst>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dd"/>
    <numFmt numFmtId="167" formatCode="m/d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</font>
    <font>
      <sz val="12"/>
      <name val="宋体"/>
      <charset val="134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0" fillId="0" borderId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7" fillId="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165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0" fontId="5" fillId="0" borderId="0" xfId="0" applyFont="1"/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5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2" fillId="0" borderId="0" xfId="0" applyFont="1"/>
    <xf numFmtId="0" fontId="16" fillId="0" borderId="0" xfId="0" applyFont="1"/>
    <xf numFmtId="166" fontId="0" fillId="0" borderId="0" xfId="0" applyNumberFormat="1"/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6" fontId="13" fillId="2" borderId="1" xfId="0" applyNumberFormat="1" applyFont="1" applyFill="1" applyBorder="1"/>
    <xf numFmtId="0" fontId="13" fillId="2" borderId="1" xfId="0" applyFont="1" applyFill="1" applyBorder="1"/>
    <xf numFmtId="0" fontId="11" fillId="0" borderId="1" xfId="0" applyFont="1" applyBorder="1"/>
    <xf numFmtId="166" fontId="17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 applyProtection="1">
      <alignment horizontal="center" vertical="center" wrapText="1"/>
      <protection locked="0"/>
    </xf>
    <xf numFmtId="166" fontId="17" fillId="0" borderId="1" xfId="0" applyNumberFormat="1" applyFont="1" applyBorder="1" applyAlignment="1" applyProtection="1">
      <alignment horizontal="center" vertical="center"/>
      <protection locked="0"/>
    </xf>
    <xf numFmtId="166" fontId="18" fillId="0" borderId="1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49" fontId="11" fillId="0" borderId="5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5" xfId="0" applyFont="1" applyBorder="1"/>
    <xf numFmtId="49" fontId="11" fillId="3" borderId="2" xfId="0" applyNumberFormat="1" applyFont="1" applyFill="1" applyBorder="1" applyAlignment="1" applyProtection="1">
      <alignment horizontal="center" vertical="center"/>
      <protection locked="0"/>
    </xf>
    <xf numFmtId="49" fontId="11" fillId="3" borderId="3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0" fontId="21" fillId="0" borderId="1" xfId="2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 vertical="center"/>
    </xf>
    <xf numFmtId="0" fontId="0" fillId="3" borderId="0" xfId="0" applyFill="1"/>
    <xf numFmtId="166" fontId="19" fillId="0" borderId="6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10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/>
    <xf numFmtId="0" fontId="0" fillId="5" borderId="0" xfId="0" applyFill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167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tock balance revisedHa" xfId="2" xr:uid="{00000000-0005-0000-0000-000002000000}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6" formatCode="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d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numFmt numFmtId="166" formatCode="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AH57" headerRowCount="0" totalsRowShown="0" headerRowDxfId="92" dataDxfId="91" tableBorderDxfId="90">
  <tableColumns count="34">
    <tableColumn id="1" xr3:uid="{00000000-0010-0000-0000-000001000000}" name="TRẦN VĂN BẢO" headerRowDxfId="89" dataDxfId="88"/>
    <tableColumn id="2" xr3:uid="{00000000-0010-0000-0000-000002000000}" name="Column1" headerRowDxfId="87" dataDxfId="86"/>
    <tableColumn id="3" xr3:uid="{00000000-0010-0000-0000-000003000000}" name="Column2" headerRowDxfId="85" dataDxfId="84"/>
    <tableColumn id="4" xr3:uid="{00000000-0010-0000-0000-000004000000}" name="Column3" headerRowDxfId="83" dataDxfId="82"/>
    <tableColumn id="5" xr3:uid="{00000000-0010-0000-0000-000005000000}" name="Column4" headerRowDxfId="81" dataDxfId="80"/>
    <tableColumn id="6" xr3:uid="{00000000-0010-0000-0000-000006000000}" name="Column5" headerRowDxfId="79" dataDxfId="78"/>
    <tableColumn id="7" xr3:uid="{00000000-0010-0000-0000-000007000000}" name="Column6" headerRowDxfId="77" dataDxfId="76"/>
    <tableColumn id="8" xr3:uid="{00000000-0010-0000-0000-000008000000}" name="Column7" headerRowDxfId="75" dataDxfId="74"/>
    <tableColumn id="9" xr3:uid="{00000000-0010-0000-0000-000009000000}" name="Column8" headerRowDxfId="73" dataDxfId="72"/>
    <tableColumn id="10" xr3:uid="{00000000-0010-0000-0000-00000A000000}" name="Column9" headerRowDxfId="71" dataDxfId="70"/>
    <tableColumn id="11" xr3:uid="{00000000-0010-0000-0000-00000B000000}" name="Column10" headerRowDxfId="69" dataDxfId="68"/>
    <tableColumn id="12" xr3:uid="{00000000-0010-0000-0000-00000C000000}" name="Column11" headerRowDxfId="67" dataDxfId="66"/>
    <tableColumn id="13" xr3:uid="{00000000-0010-0000-0000-00000D000000}" name="Column12" headerRowDxfId="65" dataDxfId="64"/>
    <tableColumn id="14" xr3:uid="{00000000-0010-0000-0000-00000E000000}" name="Column13" headerRowDxfId="63" dataDxfId="62"/>
    <tableColumn id="15" xr3:uid="{00000000-0010-0000-0000-00000F000000}" name="Column14" headerRowDxfId="61" dataDxfId="60"/>
    <tableColumn id="16" xr3:uid="{00000000-0010-0000-0000-000010000000}" name="Column15" headerRowDxfId="59" dataDxfId="58"/>
    <tableColumn id="17" xr3:uid="{00000000-0010-0000-0000-000011000000}" name="Column16" headerRowDxfId="57" dataDxfId="56"/>
    <tableColumn id="18" xr3:uid="{00000000-0010-0000-0000-000012000000}" name="Column17" headerRowDxfId="55" dataDxfId="54"/>
    <tableColumn id="19" xr3:uid="{00000000-0010-0000-0000-000013000000}" name="Column18" headerRowDxfId="53" dataDxfId="52"/>
    <tableColumn id="20" xr3:uid="{00000000-0010-0000-0000-000014000000}" name="Column19" headerRowDxfId="51" dataDxfId="50"/>
    <tableColumn id="21" xr3:uid="{00000000-0010-0000-0000-000015000000}" name="Column20" headerRowDxfId="49" dataDxfId="48"/>
    <tableColumn id="22" xr3:uid="{00000000-0010-0000-0000-000016000000}" name="Column21" headerRowDxfId="47" dataDxfId="46"/>
    <tableColumn id="23" xr3:uid="{00000000-0010-0000-0000-000017000000}" name="Column22" headerRowDxfId="45" dataDxfId="44"/>
    <tableColumn id="24" xr3:uid="{00000000-0010-0000-0000-000018000000}" name="Column23" headerRowDxfId="43" dataDxfId="42"/>
    <tableColumn id="25" xr3:uid="{00000000-0010-0000-0000-000019000000}" name="Column24" headerRowDxfId="41" dataDxfId="40"/>
    <tableColumn id="26" xr3:uid="{00000000-0010-0000-0000-00001A000000}" name="Column25" headerRowDxfId="39" dataDxfId="38"/>
    <tableColumn id="27" xr3:uid="{00000000-0010-0000-0000-00001B000000}" name="Column26" headerRowDxfId="37" dataDxfId="36"/>
    <tableColumn id="28" xr3:uid="{00000000-0010-0000-0000-00001C000000}" name="Column27" headerRowDxfId="35" dataDxfId="34"/>
    <tableColumn id="29" xr3:uid="{00000000-0010-0000-0000-00001D000000}" name="Column28" headerRowDxfId="33" dataDxfId="32"/>
    <tableColumn id="30" xr3:uid="{00000000-0010-0000-0000-00001E000000}" name="Column29" headerRowDxfId="31" dataDxfId="30"/>
    <tableColumn id="31" xr3:uid="{00000000-0010-0000-0000-00001F000000}" name="Column30" headerRowDxfId="29" dataDxfId="28"/>
    <tableColumn id="32" xr3:uid="{00000000-0010-0000-0000-000020000000}" name="Column31" headerRowDxfId="27" dataDxfId="26"/>
    <tableColumn id="33" xr3:uid="{00000000-0010-0000-0000-000021000000}" name="Column32" headerRowDxfId="25" dataDxfId="24"/>
    <tableColumn id="34" xr3:uid="{00000000-0010-0000-0000-000022000000}" name="Column33" headerRowDxfId="23" dataDxfId="2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7" sqref="F17"/>
    </sheetView>
  </sheetViews>
  <sheetFormatPr defaultRowHeight="15"/>
  <cols>
    <col min="1" max="1" width="16.7109375" customWidth="1"/>
    <col min="2" max="2" width="20.85546875" bestFit="1" customWidth="1"/>
    <col min="3" max="3" width="54.42578125" bestFit="1" customWidth="1"/>
    <col min="4" max="10" width="11" customWidth="1"/>
    <col min="11" max="33" width="12" customWidth="1"/>
  </cols>
  <sheetData>
    <row r="1" spans="1:34" s="52" customForma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4" s="68" customFormat="1" ht="29.25" customHeight="1">
      <c r="A2" s="64" t="s">
        <v>0</v>
      </c>
      <c r="B2" s="65" t="s">
        <v>1</v>
      </c>
      <c r="C2" s="66" t="s">
        <v>2</v>
      </c>
      <c r="D2" s="67">
        <f>DATE(204,6,1)</f>
        <v>74663</v>
      </c>
      <c r="E2" s="67">
        <f>D2+1</f>
        <v>74664</v>
      </c>
      <c r="F2" s="67">
        <f t="shared" ref="F2:AG2" si="0">E2+1</f>
        <v>74665</v>
      </c>
      <c r="G2" s="67">
        <f t="shared" si="0"/>
        <v>74666</v>
      </c>
      <c r="H2" s="67">
        <f t="shared" si="0"/>
        <v>74667</v>
      </c>
      <c r="I2" s="67">
        <f t="shared" si="0"/>
        <v>74668</v>
      </c>
      <c r="J2" s="67">
        <f t="shared" si="0"/>
        <v>74669</v>
      </c>
      <c r="K2" s="67">
        <f t="shared" si="0"/>
        <v>74670</v>
      </c>
      <c r="L2" s="67">
        <f t="shared" si="0"/>
        <v>74671</v>
      </c>
      <c r="M2" s="67">
        <f t="shared" si="0"/>
        <v>74672</v>
      </c>
      <c r="N2" s="67">
        <f t="shared" si="0"/>
        <v>74673</v>
      </c>
      <c r="O2" s="67">
        <f t="shared" si="0"/>
        <v>74674</v>
      </c>
      <c r="P2" s="67">
        <f t="shared" si="0"/>
        <v>74675</v>
      </c>
      <c r="Q2" s="67">
        <f t="shared" si="0"/>
        <v>74676</v>
      </c>
      <c r="R2" s="67">
        <f t="shared" si="0"/>
        <v>74677</v>
      </c>
      <c r="S2" s="67">
        <f t="shared" si="0"/>
        <v>74678</v>
      </c>
      <c r="T2" s="67">
        <f t="shared" si="0"/>
        <v>74679</v>
      </c>
      <c r="U2" s="67">
        <f t="shared" si="0"/>
        <v>74680</v>
      </c>
      <c r="V2" s="67">
        <f t="shared" si="0"/>
        <v>74681</v>
      </c>
      <c r="W2" s="67">
        <f t="shared" si="0"/>
        <v>74682</v>
      </c>
      <c r="X2" s="67">
        <f t="shared" si="0"/>
        <v>74683</v>
      </c>
      <c r="Y2" s="67">
        <f t="shared" si="0"/>
        <v>74684</v>
      </c>
      <c r="Z2" s="67">
        <f t="shared" si="0"/>
        <v>74685</v>
      </c>
      <c r="AA2" s="67">
        <f t="shared" si="0"/>
        <v>74686</v>
      </c>
      <c r="AB2" s="67">
        <f t="shared" si="0"/>
        <v>74687</v>
      </c>
      <c r="AC2" s="67">
        <f t="shared" si="0"/>
        <v>74688</v>
      </c>
      <c r="AD2" s="67">
        <f t="shared" si="0"/>
        <v>74689</v>
      </c>
      <c r="AE2" s="67">
        <f t="shared" si="0"/>
        <v>74690</v>
      </c>
      <c r="AF2" s="67">
        <f t="shared" si="0"/>
        <v>74691</v>
      </c>
      <c r="AG2" s="67">
        <f t="shared" si="0"/>
        <v>74692</v>
      </c>
      <c r="AH2" s="84" t="s">
        <v>104</v>
      </c>
    </row>
    <row r="3" spans="1:34" ht="18.75" customHeight="1">
      <c r="A3" s="53">
        <v>1</v>
      </c>
      <c r="B3" s="8" t="s">
        <v>61</v>
      </c>
      <c r="C3" s="8" t="s">
        <v>62</v>
      </c>
      <c r="D3" s="61"/>
      <c r="E3" s="62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78">
        <f>SUM(Table3[[#This Row],[Column3]:[Column32]])</f>
        <v>0</v>
      </c>
    </row>
    <row r="4" spans="1:34" ht="18.75" customHeight="1">
      <c r="A4" s="53">
        <v>2</v>
      </c>
      <c r="B4" s="8" t="s">
        <v>63</v>
      </c>
      <c r="C4" s="8" t="s">
        <v>65</v>
      </c>
      <c r="D4" s="61"/>
      <c r="E4" s="62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78">
        <f>SUM(Table3[[#This Row],[Column3]:[Column32]])</f>
        <v>0</v>
      </c>
    </row>
    <row r="5" spans="1:34" ht="18.75" customHeight="1">
      <c r="A5" s="53">
        <v>3</v>
      </c>
      <c r="B5" s="8" t="s">
        <v>64</v>
      </c>
      <c r="C5" s="8" t="s">
        <v>66</v>
      </c>
      <c r="D5" s="61"/>
      <c r="E5" s="62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78">
        <f>SUM(Table3[[#This Row],[Column3]:[Column32]])</f>
        <v>0</v>
      </c>
    </row>
    <row r="6" spans="1:34" ht="18.75" customHeight="1">
      <c r="A6" s="53">
        <v>4</v>
      </c>
      <c r="B6" s="8" t="s">
        <v>69</v>
      </c>
      <c r="C6" s="8" t="s">
        <v>70</v>
      </c>
      <c r="D6" s="63"/>
      <c r="E6" s="63"/>
      <c r="F6" s="63"/>
      <c r="G6" s="63"/>
      <c r="H6" s="63"/>
      <c r="I6" s="63">
        <v>1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78">
        <f>SUM(Table3[[#This Row],[Column3]:[Column32]])</f>
        <v>1</v>
      </c>
    </row>
    <row r="7" spans="1:34" ht="18.75" customHeight="1">
      <c r="A7" s="53">
        <v>5</v>
      </c>
      <c r="B7" s="8" t="s">
        <v>71</v>
      </c>
      <c r="C7" s="8" t="s">
        <v>72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78">
        <f>SUM(Table3[[#This Row],[Column3]:[Column32]])</f>
        <v>0</v>
      </c>
    </row>
    <row r="8" spans="1:34" ht="18.75" customHeight="1">
      <c r="A8" s="53">
        <v>6</v>
      </c>
      <c r="B8" s="8" t="s">
        <v>73</v>
      </c>
      <c r="C8" s="8" t="s">
        <v>74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78">
        <f>SUM(Table3[[#This Row],[Column3]:[Column32]])</f>
        <v>0</v>
      </c>
    </row>
    <row r="9" spans="1:34" ht="18.75" customHeight="1">
      <c r="A9" s="53">
        <v>7</v>
      </c>
      <c r="B9" s="8" t="s">
        <v>75</v>
      </c>
      <c r="C9" s="8" t="s">
        <v>76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78">
        <f>SUM(Table3[[#This Row],[Column3]:[Column32]])</f>
        <v>0</v>
      </c>
    </row>
    <row r="10" spans="1:34" ht="18.75" customHeight="1">
      <c r="A10" s="53">
        <v>8</v>
      </c>
      <c r="B10" s="8" t="s">
        <v>77</v>
      </c>
      <c r="C10" s="8" t="s">
        <v>78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78">
        <f>SUM(Table3[[#This Row],[Column3]:[Column32]])</f>
        <v>0</v>
      </c>
    </row>
    <row r="11" spans="1:34" ht="18.75" customHeight="1">
      <c r="A11" s="53">
        <v>9</v>
      </c>
      <c r="B11" s="8" t="s">
        <v>79</v>
      </c>
      <c r="C11" s="8" t="s">
        <v>80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78">
        <f>SUM(Table3[[#This Row],[Column3]:[Column32]])</f>
        <v>0</v>
      </c>
    </row>
    <row r="12" spans="1:34" ht="18.75" customHeight="1">
      <c r="A12" s="53">
        <v>10</v>
      </c>
      <c r="B12" s="8" t="s">
        <v>82</v>
      </c>
      <c r="C12" s="23" t="s">
        <v>84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78">
        <f>SUM(Table3[[#This Row],[Column3]:[Column32]])</f>
        <v>0</v>
      </c>
    </row>
    <row r="13" spans="1:34" ht="18.75" customHeight="1">
      <c r="A13" s="53">
        <v>11</v>
      </c>
      <c r="B13" s="8" t="s">
        <v>83</v>
      </c>
      <c r="C13" s="23" t="s">
        <v>85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78">
        <f>SUM(Table3[[#This Row],[Column3]:[Column32]])</f>
        <v>0</v>
      </c>
    </row>
    <row r="14" spans="1:34" ht="31.5">
      <c r="A14" s="53">
        <v>12</v>
      </c>
      <c r="B14" s="23" t="s">
        <v>88</v>
      </c>
      <c r="C14" s="23" t="s">
        <v>89</v>
      </c>
      <c r="D14" s="63"/>
      <c r="E14" s="63"/>
      <c r="F14" s="63">
        <v>2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78">
        <f>SUM(Table3[[#This Row],[Column3]:[Column32]])</f>
        <v>2</v>
      </c>
    </row>
    <row r="15" spans="1:34" ht="15.75">
      <c r="A15" s="77"/>
      <c r="B15" s="79" t="s">
        <v>102</v>
      </c>
      <c r="C15" s="80" t="s">
        <v>103</v>
      </c>
      <c r="D15" s="78"/>
      <c r="E15" s="78"/>
      <c r="F15" s="78"/>
      <c r="G15" s="78"/>
      <c r="H15" s="78"/>
      <c r="I15" s="78">
        <v>1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>
        <f>SUM(Table3[[#This Row],[Column3]:[Column32]])</f>
        <v>1</v>
      </c>
    </row>
    <row r="16" spans="1:34" s="83" customFormat="1" ht="18.75" customHeight="1">
      <c r="A16" s="82">
        <v>13</v>
      </c>
      <c r="B16" s="32" t="s">
        <v>81</v>
      </c>
      <c r="C16" s="33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78">
        <f>SUM(Table3[[#This Row],[Column3]:[Column32]])</f>
        <v>0</v>
      </c>
    </row>
    <row r="17" spans="1:34" ht="18.75" customHeight="1">
      <c r="A17" s="53">
        <v>14</v>
      </c>
      <c r="B17" s="54" t="s">
        <v>4</v>
      </c>
      <c r="C17" s="55" t="s">
        <v>5</v>
      </c>
      <c r="D17" s="63"/>
      <c r="E17" s="63"/>
      <c r="F17" s="63">
        <f>1+1</f>
        <v>2</v>
      </c>
      <c r="G17" s="63">
        <v>3</v>
      </c>
      <c r="H17" s="63">
        <v>1</v>
      </c>
      <c r="I17" s="63">
        <v>2</v>
      </c>
      <c r="J17" s="63">
        <f>1</f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78">
        <f>SUM(Table3[[#This Row],[Column3]:[Column32]])</f>
        <v>9</v>
      </c>
    </row>
    <row r="18" spans="1:34" ht="18.75" customHeight="1">
      <c r="A18" s="53">
        <v>15</v>
      </c>
      <c r="B18" s="54" t="s">
        <v>6</v>
      </c>
      <c r="C18" s="55" t="s">
        <v>7</v>
      </c>
      <c r="D18" s="63"/>
      <c r="E18" s="63"/>
      <c r="F18" s="63">
        <f>1+1</f>
        <v>2</v>
      </c>
      <c r="G18" s="63">
        <v>3</v>
      </c>
      <c r="H18" s="63">
        <v>1</v>
      </c>
      <c r="I18" s="63">
        <v>2</v>
      </c>
      <c r="J18" s="63">
        <f>1+1+1</f>
        <v>3</v>
      </c>
      <c r="K18" s="63">
        <f>1</f>
        <v>1</v>
      </c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78">
        <f>SUM(Table3[[#This Row],[Column3]:[Column32]])</f>
        <v>12</v>
      </c>
    </row>
    <row r="19" spans="1:34" ht="18.75" customHeight="1">
      <c r="A19" s="53">
        <v>16</v>
      </c>
      <c r="B19" s="54" t="s">
        <v>8</v>
      </c>
      <c r="C19" s="55" t="s">
        <v>9</v>
      </c>
      <c r="D19" s="63"/>
      <c r="E19" s="63"/>
      <c r="F19" s="63"/>
      <c r="G19" s="63">
        <v>2</v>
      </c>
      <c r="H19" s="63"/>
      <c r="I19" s="63">
        <v>3</v>
      </c>
      <c r="J19" s="63">
        <v>1</v>
      </c>
      <c r="K19" s="63">
        <f>1+1</f>
        <v>2</v>
      </c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78">
        <f>SUM(Table3[[#This Row],[Column3]:[Column32]])</f>
        <v>8</v>
      </c>
    </row>
    <row r="20" spans="1:34" ht="18.75" customHeight="1">
      <c r="A20" s="53">
        <v>17</v>
      </c>
      <c r="B20" s="53" t="s">
        <v>10</v>
      </c>
      <c r="C20" s="55" t="s">
        <v>11</v>
      </c>
      <c r="D20" s="63"/>
      <c r="E20" s="63"/>
      <c r="F20" s="63"/>
      <c r="G20" s="63">
        <v>2</v>
      </c>
      <c r="H20" s="63"/>
      <c r="I20" s="63">
        <v>2</v>
      </c>
      <c r="J20" s="63">
        <v>1</v>
      </c>
      <c r="K20" s="63">
        <f>1+1</f>
        <v>2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78">
        <f>SUM(Table3[[#This Row],[Column3]:[Column32]])</f>
        <v>7</v>
      </c>
    </row>
    <row r="21" spans="1:34" ht="18.75" customHeight="1">
      <c r="A21" s="53">
        <v>18</v>
      </c>
      <c r="B21" s="54" t="s">
        <v>12</v>
      </c>
      <c r="C21" s="55" t="s">
        <v>13</v>
      </c>
      <c r="D21" s="63"/>
      <c r="E21" s="63"/>
      <c r="F21" s="63"/>
      <c r="G21" s="63"/>
      <c r="H21" s="63"/>
      <c r="I21" s="63"/>
      <c r="J21" s="63">
        <f>1+1</f>
        <v>2</v>
      </c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78">
        <f>SUM(Table3[[#This Row],[Column3]:[Column32]])</f>
        <v>2</v>
      </c>
    </row>
    <row r="22" spans="1:34" s="83" customFormat="1" ht="18.75" customHeight="1">
      <c r="A22" s="82">
        <v>19</v>
      </c>
      <c r="B22" s="75" t="s">
        <v>86</v>
      </c>
      <c r="C22" s="76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78">
        <f>SUM(Table3[[#This Row],[Column3]:[Column32]])</f>
        <v>0</v>
      </c>
    </row>
    <row r="23" spans="1:34" ht="18.75" customHeight="1">
      <c r="A23" s="53">
        <v>20</v>
      </c>
      <c r="B23" s="54" t="s">
        <v>14</v>
      </c>
      <c r="C23" s="55" t="s">
        <v>5</v>
      </c>
      <c r="D23" s="63"/>
      <c r="E23" s="63"/>
      <c r="F23" s="63"/>
      <c r="G23" s="63">
        <f>1+1</f>
        <v>2</v>
      </c>
      <c r="H23" s="63">
        <v>1</v>
      </c>
      <c r="I23" s="63"/>
      <c r="J23" s="63">
        <f>1+1+1</f>
        <v>3</v>
      </c>
      <c r="K23" s="63">
        <f>1</f>
        <v>1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78">
        <f>SUM(Table3[[#This Row],[Column3]:[Column32]])</f>
        <v>7</v>
      </c>
    </row>
    <row r="24" spans="1:34" ht="18.75" customHeight="1">
      <c r="A24" s="53">
        <v>21</v>
      </c>
      <c r="B24" s="54" t="s">
        <v>18</v>
      </c>
      <c r="C24" s="55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78">
        <f>SUM(Table3[[#This Row],[Column3]:[Column32]])</f>
        <v>0</v>
      </c>
    </row>
    <row r="25" spans="1:34" ht="18.75" customHeight="1">
      <c r="A25" s="53">
        <v>22</v>
      </c>
      <c r="B25" s="54" t="s">
        <v>15</v>
      </c>
      <c r="C25" s="55" t="s">
        <v>16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78">
        <f>SUM(Table3[[#This Row],[Column3]:[Column32]])</f>
        <v>0</v>
      </c>
    </row>
    <row r="26" spans="1:34" ht="18.75" customHeight="1">
      <c r="A26" s="53">
        <v>23</v>
      </c>
      <c r="B26" s="54" t="s">
        <v>17</v>
      </c>
      <c r="C26" s="55" t="s">
        <v>9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78">
        <f>SUM(Table3[[#This Row],[Column3]:[Column32]])</f>
        <v>0</v>
      </c>
    </row>
    <row r="27" spans="1:34" ht="18.75" customHeight="1">
      <c r="A27" s="53">
        <v>24</v>
      </c>
      <c r="B27" s="54" t="s">
        <v>19</v>
      </c>
      <c r="C27" s="55" t="s">
        <v>20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78">
        <f>SUM(Table3[[#This Row],[Column3]:[Column32]])</f>
        <v>0</v>
      </c>
    </row>
    <row r="28" spans="1:34" ht="18.75" customHeight="1">
      <c r="A28" s="53">
        <v>25</v>
      </c>
      <c r="B28" s="69" t="s">
        <v>21</v>
      </c>
      <c r="C28" s="70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78">
        <f>SUM(Table3[[#This Row],[Column3]:[Column32]])</f>
        <v>0</v>
      </c>
    </row>
    <row r="29" spans="1:34" ht="18.75" customHeight="1">
      <c r="A29" s="53">
        <v>26</v>
      </c>
      <c r="B29" s="54" t="s">
        <v>22</v>
      </c>
      <c r="C29" s="55" t="s">
        <v>5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78">
        <f>SUM(Table3[[#This Row],[Column3]:[Column32]])</f>
        <v>0</v>
      </c>
    </row>
    <row r="30" spans="1:34" ht="18.75" customHeight="1">
      <c r="A30" s="53">
        <v>27</v>
      </c>
      <c r="B30" s="54" t="s">
        <v>23</v>
      </c>
      <c r="C30" s="55" t="s">
        <v>24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78">
        <f>SUM(Table3[[#This Row],[Column3]:[Column32]])</f>
        <v>0</v>
      </c>
    </row>
    <row r="31" spans="1:34" ht="18.75" customHeight="1">
      <c r="A31" s="53">
        <v>28</v>
      </c>
      <c r="B31" s="54" t="s">
        <v>25</v>
      </c>
      <c r="C31" s="55" t="s">
        <v>11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78">
        <f>SUM(Table3[[#This Row],[Column3]:[Column32]])</f>
        <v>0</v>
      </c>
    </row>
    <row r="32" spans="1:34" ht="18.75" customHeight="1">
      <c r="A32" s="53">
        <v>29</v>
      </c>
      <c r="B32" s="54" t="s">
        <v>26</v>
      </c>
      <c r="C32" s="55" t="s">
        <v>27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78">
        <f>SUM(Table3[[#This Row],[Column3]:[Column32]])</f>
        <v>0</v>
      </c>
    </row>
    <row r="33" spans="1:34" ht="18.75" customHeight="1">
      <c r="A33" s="53">
        <v>30</v>
      </c>
      <c r="B33" s="54" t="s">
        <v>28</v>
      </c>
      <c r="C33" s="55" t="s">
        <v>20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78">
        <f>SUM(Table3[[#This Row],[Column3]:[Column32]])</f>
        <v>0</v>
      </c>
    </row>
    <row r="34" spans="1:34" ht="18.75" customHeight="1">
      <c r="A34" s="53">
        <v>31</v>
      </c>
      <c r="B34" s="54" t="s">
        <v>29</v>
      </c>
      <c r="C34" s="55" t="s">
        <v>13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78">
        <f>SUM(Table3[[#This Row],[Column3]:[Column32]])</f>
        <v>0</v>
      </c>
    </row>
    <row r="35" spans="1:34" ht="18.75" customHeight="1">
      <c r="A35" s="53">
        <v>32</v>
      </c>
      <c r="B35" s="69" t="s">
        <v>30</v>
      </c>
      <c r="C35" s="70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78">
        <f>SUM(Table3[[#This Row],[Column3]:[Column32]])</f>
        <v>0</v>
      </c>
    </row>
    <row r="36" spans="1:34" ht="18.75" customHeight="1">
      <c r="A36" s="53">
        <v>33</v>
      </c>
      <c r="B36" s="54" t="s">
        <v>31</v>
      </c>
      <c r="C36" s="55" t="s">
        <v>32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78">
        <f>SUM(Table3[[#This Row],[Column3]:[Column32]])</f>
        <v>0</v>
      </c>
    </row>
    <row r="37" spans="1:34" ht="18.75" customHeight="1">
      <c r="A37" s="53">
        <v>34</v>
      </c>
      <c r="B37" s="54" t="s">
        <v>33</v>
      </c>
      <c r="C37" s="55" t="s">
        <v>11</v>
      </c>
      <c r="D37" s="63"/>
      <c r="E37" s="63"/>
      <c r="F37" s="63"/>
      <c r="G37" s="63">
        <v>1</v>
      </c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78">
        <f>SUM(Table3[[#This Row],[Column3]:[Column32]])</f>
        <v>1</v>
      </c>
    </row>
    <row r="38" spans="1:34" ht="18.75" customHeight="1">
      <c r="A38" s="53">
        <v>35</v>
      </c>
      <c r="B38" s="69" t="s">
        <v>34</v>
      </c>
      <c r="C38" s="7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78">
        <f>SUM(Table3[[#This Row],[Column3]:[Column32]])</f>
        <v>0</v>
      </c>
    </row>
    <row r="39" spans="1:34" ht="18.75" customHeight="1">
      <c r="A39" s="53">
        <v>36</v>
      </c>
      <c r="B39" s="54" t="s">
        <v>35</v>
      </c>
      <c r="C39" s="55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78">
        <f>SUM(Table3[[#This Row],[Column3]:[Column32]])</f>
        <v>0</v>
      </c>
    </row>
    <row r="40" spans="1:34" ht="18.75" customHeight="1">
      <c r="A40" s="53">
        <v>37</v>
      </c>
      <c r="B40" s="69" t="s">
        <v>87</v>
      </c>
      <c r="C40" s="70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78">
        <f>SUM(Table3[[#This Row],[Column3]:[Column32]])</f>
        <v>0</v>
      </c>
    </row>
    <row r="41" spans="1:34" ht="18.75" customHeight="1">
      <c r="A41" s="53">
        <v>38</v>
      </c>
      <c r="B41" s="56" t="s">
        <v>36</v>
      </c>
      <c r="C41" s="57" t="s">
        <v>37</v>
      </c>
      <c r="D41" s="63"/>
      <c r="E41" s="63"/>
      <c r="F41" s="63"/>
      <c r="G41" s="63">
        <v>1</v>
      </c>
      <c r="H41" s="63">
        <v>1</v>
      </c>
      <c r="I41" s="63"/>
      <c r="J41" s="63">
        <v>1</v>
      </c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78">
        <f>SUM(Table3[[#This Row],[Column3]:[Column32]])</f>
        <v>3</v>
      </c>
    </row>
    <row r="42" spans="1:34" ht="18.75" customHeight="1">
      <c r="A42" s="53">
        <v>39</v>
      </c>
      <c r="B42" s="56" t="s">
        <v>38</v>
      </c>
      <c r="C42" s="57" t="s">
        <v>39</v>
      </c>
      <c r="D42" s="63"/>
      <c r="E42" s="63"/>
      <c r="F42" s="63"/>
      <c r="G42" s="63">
        <v>1</v>
      </c>
      <c r="H42" s="63">
        <v>1</v>
      </c>
      <c r="I42" s="63"/>
      <c r="J42" s="63">
        <v>1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78">
        <f>SUM(Table3[[#This Row],[Column3]:[Column32]])</f>
        <v>3</v>
      </c>
    </row>
    <row r="43" spans="1:34" ht="18.75" customHeight="1">
      <c r="A43" s="53">
        <v>40</v>
      </c>
      <c r="B43" s="58" t="s">
        <v>40</v>
      </c>
      <c r="C43" s="57" t="s">
        <v>41</v>
      </c>
      <c r="D43" s="63"/>
      <c r="E43" s="63"/>
      <c r="F43" s="63"/>
      <c r="G43" s="63">
        <v>1</v>
      </c>
      <c r="H43" s="63">
        <v>1</v>
      </c>
      <c r="I43" s="63"/>
      <c r="J43" s="63">
        <v>1</v>
      </c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78">
        <f>SUM(Table3[[#This Row],[Column3]:[Column32]])</f>
        <v>3</v>
      </c>
    </row>
    <row r="44" spans="1:34" ht="18.75" customHeight="1">
      <c r="A44" s="53">
        <v>41</v>
      </c>
      <c r="B44" s="69" t="s">
        <v>42</v>
      </c>
      <c r="C44" s="70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78">
        <f>SUM(Table3[[#This Row],[Column3]:[Column32]])</f>
        <v>0</v>
      </c>
    </row>
    <row r="45" spans="1:34" ht="18.75" customHeight="1">
      <c r="A45" s="53">
        <v>42</v>
      </c>
      <c r="B45" s="54" t="s">
        <v>43</v>
      </c>
      <c r="C45" s="55" t="s">
        <v>5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78">
        <f>SUM(Table3[[#This Row],[Column3]:[Column32]])</f>
        <v>0</v>
      </c>
    </row>
    <row r="46" spans="1:34" ht="18.75" customHeight="1">
      <c r="A46" s="53">
        <v>43</v>
      </c>
      <c r="B46" s="59" t="s">
        <v>44</v>
      </c>
      <c r="C46" s="55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78">
        <f>SUM(Table3[[#This Row],[Column3]:[Column32]])</f>
        <v>0</v>
      </c>
    </row>
    <row r="47" spans="1:34" ht="18.75" customHeight="1">
      <c r="A47" s="53">
        <v>44</v>
      </c>
      <c r="B47" s="54" t="s">
        <v>45</v>
      </c>
      <c r="C47" s="55" t="s">
        <v>24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78">
        <f>SUM(Table3[[#This Row],[Column3]:[Column32]])</f>
        <v>0</v>
      </c>
    </row>
    <row r="48" spans="1:34" ht="18.75" customHeight="1">
      <c r="A48" s="53">
        <v>45</v>
      </c>
      <c r="B48" s="54" t="s">
        <v>46</v>
      </c>
      <c r="C48" s="55" t="s">
        <v>47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78">
        <f>SUM(Table3[[#This Row],[Column3]:[Column32]])</f>
        <v>0</v>
      </c>
    </row>
    <row r="49" spans="1:34" ht="18.75" customHeight="1">
      <c r="A49" s="53">
        <v>46</v>
      </c>
      <c r="B49" s="69" t="s">
        <v>48</v>
      </c>
      <c r="C49" s="70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78">
        <f>SUM(Table3[[#This Row],[Column3]:[Column32]])</f>
        <v>0</v>
      </c>
    </row>
    <row r="50" spans="1:34" ht="18.75" customHeight="1">
      <c r="A50" s="53">
        <v>47</v>
      </c>
      <c r="B50" s="54" t="s">
        <v>49</v>
      </c>
      <c r="C50" s="60" t="s">
        <v>47</v>
      </c>
      <c r="D50" s="63"/>
      <c r="E50" s="63"/>
      <c r="F50" s="63"/>
      <c r="G50" s="63"/>
      <c r="H50" s="63">
        <v>1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78">
        <f>SUM(Table3[[#This Row],[Column3]:[Column32]])</f>
        <v>1</v>
      </c>
    </row>
    <row r="51" spans="1:34" ht="18.75" customHeight="1">
      <c r="A51" s="53">
        <v>48</v>
      </c>
      <c r="B51" s="54" t="s">
        <v>50</v>
      </c>
      <c r="C51" s="60" t="s">
        <v>51</v>
      </c>
      <c r="D51" s="63"/>
      <c r="E51" s="63"/>
      <c r="F51" s="63"/>
      <c r="G51" s="63"/>
      <c r="H51" s="63">
        <v>1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78">
        <f>SUM(Table3[[#This Row],[Column3]:[Column32]])</f>
        <v>1</v>
      </c>
    </row>
    <row r="52" spans="1:34" ht="18.75" customHeight="1">
      <c r="A52" s="53">
        <v>49</v>
      </c>
      <c r="B52" s="69" t="s">
        <v>52</v>
      </c>
      <c r="C52" s="70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78">
        <f>SUM(Table3[[#This Row],[Column3]:[Column32]])</f>
        <v>0</v>
      </c>
    </row>
    <row r="53" spans="1:34" ht="18.75" customHeight="1">
      <c r="A53" s="53">
        <v>50</v>
      </c>
      <c r="B53" s="54" t="s">
        <v>53</v>
      </c>
      <c r="C53" s="55" t="s">
        <v>54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78">
        <f>SUM(Table3[[#This Row],[Column3]:[Column32]])</f>
        <v>0</v>
      </c>
    </row>
    <row r="54" spans="1:34" ht="18.75" customHeight="1">
      <c r="A54" s="53">
        <v>51</v>
      </c>
      <c r="B54" s="54" t="s">
        <v>55</v>
      </c>
      <c r="C54" s="55" t="s">
        <v>56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78">
        <f>SUM(Table3[[#This Row],[Column3]:[Column32]])</f>
        <v>0</v>
      </c>
    </row>
    <row r="55" spans="1:34" ht="18.75" customHeight="1">
      <c r="A55" s="53">
        <v>52</v>
      </c>
      <c r="B55" s="54" t="s">
        <v>57</v>
      </c>
      <c r="C55" s="55" t="s">
        <v>11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78">
        <f>SUM(Table3[[#This Row],[Column3]:[Column32]])</f>
        <v>0</v>
      </c>
    </row>
    <row r="56" spans="1:34" ht="18.75" customHeight="1">
      <c r="A56" s="53">
        <v>53</v>
      </c>
      <c r="B56" s="69" t="s">
        <v>58</v>
      </c>
      <c r="C56" s="70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78">
        <f>SUM(Table3[[#This Row],[Column3]:[Column32]])</f>
        <v>0</v>
      </c>
    </row>
    <row r="57" spans="1:34" ht="18.75" customHeight="1">
      <c r="A57" s="71">
        <v>54</v>
      </c>
      <c r="B57" s="72" t="s">
        <v>59</v>
      </c>
      <c r="C57" s="73" t="s">
        <v>60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8">
        <f>SUM(Table3[[#This Row],[Column3]:[Column32]])</f>
        <v>0</v>
      </c>
    </row>
  </sheetData>
  <conditionalFormatting sqref="B3">
    <cfRule type="duplicateValues" dxfId="102" priority="9"/>
  </conditionalFormatting>
  <conditionalFormatting sqref="B4:B5">
    <cfRule type="duplicateValues" dxfId="101" priority="8"/>
  </conditionalFormatting>
  <conditionalFormatting sqref="B6">
    <cfRule type="duplicateValues" dxfId="100" priority="7"/>
  </conditionalFormatting>
  <conditionalFormatting sqref="B7">
    <cfRule type="duplicateValues" dxfId="99" priority="6"/>
  </conditionalFormatting>
  <conditionalFormatting sqref="B8">
    <cfRule type="duplicateValues" dxfId="98" priority="5"/>
  </conditionalFormatting>
  <conditionalFormatting sqref="B9">
    <cfRule type="duplicateValues" dxfId="97" priority="4"/>
  </conditionalFormatting>
  <conditionalFormatting sqref="B10">
    <cfRule type="duplicateValues" dxfId="96" priority="3"/>
  </conditionalFormatting>
  <conditionalFormatting sqref="B16 B11">
    <cfRule type="duplicateValues" dxfId="95" priority="2"/>
  </conditionalFormatting>
  <conditionalFormatting sqref="B14">
    <cfRule type="duplicateValues" dxfId="94" priority="1"/>
  </conditionalFormatting>
  <conditionalFormatting sqref="B12:B13">
    <cfRule type="duplicateValues" dxfId="93" priority="10"/>
  </conditionalFormatting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C27" sqref="C27"/>
    </sheetView>
  </sheetViews>
  <sheetFormatPr defaultRowHeight="15"/>
  <cols>
    <col min="1" max="1" width="6.85546875" customWidth="1"/>
    <col min="2" max="2" width="19" bestFit="1" customWidth="1"/>
    <col min="3" max="3" width="56.140625" customWidth="1"/>
    <col min="4" max="4" width="10" customWidth="1"/>
    <col min="5" max="5" width="13.85546875" customWidth="1"/>
  </cols>
  <sheetData>
    <row r="1" spans="1:5" s="29" customFormat="1" ht="34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90</v>
      </c>
    </row>
    <row r="2" spans="1:5">
      <c r="A2" s="18">
        <v>1</v>
      </c>
      <c r="B2" s="12" t="s">
        <v>36</v>
      </c>
      <c r="C2" s="13" t="s">
        <v>37</v>
      </c>
      <c r="D2" s="28">
        <v>2</v>
      </c>
      <c r="E2" s="101">
        <v>45357</v>
      </c>
    </row>
    <row r="3" spans="1:5">
      <c r="A3" s="18">
        <v>2</v>
      </c>
      <c r="B3" s="12" t="s">
        <v>38</v>
      </c>
      <c r="C3" s="13" t="s">
        <v>39</v>
      </c>
      <c r="D3" s="5">
        <v>2</v>
      </c>
      <c r="E3" s="102"/>
    </row>
    <row r="4" spans="1:5">
      <c r="A4" s="18">
        <v>3</v>
      </c>
      <c r="B4" s="14" t="s">
        <v>40</v>
      </c>
      <c r="C4" s="13" t="s">
        <v>41</v>
      </c>
      <c r="D4" s="5">
        <v>2</v>
      </c>
      <c r="E4" s="102"/>
    </row>
    <row r="5" spans="1:5" ht="31.5">
      <c r="A5" s="18">
        <v>4</v>
      </c>
      <c r="B5" s="23" t="s">
        <v>88</v>
      </c>
      <c r="C5" s="23" t="s">
        <v>89</v>
      </c>
      <c r="D5" s="5">
        <v>2</v>
      </c>
      <c r="E5" s="102"/>
    </row>
    <row r="6" spans="1:5">
      <c r="A6" s="18">
        <v>5</v>
      </c>
      <c r="B6" s="9" t="s">
        <v>4</v>
      </c>
      <c r="C6" s="10" t="s">
        <v>5</v>
      </c>
      <c r="D6" s="5">
        <v>1</v>
      </c>
      <c r="E6" s="103"/>
    </row>
    <row r="7" spans="1:5">
      <c r="A7" s="18">
        <v>6</v>
      </c>
      <c r="B7" s="9" t="s">
        <v>4</v>
      </c>
      <c r="C7" s="10" t="s">
        <v>5</v>
      </c>
      <c r="D7" s="6">
        <v>3</v>
      </c>
      <c r="E7" s="104">
        <v>45388</v>
      </c>
    </row>
    <row r="8" spans="1:5">
      <c r="A8" s="18">
        <v>7</v>
      </c>
      <c r="B8" s="9" t="s">
        <v>6</v>
      </c>
      <c r="C8" s="10" t="s">
        <v>7</v>
      </c>
      <c r="D8" s="6">
        <v>2</v>
      </c>
      <c r="E8" s="105"/>
    </row>
    <row r="9" spans="1:5">
      <c r="A9" s="18">
        <v>8</v>
      </c>
      <c r="B9" s="9" t="s">
        <v>33</v>
      </c>
      <c r="C9" s="10" t="s">
        <v>11</v>
      </c>
      <c r="D9" s="6">
        <v>1</v>
      </c>
      <c r="E9" s="105"/>
    </row>
    <row r="10" spans="1:5">
      <c r="A10" s="18">
        <v>9</v>
      </c>
      <c r="B10" s="12" t="s">
        <v>36</v>
      </c>
      <c r="C10" s="13" t="s">
        <v>37</v>
      </c>
      <c r="D10" s="6">
        <v>1</v>
      </c>
      <c r="E10" s="105"/>
    </row>
    <row r="11" spans="1:5">
      <c r="A11" s="18">
        <v>10</v>
      </c>
      <c r="B11" s="12" t="s">
        <v>38</v>
      </c>
      <c r="C11" s="13" t="s">
        <v>39</v>
      </c>
      <c r="D11" s="6">
        <v>1</v>
      </c>
      <c r="E11" s="105"/>
    </row>
    <row r="12" spans="1:5">
      <c r="A12" s="18">
        <v>11</v>
      </c>
      <c r="B12" s="14" t="s">
        <v>40</v>
      </c>
      <c r="C12" s="13" t="s">
        <v>41</v>
      </c>
      <c r="D12" s="6">
        <v>1</v>
      </c>
      <c r="E12" s="105"/>
    </row>
    <row r="13" spans="1:5">
      <c r="A13" s="18">
        <v>12</v>
      </c>
      <c r="B13" s="9" t="s">
        <v>49</v>
      </c>
      <c r="C13" s="15" t="s">
        <v>47</v>
      </c>
      <c r="D13" s="6">
        <v>1</v>
      </c>
      <c r="E13" s="104">
        <v>45418</v>
      </c>
    </row>
    <row r="14" spans="1:5">
      <c r="A14" s="18">
        <v>13</v>
      </c>
      <c r="B14" s="9" t="s">
        <v>50</v>
      </c>
      <c r="C14" s="15" t="s">
        <v>51</v>
      </c>
      <c r="D14" s="6">
        <v>1</v>
      </c>
      <c r="E14" s="105"/>
    </row>
    <row r="15" spans="1:5">
      <c r="A15" s="18">
        <v>14</v>
      </c>
      <c r="B15" s="9" t="s">
        <v>4</v>
      </c>
      <c r="C15" s="10" t="s">
        <v>5</v>
      </c>
      <c r="D15" s="6">
        <v>3</v>
      </c>
      <c r="E15" s="105"/>
    </row>
    <row r="16" spans="1:5">
      <c r="A16" s="18">
        <v>15</v>
      </c>
      <c r="B16" s="9" t="s">
        <v>6</v>
      </c>
      <c r="C16" s="10" t="s">
        <v>7</v>
      </c>
      <c r="D16" s="6">
        <v>3</v>
      </c>
      <c r="E16" s="105"/>
    </row>
    <row r="17" spans="1:5">
      <c r="A17" s="18">
        <v>16</v>
      </c>
      <c r="B17" s="9" t="s">
        <v>8</v>
      </c>
      <c r="C17" s="10" t="s">
        <v>9</v>
      </c>
      <c r="D17" s="6">
        <v>2</v>
      </c>
      <c r="E17" s="105"/>
    </row>
    <row r="18" spans="1:5">
      <c r="A18" s="18">
        <v>17</v>
      </c>
      <c r="B18" s="11" t="s">
        <v>10</v>
      </c>
      <c r="C18" s="10" t="s">
        <v>11</v>
      </c>
      <c r="D18" s="6">
        <v>2</v>
      </c>
      <c r="E18" s="105"/>
    </row>
    <row r="19" spans="1:5">
      <c r="A19" s="18">
        <v>18</v>
      </c>
      <c r="B19" s="9" t="s">
        <v>8</v>
      </c>
      <c r="C19" s="10" t="s">
        <v>9</v>
      </c>
      <c r="D19" s="5"/>
      <c r="E19" s="24">
        <v>45449</v>
      </c>
    </row>
    <row r="20" spans="1:5">
      <c r="A20" s="18">
        <v>19</v>
      </c>
      <c r="B20" s="9" t="s">
        <v>12</v>
      </c>
      <c r="C20" s="10" t="s">
        <v>13</v>
      </c>
      <c r="D20" s="6">
        <v>1</v>
      </c>
      <c r="E20" s="101">
        <v>45479</v>
      </c>
    </row>
    <row r="21" spans="1:5">
      <c r="A21" s="18">
        <v>20</v>
      </c>
      <c r="B21" s="26" t="s">
        <v>94</v>
      </c>
      <c r="C21" s="27" t="s">
        <v>91</v>
      </c>
      <c r="D21" s="5">
        <v>1</v>
      </c>
      <c r="E21" s="106"/>
    </row>
    <row r="22" spans="1:5">
      <c r="A22" s="18">
        <v>21</v>
      </c>
      <c r="B22" s="26" t="s">
        <v>95</v>
      </c>
      <c r="C22" s="27" t="s">
        <v>92</v>
      </c>
      <c r="D22" s="5">
        <v>1</v>
      </c>
      <c r="E22" s="106"/>
    </row>
    <row r="23" spans="1:5">
      <c r="A23" s="18">
        <v>22</v>
      </c>
      <c r="B23" s="9" t="s">
        <v>4</v>
      </c>
      <c r="C23" s="10" t="s">
        <v>5</v>
      </c>
      <c r="D23" s="5">
        <v>4</v>
      </c>
      <c r="E23" s="106"/>
    </row>
    <row r="24" spans="1:5">
      <c r="A24" s="18">
        <v>23</v>
      </c>
      <c r="B24" s="9" t="s">
        <v>6</v>
      </c>
      <c r="C24" s="10" t="s">
        <v>7</v>
      </c>
      <c r="D24" s="5">
        <v>4</v>
      </c>
      <c r="E24" s="106"/>
    </row>
    <row r="25" spans="1:5">
      <c r="A25" s="18">
        <v>24</v>
      </c>
      <c r="B25" s="9" t="s">
        <v>14</v>
      </c>
      <c r="C25" s="10" t="s">
        <v>5</v>
      </c>
      <c r="D25" s="5">
        <v>3</v>
      </c>
      <c r="E25" s="106"/>
    </row>
    <row r="26" spans="1:5" ht="15.75">
      <c r="A26" s="18">
        <v>25</v>
      </c>
      <c r="B26" s="8" t="s">
        <v>69</v>
      </c>
      <c r="C26" s="8" t="s">
        <v>70</v>
      </c>
      <c r="D26" s="5">
        <v>1</v>
      </c>
      <c r="E26" s="106"/>
    </row>
    <row r="27" spans="1:5">
      <c r="A27" s="18">
        <v>26</v>
      </c>
      <c r="B27" s="9" t="s">
        <v>8</v>
      </c>
      <c r="C27" s="10" t="s">
        <v>9</v>
      </c>
      <c r="D27" s="5">
        <v>3</v>
      </c>
      <c r="E27" s="106"/>
    </row>
    <row r="28" spans="1:5">
      <c r="A28" s="18">
        <v>27</v>
      </c>
      <c r="B28" s="11" t="s">
        <v>10</v>
      </c>
      <c r="C28" s="10" t="s">
        <v>11</v>
      </c>
      <c r="D28" s="5">
        <v>3</v>
      </c>
      <c r="E28" s="106"/>
    </row>
    <row r="29" spans="1:5">
      <c r="A29" s="18">
        <v>28</v>
      </c>
      <c r="B29" s="12" t="s">
        <v>36</v>
      </c>
      <c r="C29" s="13" t="s">
        <v>37</v>
      </c>
      <c r="D29" s="5">
        <v>1</v>
      </c>
      <c r="E29" s="106"/>
    </row>
    <row r="30" spans="1:5">
      <c r="A30" s="18">
        <v>29</v>
      </c>
      <c r="B30" s="12" t="s">
        <v>38</v>
      </c>
      <c r="C30" s="13" t="s">
        <v>39</v>
      </c>
      <c r="D30" s="5">
        <v>1</v>
      </c>
      <c r="E30" s="106"/>
    </row>
    <row r="31" spans="1:5">
      <c r="A31" s="18">
        <v>30</v>
      </c>
      <c r="B31" s="14" t="s">
        <v>40</v>
      </c>
      <c r="C31" s="13" t="s">
        <v>41</v>
      </c>
      <c r="D31" s="5">
        <v>1</v>
      </c>
      <c r="E31" s="106"/>
    </row>
    <row r="32" spans="1:5">
      <c r="A32" s="18">
        <v>31</v>
      </c>
      <c r="B32" s="5" t="s">
        <v>96</v>
      </c>
      <c r="C32" s="13" t="s">
        <v>93</v>
      </c>
      <c r="D32" s="5">
        <v>1</v>
      </c>
      <c r="E32" s="107"/>
    </row>
  </sheetData>
  <mergeCells count="4">
    <mergeCell ref="E2:E6"/>
    <mergeCell ref="E7:E12"/>
    <mergeCell ref="E13:E18"/>
    <mergeCell ref="E20:E32"/>
  </mergeCells>
  <conditionalFormatting sqref="B5">
    <cfRule type="duplicateValues" dxfId="21" priority="2"/>
  </conditionalFormatting>
  <conditionalFormatting sqref="B26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F2"/>
    </sheetView>
  </sheetViews>
  <sheetFormatPr defaultRowHeight="15"/>
  <cols>
    <col min="2" max="2" width="16" bestFit="1" customWidth="1"/>
    <col min="3" max="3" width="54" bestFit="1" customWidth="1"/>
    <col min="4" max="4" width="10.140625" bestFit="1" customWidth="1"/>
    <col min="5" max="5" width="11.5703125" bestFit="1" customWidth="1"/>
    <col min="6" max="6" width="14.140625" bestFit="1" customWidth="1"/>
    <col min="7" max="7" width="16" bestFit="1" customWidth="1"/>
    <col min="8" max="8" width="54" bestFit="1" customWidth="1"/>
    <col min="9" max="9" width="9.7109375" style="89" customWidth="1"/>
    <col min="10" max="10" width="54" bestFit="1" customWidth="1"/>
    <col min="11" max="11" width="13.85546875" style="89" customWidth="1"/>
    <col min="12" max="12" width="54" bestFit="1" customWidth="1"/>
    <col min="13" max="13" width="9.42578125" style="89" customWidth="1"/>
  </cols>
  <sheetData>
    <row r="1" spans="1:13" s="50" customFormat="1" ht="51" customHeight="1">
      <c r="A1" s="112" t="s">
        <v>101</v>
      </c>
      <c r="B1" s="112"/>
      <c r="C1" s="112"/>
      <c r="D1" s="112"/>
      <c r="E1" s="112"/>
      <c r="F1" s="112"/>
      <c r="G1" s="112"/>
      <c r="H1" s="112"/>
      <c r="I1" s="113"/>
      <c r="J1" s="112"/>
      <c r="K1" s="113"/>
      <c r="L1" s="112"/>
      <c r="M1" s="113"/>
    </row>
    <row r="2" spans="1:13" s="51" customFormat="1" ht="32.25" customHeight="1">
      <c r="A2" s="114" t="s">
        <v>100</v>
      </c>
      <c r="B2" s="114"/>
      <c r="C2" s="114"/>
      <c r="D2" s="114"/>
      <c r="E2" s="114"/>
      <c r="F2" s="114"/>
      <c r="G2" s="114" t="s">
        <v>97</v>
      </c>
      <c r="H2" s="114"/>
      <c r="I2" s="114"/>
      <c r="J2" s="114" t="s">
        <v>98</v>
      </c>
      <c r="K2" s="114"/>
      <c r="L2" s="114" t="s">
        <v>99</v>
      </c>
      <c r="M2" s="114"/>
    </row>
    <row r="3" spans="1:13" ht="30" customHeight="1">
      <c r="A3" s="19" t="s">
        <v>0</v>
      </c>
      <c r="B3" s="20" t="s">
        <v>1</v>
      </c>
      <c r="C3" s="21" t="s">
        <v>2</v>
      </c>
      <c r="D3" s="22" t="s">
        <v>3</v>
      </c>
      <c r="E3" s="25" t="s">
        <v>68</v>
      </c>
      <c r="F3" s="25" t="s">
        <v>67</v>
      </c>
      <c r="G3" s="20" t="s">
        <v>1</v>
      </c>
      <c r="H3" s="21" t="s">
        <v>2</v>
      </c>
      <c r="I3" s="86" t="s">
        <v>3</v>
      </c>
      <c r="J3" s="21" t="s">
        <v>2</v>
      </c>
      <c r="K3" s="86" t="s">
        <v>3</v>
      </c>
      <c r="L3" s="21" t="s">
        <v>2</v>
      </c>
      <c r="M3" s="86" t="s">
        <v>3</v>
      </c>
    </row>
    <row r="4" spans="1:13" ht="21" customHeight="1">
      <c r="A4" s="25">
        <v>1</v>
      </c>
      <c r="B4" s="16" t="s">
        <v>61</v>
      </c>
      <c r="C4" s="16" t="s">
        <v>62</v>
      </c>
      <c r="D4" s="25">
        <v>1</v>
      </c>
      <c r="E4" s="25">
        <v>950000</v>
      </c>
      <c r="F4" s="25">
        <f>D4*E4</f>
        <v>950000</v>
      </c>
      <c r="G4" s="16" t="s">
        <v>61</v>
      </c>
      <c r="H4" s="16" t="s">
        <v>62</v>
      </c>
      <c r="I4" s="87">
        <f ca="1">SUMIF('Nhập A BẢO'!$B:$D,G4,'Nhập A BẢO'!$D:$D)</f>
        <v>0</v>
      </c>
      <c r="J4" s="16" t="s">
        <v>62</v>
      </c>
      <c r="K4" s="87">
        <f ca="1">SUMIF('Xuất A BẢO'!$B:$AB,G4,'Xuất A BẢO'!$AH:AH)</f>
        <v>0</v>
      </c>
      <c r="L4" s="16" t="s">
        <v>62</v>
      </c>
      <c r="M4" s="87">
        <f t="shared" ref="M4:M35" ca="1" si="0">D4+I4-K4</f>
        <v>1</v>
      </c>
    </row>
    <row r="5" spans="1:13" ht="21" customHeight="1">
      <c r="A5" s="25">
        <v>2</v>
      </c>
      <c r="B5" s="16" t="s">
        <v>63</v>
      </c>
      <c r="C5" s="16" t="s">
        <v>65</v>
      </c>
      <c r="D5" s="25">
        <v>1</v>
      </c>
      <c r="E5" s="25">
        <v>605000</v>
      </c>
      <c r="F5" s="25">
        <f t="shared" ref="F5:F16" si="1">D5*E5</f>
        <v>605000</v>
      </c>
      <c r="G5" s="16" t="s">
        <v>63</v>
      </c>
      <c r="H5" s="16" t="s">
        <v>65</v>
      </c>
      <c r="I5" s="87">
        <f ca="1">SUMIF('Nhập A BẢO'!$B:$D,G5,'Nhập A BẢO'!$D:$D)</f>
        <v>0</v>
      </c>
      <c r="J5" s="16" t="s">
        <v>65</v>
      </c>
      <c r="K5" s="87">
        <f ca="1">SUMIF('Xuất A BẢO'!$B:$AB,G5,'Xuất A BẢO'!$AH:AH)</f>
        <v>0</v>
      </c>
      <c r="L5" s="16" t="s">
        <v>65</v>
      </c>
      <c r="M5" s="87">
        <f t="shared" ca="1" si="0"/>
        <v>1</v>
      </c>
    </row>
    <row r="6" spans="1:13" ht="21" customHeight="1">
      <c r="A6" s="25">
        <v>3</v>
      </c>
      <c r="B6" s="16" t="s">
        <v>64</v>
      </c>
      <c r="C6" s="16" t="s">
        <v>66</v>
      </c>
      <c r="D6" s="25">
        <v>1</v>
      </c>
      <c r="E6" s="25">
        <v>585000</v>
      </c>
      <c r="F6" s="25">
        <f t="shared" si="1"/>
        <v>585000</v>
      </c>
      <c r="G6" s="16" t="s">
        <v>64</v>
      </c>
      <c r="H6" s="16" t="s">
        <v>66</v>
      </c>
      <c r="I6" s="87">
        <f ca="1">SUMIF('Nhập A BẢO'!$B:$D,G6,'Nhập A BẢO'!$D:$D)</f>
        <v>0</v>
      </c>
      <c r="J6" s="16" t="s">
        <v>66</v>
      </c>
      <c r="K6" s="87">
        <f ca="1">SUMIF('Xuất A BẢO'!$B:$AB,G6,'Xuất A BẢO'!$AH:AH)</f>
        <v>0</v>
      </c>
      <c r="L6" s="16" t="s">
        <v>66</v>
      </c>
      <c r="M6" s="87">
        <f t="shared" ca="1" si="0"/>
        <v>1</v>
      </c>
    </row>
    <row r="7" spans="1:13" ht="21" customHeight="1">
      <c r="A7" s="25">
        <v>4</v>
      </c>
      <c r="B7" s="16" t="s">
        <v>69</v>
      </c>
      <c r="C7" s="16" t="s">
        <v>70</v>
      </c>
      <c r="D7" s="25">
        <v>1</v>
      </c>
      <c r="E7" s="25">
        <v>725000</v>
      </c>
      <c r="F7" s="25">
        <f t="shared" si="1"/>
        <v>725000</v>
      </c>
      <c r="G7" s="16" t="s">
        <v>69</v>
      </c>
      <c r="H7" s="16" t="s">
        <v>70</v>
      </c>
      <c r="I7" s="87">
        <f ca="1">SUMIF('Nhập A BẢO'!$B:$D,G7,'Nhập A BẢO'!$D:$D)</f>
        <v>1</v>
      </c>
      <c r="J7" s="16" t="s">
        <v>70</v>
      </c>
      <c r="K7" s="87">
        <f ca="1">SUMIF('Xuất A BẢO'!$B:$AB,G7,'Xuất A BẢO'!$AH:AH)</f>
        <v>1</v>
      </c>
      <c r="L7" s="16" t="s">
        <v>70</v>
      </c>
      <c r="M7" s="87">
        <f t="shared" ca="1" si="0"/>
        <v>1</v>
      </c>
    </row>
    <row r="8" spans="1:13" ht="21" customHeight="1">
      <c r="A8" s="25">
        <v>5</v>
      </c>
      <c r="B8" s="16" t="s">
        <v>71</v>
      </c>
      <c r="C8" s="16" t="s">
        <v>72</v>
      </c>
      <c r="D8" s="25">
        <v>2</v>
      </c>
      <c r="E8" s="25">
        <v>300000</v>
      </c>
      <c r="F8" s="25">
        <f t="shared" si="1"/>
        <v>600000</v>
      </c>
      <c r="G8" s="16" t="s">
        <v>71</v>
      </c>
      <c r="H8" s="16" t="s">
        <v>72</v>
      </c>
      <c r="I8" s="87">
        <f ca="1">SUMIF('Nhập A BẢO'!$B:$D,G8,'Nhập A BẢO'!$D:$D)</f>
        <v>0</v>
      </c>
      <c r="J8" s="16" t="s">
        <v>72</v>
      </c>
      <c r="K8" s="87">
        <f ca="1">SUMIF('Xuất A BẢO'!$B:$AB,G8,'Xuất A BẢO'!$AH:AH)</f>
        <v>0</v>
      </c>
      <c r="L8" s="16" t="s">
        <v>72</v>
      </c>
      <c r="M8" s="87">
        <f t="shared" ca="1" si="0"/>
        <v>2</v>
      </c>
    </row>
    <row r="9" spans="1:13" ht="21" customHeight="1">
      <c r="A9" s="25">
        <v>6</v>
      </c>
      <c r="B9" s="16" t="s">
        <v>73</v>
      </c>
      <c r="C9" s="16" t="s">
        <v>74</v>
      </c>
      <c r="D9" s="25">
        <v>1</v>
      </c>
      <c r="E9" s="25">
        <v>165000</v>
      </c>
      <c r="F9" s="25">
        <f t="shared" si="1"/>
        <v>165000</v>
      </c>
      <c r="G9" s="16" t="s">
        <v>73</v>
      </c>
      <c r="H9" s="16" t="s">
        <v>74</v>
      </c>
      <c r="I9" s="87">
        <f ca="1">SUMIF('Nhập A BẢO'!$B:$D,G9,'Nhập A BẢO'!$D:$D)</f>
        <v>0</v>
      </c>
      <c r="J9" s="16" t="s">
        <v>74</v>
      </c>
      <c r="K9" s="87">
        <f ca="1">SUMIF('Xuất A BẢO'!$B:$AB,G9,'Xuất A BẢO'!$AH:AH)</f>
        <v>0</v>
      </c>
      <c r="L9" s="16" t="s">
        <v>74</v>
      </c>
      <c r="M9" s="87">
        <f t="shared" ca="1" si="0"/>
        <v>1</v>
      </c>
    </row>
    <row r="10" spans="1:13" ht="21" customHeight="1">
      <c r="A10" s="25">
        <v>7</v>
      </c>
      <c r="B10" s="16" t="s">
        <v>75</v>
      </c>
      <c r="C10" s="16" t="s">
        <v>76</v>
      </c>
      <c r="D10" s="25">
        <v>1</v>
      </c>
      <c r="E10" s="25">
        <v>200000</v>
      </c>
      <c r="F10" s="25">
        <f t="shared" si="1"/>
        <v>200000</v>
      </c>
      <c r="G10" s="16" t="s">
        <v>75</v>
      </c>
      <c r="H10" s="16" t="s">
        <v>76</v>
      </c>
      <c r="I10" s="87">
        <f ca="1">SUMIF('Nhập A BẢO'!$B:$D,G10,'Nhập A BẢO'!$D:$D)</f>
        <v>0</v>
      </c>
      <c r="J10" s="16" t="s">
        <v>76</v>
      </c>
      <c r="K10" s="87">
        <f ca="1">SUMIF('Xuất A BẢO'!$B:$AB,G10,'Xuất A BẢO'!$AH:AH)</f>
        <v>0</v>
      </c>
      <c r="L10" s="16" t="s">
        <v>76</v>
      </c>
      <c r="M10" s="87">
        <f t="shared" ca="1" si="0"/>
        <v>1</v>
      </c>
    </row>
    <row r="11" spans="1:13" ht="21" customHeight="1">
      <c r="A11" s="25">
        <v>8</v>
      </c>
      <c r="B11" s="16" t="s">
        <v>77</v>
      </c>
      <c r="C11" s="16" t="s">
        <v>78</v>
      </c>
      <c r="D11" s="25">
        <v>1</v>
      </c>
      <c r="E11" s="25">
        <v>240000</v>
      </c>
      <c r="F11" s="25">
        <f t="shared" si="1"/>
        <v>240000</v>
      </c>
      <c r="G11" s="16" t="s">
        <v>77</v>
      </c>
      <c r="H11" s="16" t="s">
        <v>78</v>
      </c>
      <c r="I11" s="87">
        <f ca="1">SUMIF('Nhập A BẢO'!$B:$D,G11,'Nhập A BẢO'!$D:$D)</f>
        <v>0</v>
      </c>
      <c r="J11" s="16" t="s">
        <v>78</v>
      </c>
      <c r="K11" s="87">
        <f ca="1">SUMIF('Xuất A BẢO'!$B:$AB,G11,'Xuất A BẢO'!$AH:AH)</f>
        <v>0</v>
      </c>
      <c r="L11" s="16" t="s">
        <v>78</v>
      </c>
      <c r="M11" s="87">
        <f t="shared" ca="1" si="0"/>
        <v>1</v>
      </c>
    </row>
    <row r="12" spans="1:13" ht="21" customHeight="1">
      <c r="A12" s="25">
        <v>9</v>
      </c>
      <c r="B12" s="16" t="s">
        <v>79</v>
      </c>
      <c r="C12" s="16" t="s">
        <v>80</v>
      </c>
      <c r="D12" s="25">
        <v>1</v>
      </c>
      <c r="E12" s="25">
        <v>220000</v>
      </c>
      <c r="F12" s="25">
        <f t="shared" si="1"/>
        <v>220000</v>
      </c>
      <c r="G12" s="16" t="s">
        <v>79</v>
      </c>
      <c r="H12" s="16" t="s">
        <v>80</v>
      </c>
      <c r="I12" s="87">
        <f ca="1">SUMIF('Nhập A BẢO'!$B:$D,G12,'Nhập A BẢO'!$D:$D)</f>
        <v>0</v>
      </c>
      <c r="J12" s="16" t="s">
        <v>80</v>
      </c>
      <c r="K12" s="87">
        <f ca="1">SUMIF('Xuất A BẢO'!$B:$AB,G12,'Xuất A BẢO'!$AH:AH)</f>
        <v>0</v>
      </c>
      <c r="L12" s="16" t="s">
        <v>80</v>
      </c>
      <c r="M12" s="87">
        <f t="shared" ca="1" si="0"/>
        <v>1</v>
      </c>
    </row>
    <row r="13" spans="1:13" ht="21" customHeight="1">
      <c r="A13" s="25">
        <v>10</v>
      </c>
      <c r="B13" s="16" t="s">
        <v>82</v>
      </c>
      <c r="C13" s="36" t="s">
        <v>84</v>
      </c>
      <c r="D13" s="25">
        <v>1</v>
      </c>
      <c r="E13" s="25">
        <v>175000</v>
      </c>
      <c r="F13" s="25">
        <f t="shared" si="1"/>
        <v>175000</v>
      </c>
      <c r="G13" s="16" t="s">
        <v>82</v>
      </c>
      <c r="H13" s="36" t="s">
        <v>84</v>
      </c>
      <c r="I13" s="87">
        <f ca="1">SUMIF('Nhập A BẢO'!$B:$D,G13,'Nhập A BẢO'!$D:$D)</f>
        <v>0</v>
      </c>
      <c r="J13" s="36" t="s">
        <v>84</v>
      </c>
      <c r="K13" s="87">
        <f ca="1">SUMIF('Xuất A BẢO'!$B:$AB,G13,'Xuất A BẢO'!$AH:AH)</f>
        <v>0</v>
      </c>
      <c r="L13" s="36" t="s">
        <v>84</v>
      </c>
      <c r="M13" s="87">
        <f t="shared" ca="1" si="0"/>
        <v>1</v>
      </c>
    </row>
    <row r="14" spans="1:13" ht="21" customHeight="1">
      <c r="A14" s="25">
        <v>11</v>
      </c>
      <c r="B14" s="16" t="s">
        <v>83</v>
      </c>
      <c r="C14" s="36" t="s">
        <v>85</v>
      </c>
      <c r="D14" s="25">
        <v>1</v>
      </c>
      <c r="E14" s="25">
        <v>175000</v>
      </c>
      <c r="F14" s="25">
        <f t="shared" si="1"/>
        <v>175000</v>
      </c>
      <c r="G14" s="16" t="s">
        <v>83</v>
      </c>
      <c r="H14" s="36" t="s">
        <v>85</v>
      </c>
      <c r="I14" s="87">
        <f ca="1">SUMIF('Nhập A BẢO'!$B:$D,G14,'Nhập A BẢO'!$D:$D)</f>
        <v>0</v>
      </c>
      <c r="J14" s="36" t="s">
        <v>85</v>
      </c>
      <c r="K14" s="87">
        <f ca="1">SUMIF('Xuất A BẢO'!$B:$AB,G14,'Xuất A BẢO'!$AH:AH)</f>
        <v>0</v>
      </c>
      <c r="L14" s="36" t="s">
        <v>85</v>
      </c>
      <c r="M14" s="87">
        <f t="shared" ca="1" si="0"/>
        <v>1</v>
      </c>
    </row>
    <row r="15" spans="1:13" ht="21" customHeight="1">
      <c r="A15" s="25">
        <v>12</v>
      </c>
      <c r="B15" s="36" t="s">
        <v>88</v>
      </c>
      <c r="C15" s="36" t="s">
        <v>89</v>
      </c>
      <c r="D15" s="25">
        <v>0</v>
      </c>
      <c r="E15" s="25">
        <v>130000</v>
      </c>
      <c r="F15" s="25">
        <f t="shared" si="1"/>
        <v>0</v>
      </c>
      <c r="G15" s="36" t="s">
        <v>88</v>
      </c>
      <c r="H15" s="36" t="s">
        <v>89</v>
      </c>
      <c r="I15" s="87">
        <f ca="1">SUMIF('Nhập A BẢO'!$B:$D,G15,'Nhập A BẢO'!$D:$D)</f>
        <v>2</v>
      </c>
      <c r="J15" s="36" t="s">
        <v>89</v>
      </c>
      <c r="K15" s="87">
        <f ca="1">SUMIF('Xuất A BẢO'!$B:$AB,G15,'Xuất A BẢO'!$AH:AH)</f>
        <v>2</v>
      </c>
      <c r="L15" s="36" t="s">
        <v>89</v>
      </c>
      <c r="M15" s="87">
        <f t="shared" ca="1" si="0"/>
        <v>0</v>
      </c>
    </row>
    <row r="16" spans="1:13" s="7" customFormat="1" ht="21" customHeight="1">
      <c r="A16" s="25">
        <v>13</v>
      </c>
      <c r="B16" s="108" t="s">
        <v>81</v>
      </c>
      <c r="C16" s="109"/>
      <c r="D16" s="25"/>
      <c r="E16" s="16"/>
      <c r="F16" s="25">
        <f t="shared" si="1"/>
        <v>0</v>
      </c>
      <c r="G16" s="108" t="s">
        <v>81</v>
      </c>
      <c r="H16" s="109"/>
      <c r="I16" s="85">
        <f ca="1">SUMIF('Nhập A BẢO'!$B:$D,G16,'Nhập A BẢO'!$D:$D)</f>
        <v>0</v>
      </c>
      <c r="J16" s="37"/>
      <c r="K16" s="34">
        <f ca="1">SUMIF('Xuất A BẢO'!$B:$AB,G16,'Xuất A BẢO'!$AH:AH)</f>
        <v>0</v>
      </c>
      <c r="L16" s="37"/>
      <c r="M16" s="25">
        <f t="shared" ca="1" si="0"/>
        <v>0</v>
      </c>
    </row>
    <row r="17" spans="1:13" ht="21" customHeight="1">
      <c r="A17" s="25">
        <v>14</v>
      </c>
      <c r="B17" s="38" t="s">
        <v>4</v>
      </c>
      <c r="C17" s="39" t="s">
        <v>5</v>
      </c>
      <c r="D17" s="25">
        <v>1</v>
      </c>
      <c r="E17" s="40">
        <v>295000</v>
      </c>
      <c r="F17" s="25">
        <f>D17*E17</f>
        <v>295000</v>
      </c>
      <c r="G17" s="38" t="s">
        <v>4</v>
      </c>
      <c r="H17" s="39" t="s">
        <v>5</v>
      </c>
      <c r="I17" s="87">
        <f ca="1">SUMIF('Nhập A BẢO'!$B:$D,G17,'Nhập A BẢO'!$D:$D)</f>
        <v>11</v>
      </c>
      <c r="J17" s="39" t="s">
        <v>5</v>
      </c>
      <c r="K17" s="87">
        <f ca="1">SUMIF('Xuất A BẢO'!$B:$AB,G17,'Xuất A BẢO'!$AH:AH)</f>
        <v>9</v>
      </c>
      <c r="L17" s="39" t="s">
        <v>5</v>
      </c>
      <c r="M17" s="87">
        <f t="shared" ca="1" si="0"/>
        <v>3</v>
      </c>
    </row>
    <row r="18" spans="1:13" ht="21" customHeight="1">
      <c r="A18" s="25">
        <v>15</v>
      </c>
      <c r="B18" s="38" t="s">
        <v>6</v>
      </c>
      <c r="C18" s="39" t="s">
        <v>7</v>
      </c>
      <c r="D18" s="25">
        <v>3</v>
      </c>
      <c r="E18" s="30">
        <v>378000</v>
      </c>
      <c r="F18" s="25">
        <f>D18*E18</f>
        <v>1134000</v>
      </c>
      <c r="G18" s="38" t="s">
        <v>6</v>
      </c>
      <c r="H18" s="39" t="s">
        <v>7</v>
      </c>
      <c r="I18" s="87">
        <f ca="1">SUMIF('Nhập A BẢO'!$B:$D,G18,'Nhập A BẢO'!$D:$D)</f>
        <v>9</v>
      </c>
      <c r="J18" s="39" t="s">
        <v>7</v>
      </c>
      <c r="K18" s="87">
        <f ca="1">SUMIF('Xuất A BẢO'!$B:$AB,G18,'Xuất A BẢO'!$AH:AH)</f>
        <v>12</v>
      </c>
      <c r="L18" s="39" t="s">
        <v>7</v>
      </c>
      <c r="M18" s="87">
        <f t="shared" ca="1" si="0"/>
        <v>0</v>
      </c>
    </row>
    <row r="19" spans="1:13" ht="21" customHeight="1">
      <c r="A19" s="25">
        <v>16</v>
      </c>
      <c r="B19" s="38" t="s">
        <v>8</v>
      </c>
      <c r="C19" s="39" t="s">
        <v>9</v>
      </c>
      <c r="D19" s="25">
        <v>2</v>
      </c>
      <c r="E19" s="30">
        <v>295000</v>
      </c>
      <c r="F19" s="25">
        <f>D19*E19</f>
        <v>590000</v>
      </c>
      <c r="G19" s="38" t="s">
        <v>8</v>
      </c>
      <c r="H19" s="39" t="s">
        <v>9</v>
      </c>
      <c r="I19" s="25">
        <f ca="1">SUMIF('Nhập A BẢO'!$B:$D,G19,'Nhập A BẢO'!$D:$D)</f>
        <v>5</v>
      </c>
      <c r="J19" s="39" t="s">
        <v>9</v>
      </c>
      <c r="K19" s="34">
        <f ca="1">SUMIF('Xuất A BẢO'!$B:$AB,G19,'Xuất A BẢO'!$AH:AH)</f>
        <v>8</v>
      </c>
      <c r="L19" s="39" t="s">
        <v>9</v>
      </c>
      <c r="M19" s="25">
        <f t="shared" ca="1" si="0"/>
        <v>-1</v>
      </c>
    </row>
    <row r="20" spans="1:13" ht="21" customHeight="1">
      <c r="A20" s="25">
        <v>17</v>
      </c>
      <c r="B20" s="25" t="s">
        <v>10</v>
      </c>
      <c r="C20" s="39" t="s">
        <v>11</v>
      </c>
      <c r="D20" s="25">
        <v>2</v>
      </c>
      <c r="E20" s="30">
        <v>393000</v>
      </c>
      <c r="F20" s="25">
        <f>D20*E20</f>
        <v>786000</v>
      </c>
      <c r="G20" s="25" t="s">
        <v>10</v>
      </c>
      <c r="H20" s="39" t="s">
        <v>11</v>
      </c>
      <c r="I20" s="87">
        <f ca="1">SUMIF('Nhập A BẢO'!$B:$D,G20,'Nhập A BẢO'!$D:$D)</f>
        <v>5</v>
      </c>
      <c r="J20" s="39" t="s">
        <v>11</v>
      </c>
      <c r="K20" s="87">
        <f ca="1">SUMIF('Xuất A BẢO'!$B:$AB,G20,'Xuất A BẢO'!$AH:AH)</f>
        <v>7</v>
      </c>
      <c r="L20" s="39" t="s">
        <v>11</v>
      </c>
      <c r="M20" s="87">
        <f t="shared" ca="1" si="0"/>
        <v>0</v>
      </c>
    </row>
    <row r="21" spans="1:13" ht="21" customHeight="1">
      <c r="A21" s="25">
        <v>18</v>
      </c>
      <c r="B21" s="38" t="s">
        <v>12</v>
      </c>
      <c r="C21" s="39" t="s">
        <v>13</v>
      </c>
      <c r="D21" s="25">
        <v>1</v>
      </c>
      <c r="E21" s="30">
        <v>977000</v>
      </c>
      <c r="F21" s="25">
        <f>D21*E21</f>
        <v>977000</v>
      </c>
      <c r="G21" s="38" t="s">
        <v>12</v>
      </c>
      <c r="H21" s="39" t="s">
        <v>13</v>
      </c>
      <c r="I21" s="25">
        <f ca="1">SUMIF('Nhập A BẢO'!$B:$D,G21,'Nhập A BẢO'!$D:$D)</f>
        <v>1</v>
      </c>
      <c r="J21" s="39" t="s">
        <v>13</v>
      </c>
      <c r="K21" s="34">
        <f ca="1">SUMIF('Xuất A BẢO'!$B:$AB,G21,'Xuất A BẢO'!$AH:AH)</f>
        <v>2</v>
      </c>
      <c r="L21" s="39" t="s">
        <v>13</v>
      </c>
      <c r="M21" s="25">
        <f t="shared" ca="1" si="0"/>
        <v>0</v>
      </c>
    </row>
    <row r="22" spans="1:13" ht="21" customHeight="1">
      <c r="A22" s="25">
        <v>19</v>
      </c>
      <c r="B22" s="115" t="s">
        <v>86</v>
      </c>
      <c r="C22" s="115"/>
      <c r="D22" s="25"/>
      <c r="E22" s="38"/>
      <c r="F22" s="25"/>
      <c r="G22" s="115" t="s">
        <v>86</v>
      </c>
      <c r="H22" s="115"/>
      <c r="I22" s="25">
        <f ca="1">SUMIF('Nhập A BẢO'!$B:$D,G22,'Nhập A BẢO'!$D:$D)</f>
        <v>0</v>
      </c>
      <c r="J22" s="41"/>
      <c r="K22" s="34">
        <f ca="1">SUMIF('Xuất A BẢO'!$B:$AB,G22,'Xuất A BẢO'!$AH:AH)</f>
        <v>0</v>
      </c>
      <c r="L22" s="41"/>
      <c r="M22" s="25">
        <f t="shared" ca="1" si="0"/>
        <v>0</v>
      </c>
    </row>
    <row r="23" spans="1:13" ht="21" customHeight="1">
      <c r="A23" s="25">
        <v>20</v>
      </c>
      <c r="B23" s="38" t="s">
        <v>14</v>
      </c>
      <c r="C23" s="39" t="s">
        <v>5</v>
      </c>
      <c r="D23" s="25">
        <v>5</v>
      </c>
      <c r="E23" s="30"/>
      <c r="F23" s="25">
        <f t="shared" ref="F23:F57" si="2">D23*E23</f>
        <v>0</v>
      </c>
      <c r="G23" s="38" t="s">
        <v>14</v>
      </c>
      <c r="H23" s="39" t="s">
        <v>5</v>
      </c>
      <c r="I23" s="87">
        <f ca="1">SUMIF('Nhập A BẢO'!$B:$D,G23,'Nhập A BẢO'!$D:$D)</f>
        <v>3</v>
      </c>
      <c r="J23" s="39" t="s">
        <v>5</v>
      </c>
      <c r="K23" s="87">
        <f ca="1">SUMIF('Xuất A BẢO'!$B:$AB,G23,'Xuất A BẢO'!$AH:AH)</f>
        <v>7</v>
      </c>
      <c r="L23" s="39" t="s">
        <v>5</v>
      </c>
      <c r="M23" s="87">
        <f t="shared" ca="1" si="0"/>
        <v>1</v>
      </c>
    </row>
    <row r="24" spans="1:13" ht="21" customHeight="1">
      <c r="A24" s="25">
        <v>21</v>
      </c>
      <c r="B24" s="38" t="s">
        <v>18</v>
      </c>
      <c r="C24" s="39" t="s">
        <v>11</v>
      </c>
      <c r="D24" s="25">
        <v>1</v>
      </c>
      <c r="E24" s="40"/>
      <c r="F24" s="25">
        <f t="shared" si="2"/>
        <v>0</v>
      </c>
      <c r="G24" s="38" t="s">
        <v>18</v>
      </c>
      <c r="H24" s="39" t="s">
        <v>11</v>
      </c>
      <c r="I24" s="87">
        <f ca="1">SUMIF('Nhập A BẢO'!$B:$D,G24,'Nhập A BẢO'!$D:$D)</f>
        <v>0</v>
      </c>
      <c r="J24" s="39" t="s">
        <v>11</v>
      </c>
      <c r="K24" s="87">
        <f ca="1">SUMIF('Xuất A BẢO'!$B:$AB,G24,'Xuất A BẢO'!$AH:AH)</f>
        <v>0</v>
      </c>
      <c r="L24" s="39" t="s">
        <v>11</v>
      </c>
      <c r="M24" s="87">
        <f t="shared" ca="1" si="0"/>
        <v>1</v>
      </c>
    </row>
    <row r="25" spans="1:13" ht="21" customHeight="1">
      <c r="A25" s="25">
        <v>22</v>
      </c>
      <c r="B25" s="38" t="s">
        <v>15</v>
      </c>
      <c r="C25" s="39" t="s">
        <v>16</v>
      </c>
      <c r="D25" s="42"/>
      <c r="E25" s="30"/>
      <c r="F25" s="25">
        <f t="shared" si="2"/>
        <v>0</v>
      </c>
      <c r="G25" s="38" t="s">
        <v>15</v>
      </c>
      <c r="H25" s="39" t="s">
        <v>16</v>
      </c>
      <c r="I25" s="25">
        <f ca="1">SUMIF('Nhập A BẢO'!$B:$D,G25,'Nhập A BẢO'!$D:$D)</f>
        <v>0</v>
      </c>
      <c r="J25" s="39" t="s">
        <v>16</v>
      </c>
      <c r="K25" s="34">
        <f ca="1">SUMIF('Xuất A BẢO'!$B:$AB,G25,'Xuất A BẢO'!$AH:AH)</f>
        <v>0</v>
      </c>
      <c r="L25" s="39" t="s">
        <v>16</v>
      </c>
      <c r="M25" s="25">
        <f t="shared" ca="1" si="0"/>
        <v>0</v>
      </c>
    </row>
    <row r="26" spans="1:13" ht="21" customHeight="1">
      <c r="A26" s="25">
        <v>23</v>
      </c>
      <c r="B26" s="38" t="s">
        <v>17</v>
      </c>
      <c r="C26" s="39" t="s">
        <v>9</v>
      </c>
      <c r="D26" s="42"/>
      <c r="E26" s="30"/>
      <c r="F26" s="25">
        <f t="shared" si="2"/>
        <v>0</v>
      </c>
      <c r="G26" s="38" t="s">
        <v>17</v>
      </c>
      <c r="H26" s="39" t="s">
        <v>9</v>
      </c>
      <c r="I26" s="25">
        <f ca="1">SUMIF('Nhập A BẢO'!$B:$D,G26,'Nhập A BẢO'!$D:$D)</f>
        <v>0</v>
      </c>
      <c r="J26" s="39" t="s">
        <v>9</v>
      </c>
      <c r="K26" s="34">
        <f ca="1">SUMIF('Xuất A BẢO'!$B:$AB,G26,'Xuất A BẢO'!$AH:AH)</f>
        <v>0</v>
      </c>
      <c r="L26" s="39" t="s">
        <v>9</v>
      </c>
      <c r="M26" s="25">
        <f t="shared" ca="1" si="0"/>
        <v>0</v>
      </c>
    </row>
    <row r="27" spans="1:13" ht="21" customHeight="1">
      <c r="A27" s="25">
        <v>24</v>
      </c>
      <c r="B27" s="38" t="s">
        <v>19</v>
      </c>
      <c r="C27" s="39" t="s">
        <v>20</v>
      </c>
      <c r="D27" s="42"/>
      <c r="E27" s="30"/>
      <c r="F27" s="25">
        <f t="shared" si="2"/>
        <v>0</v>
      </c>
      <c r="G27" s="38" t="s">
        <v>19</v>
      </c>
      <c r="H27" s="39" t="s">
        <v>20</v>
      </c>
      <c r="I27" s="25">
        <f ca="1">SUMIF('Nhập A BẢO'!$B:$D,G27,'Nhập A BẢO'!$D:$D)</f>
        <v>0</v>
      </c>
      <c r="J27" s="39" t="s">
        <v>20</v>
      </c>
      <c r="K27" s="34">
        <f ca="1">SUMIF('Xuất A BẢO'!$B:$AB,G27,'Xuất A BẢO'!$AH:AH)</f>
        <v>0</v>
      </c>
      <c r="L27" s="39" t="s">
        <v>20</v>
      </c>
      <c r="M27" s="25">
        <f t="shared" ca="1" si="0"/>
        <v>0</v>
      </c>
    </row>
    <row r="28" spans="1:13" ht="21" customHeight="1">
      <c r="A28" s="25">
        <v>25</v>
      </c>
      <c r="B28" s="110" t="s">
        <v>21</v>
      </c>
      <c r="C28" s="111"/>
      <c r="D28" s="42"/>
      <c r="E28" s="30"/>
      <c r="F28" s="25">
        <f t="shared" si="2"/>
        <v>0</v>
      </c>
      <c r="G28" s="110" t="s">
        <v>21</v>
      </c>
      <c r="H28" s="111"/>
      <c r="I28" s="25">
        <f ca="1">SUMIF('Nhập A BẢO'!$B:$D,G28,'Nhập A BẢO'!$D:$D)</f>
        <v>0</v>
      </c>
      <c r="J28" s="43"/>
      <c r="K28" s="34">
        <f ca="1">SUMIF('Xuất A BẢO'!$B:$AB,G28,'Xuất A BẢO'!$AH:AH)</f>
        <v>0</v>
      </c>
      <c r="L28" s="43"/>
      <c r="M28" s="25">
        <f t="shared" ca="1" si="0"/>
        <v>0</v>
      </c>
    </row>
    <row r="29" spans="1:13" ht="21" customHeight="1">
      <c r="A29" s="25">
        <v>26</v>
      </c>
      <c r="B29" s="38" t="s">
        <v>22</v>
      </c>
      <c r="C29" s="39" t="s">
        <v>5</v>
      </c>
      <c r="D29" s="25"/>
      <c r="E29" s="42">
        <v>295000</v>
      </c>
      <c r="F29" s="25">
        <f t="shared" si="2"/>
        <v>0</v>
      </c>
      <c r="G29" s="38" t="s">
        <v>22</v>
      </c>
      <c r="H29" s="39" t="s">
        <v>5</v>
      </c>
      <c r="I29" s="25">
        <f ca="1">SUMIF('Nhập A BẢO'!$B:$D,G29,'Nhập A BẢO'!$D:$D)</f>
        <v>0</v>
      </c>
      <c r="J29" s="39" t="s">
        <v>5</v>
      </c>
      <c r="K29" s="34">
        <f ca="1">SUMIF('Xuất A BẢO'!$B:$AB,G29,'Xuất A BẢO'!$AH:AH)</f>
        <v>0</v>
      </c>
      <c r="L29" s="39" t="s">
        <v>5</v>
      </c>
      <c r="M29" s="25">
        <f t="shared" ca="1" si="0"/>
        <v>0</v>
      </c>
    </row>
    <row r="30" spans="1:13" ht="21" customHeight="1">
      <c r="A30" s="25">
        <v>27</v>
      </c>
      <c r="B30" s="38" t="s">
        <v>23</v>
      </c>
      <c r="C30" s="39" t="s">
        <v>24</v>
      </c>
      <c r="D30" s="25"/>
      <c r="E30" s="6">
        <v>393000</v>
      </c>
      <c r="F30" s="25">
        <f t="shared" si="2"/>
        <v>0</v>
      </c>
      <c r="G30" s="38" t="s">
        <v>23</v>
      </c>
      <c r="H30" s="39" t="s">
        <v>24</v>
      </c>
      <c r="I30" s="25">
        <f ca="1">SUMIF('Nhập A BẢO'!$B:$D,G30,'Nhập A BẢO'!$D:$D)</f>
        <v>0</v>
      </c>
      <c r="J30" s="39" t="s">
        <v>24</v>
      </c>
      <c r="K30" s="34">
        <f ca="1">SUMIF('Xuất A BẢO'!$B:$AB,G30,'Xuất A BẢO'!$AH:AH)</f>
        <v>0</v>
      </c>
      <c r="L30" s="39" t="s">
        <v>24</v>
      </c>
      <c r="M30" s="25">
        <f t="shared" ca="1" si="0"/>
        <v>0</v>
      </c>
    </row>
    <row r="31" spans="1:13" ht="21" customHeight="1">
      <c r="A31" s="25">
        <v>28</v>
      </c>
      <c r="B31" s="38" t="s">
        <v>25</v>
      </c>
      <c r="C31" s="39" t="s">
        <v>11</v>
      </c>
      <c r="D31" s="25"/>
      <c r="E31" s="42">
        <v>393000</v>
      </c>
      <c r="F31" s="25">
        <f t="shared" si="2"/>
        <v>0</v>
      </c>
      <c r="G31" s="38" t="s">
        <v>25</v>
      </c>
      <c r="H31" s="39" t="s">
        <v>11</v>
      </c>
      <c r="I31" s="25">
        <f ca="1">SUMIF('Nhập A BẢO'!$B:$D,G31,'Nhập A BẢO'!$D:$D)</f>
        <v>0</v>
      </c>
      <c r="J31" s="39" t="s">
        <v>11</v>
      </c>
      <c r="K31" s="34">
        <f ca="1">SUMIF('Xuất A BẢO'!$B:$AB,G31,'Xuất A BẢO'!$AH:AH)</f>
        <v>0</v>
      </c>
      <c r="L31" s="39" t="s">
        <v>11</v>
      </c>
      <c r="M31" s="25">
        <f t="shared" ca="1" si="0"/>
        <v>0</v>
      </c>
    </row>
    <row r="32" spans="1:13" ht="21" customHeight="1">
      <c r="A32" s="25">
        <v>29</v>
      </c>
      <c r="B32" s="38" t="s">
        <v>26</v>
      </c>
      <c r="C32" s="39" t="s">
        <v>27</v>
      </c>
      <c r="D32" s="25"/>
      <c r="E32" s="42">
        <v>442000</v>
      </c>
      <c r="F32" s="25">
        <f t="shared" si="2"/>
        <v>0</v>
      </c>
      <c r="G32" s="38" t="s">
        <v>26</v>
      </c>
      <c r="H32" s="39" t="s">
        <v>27</v>
      </c>
      <c r="I32" s="25">
        <f ca="1">SUMIF('Nhập A BẢO'!$B:$D,G32,'Nhập A BẢO'!$D:$D)</f>
        <v>0</v>
      </c>
      <c r="J32" s="39" t="s">
        <v>27</v>
      </c>
      <c r="K32" s="34">
        <f ca="1">SUMIF('Xuất A BẢO'!$B:$AB,G32,'Xuất A BẢO'!$AH:AH)</f>
        <v>0</v>
      </c>
      <c r="L32" s="39" t="s">
        <v>27</v>
      </c>
      <c r="M32" s="25">
        <f t="shared" ca="1" si="0"/>
        <v>0</v>
      </c>
    </row>
    <row r="33" spans="1:13" ht="21" customHeight="1">
      <c r="A33" s="25">
        <v>30</v>
      </c>
      <c r="B33" s="38" t="s">
        <v>28</v>
      </c>
      <c r="C33" s="39" t="s">
        <v>20</v>
      </c>
      <c r="D33" s="25"/>
      <c r="E33" s="42">
        <v>2062000</v>
      </c>
      <c r="F33" s="25">
        <f t="shared" si="2"/>
        <v>0</v>
      </c>
      <c r="G33" s="38" t="s">
        <v>28</v>
      </c>
      <c r="H33" s="39" t="s">
        <v>20</v>
      </c>
      <c r="I33" s="25">
        <f ca="1">SUMIF('Nhập A BẢO'!$B:$D,G33,'Nhập A BẢO'!$D:$D)</f>
        <v>0</v>
      </c>
      <c r="J33" s="39" t="s">
        <v>20</v>
      </c>
      <c r="K33" s="34">
        <f ca="1">SUMIF('Xuất A BẢO'!$B:$AB,G33,'Xuất A BẢO'!$AH:AH)</f>
        <v>0</v>
      </c>
      <c r="L33" s="39" t="s">
        <v>20</v>
      </c>
      <c r="M33" s="25">
        <f t="shared" ca="1" si="0"/>
        <v>0</v>
      </c>
    </row>
    <row r="34" spans="1:13" ht="21" customHeight="1">
      <c r="A34" s="25">
        <v>31</v>
      </c>
      <c r="B34" s="38" t="s">
        <v>29</v>
      </c>
      <c r="C34" s="39" t="s">
        <v>13</v>
      </c>
      <c r="D34" s="25"/>
      <c r="E34" s="42">
        <v>977000</v>
      </c>
      <c r="F34" s="25">
        <f t="shared" si="2"/>
        <v>0</v>
      </c>
      <c r="G34" s="38" t="s">
        <v>29</v>
      </c>
      <c r="H34" s="39" t="s">
        <v>13</v>
      </c>
      <c r="I34" s="25">
        <f ca="1">SUMIF('Nhập A BẢO'!$B:$D,G34,'Nhập A BẢO'!$D:$D)</f>
        <v>0</v>
      </c>
      <c r="J34" s="39" t="s">
        <v>13</v>
      </c>
      <c r="K34" s="34">
        <f ca="1">SUMIF('Xuất A BẢO'!$B:$AB,G34,'Xuất A BẢO'!$AH:AH)</f>
        <v>0</v>
      </c>
      <c r="L34" s="39" t="s">
        <v>13</v>
      </c>
      <c r="M34" s="25">
        <f t="shared" ca="1" si="0"/>
        <v>0</v>
      </c>
    </row>
    <row r="35" spans="1:13" ht="21" customHeight="1">
      <c r="A35" s="25">
        <v>32</v>
      </c>
      <c r="B35" s="110" t="s">
        <v>30</v>
      </c>
      <c r="C35" s="111"/>
      <c r="D35" s="44"/>
      <c r="E35" s="44"/>
      <c r="F35" s="25">
        <f t="shared" si="2"/>
        <v>0</v>
      </c>
      <c r="G35" s="110" t="s">
        <v>30</v>
      </c>
      <c r="H35" s="111"/>
      <c r="I35" s="25">
        <f ca="1">SUMIF('Nhập A BẢO'!$B:$D,G35,'Nhập A BẢO'!$D:$D)</f>
        <v>0</v>
      </c>
      <c r="J35" s="43"/>
      <c r="K35" s="34">
        <f ca="1">SUMIF('Xuất A BẢO'!$B:$AB,G35,'Xuất A BẢO'!$AH:AH)</f>
        <v>0</v>
      </c>
      <c r="L35" s="43"/>
      <c r="M35" s="25">
        <f t="shared" ca="1" si="0"/>
        <v>0</v>
      </c>
    </row>
    <row r="36" spans="1:13" ht="21" customHeight="1">
      <c r="A36" s="25">
        <v>33</v>
      </c>
      <c r="B36" s="38" t="s">
        <v>31</v>
      </c>
      <c r="C36" s="39" t="s">
        <v>32</v>
      </c>
      <c r="D36" s="45"/>
      <c r="E36" s="31">
        <v>530000</v>
      </c>
      <c r="F36" s="25">
        <f t="shared" si="2"/>
        <v>0</v>
      </c>
      <c r="G36" s="38" t="s">
        <v>31</v>
      </c>
      <c r="H36" s="39" t="s">
        <v>32</v>
      </c>
      <c r="I36" s="25">
        <f ca="1">SUMIF('Nhập A BẢO'!$B:$D,G36,'Nhập A BẢO'!$D:$D)</f>
        <v>0</v>
      </c>
      <c r="J36" s="39" t="s">
        <v>32</v>
      </c>
      <c r="K36" s="34">
        <f ca="1">SUMIF('Xuất A BẢO'!$B:$AB,G36,'Xuất A BẢO'!$AH:AH)</f>
        <v>0</v>
      </c>
      <c r="L36" s="39" t="s">
        <v>32</v>
      </c>
      <c r="M36" s="25">
        <f t="shared" ref="M36:M57" ca="1" si="3">D36+I36-K36</f>
        <v>0</v>
      </c>
    </row>
    <row r="37" spans="1:13" ht="21" customHeight="1">
      <c r="A37" s="25">
        <v>34</v>
      </c>
      <c r="B37" s="38" t="s">
        <v>33</v>
      </c>
      <c r="C37" s="39" t="s">
        <v>11</v>
      </c>
      <c r="D37" s="45"/>
      <c r="E37" s="31">
        <v>511000</v>
      </c>
      <c r="F37" s="25">
        <f t="shared" si="2"/>
        <v>0</v>
      </c>
      <c r="G37" s="38" t="s">
        <v>33</v>
      </c>
      <c r="H37" s="39" t="s">
        <v>11</v>
      </c>
      <c r="I37" s="25">
        <f ca="1">SUMIF('Nhập A BẢO'!$B:$D,G37,'Nhập A BẢO'!$D:$D)</f>
        <v>1</v>
      </c>
      <c r="J37" s="39" t="s">
        <v>11</v>
      </c>
      <c r="K37" s="34">
        <f ca="1">SUMIF('Xuất A BẢO'!$B:$AB,G37,'Xuất A BẢO'!$AH:AH)</f>
        <v>1</v>
      </c>
      <c r="L37" s="39" t="s">
        <v>11</v>
      </c>
      <c r="M37" s="25">
        <f t="shared" ca="1" si="3"/>
        <v>0</v>
      </c>
    </row>
    <row r="38" spans="1:13" ht="21" customHeight="1">
      <c r="A38" s="25">
        <v>35</v>
      </c>
      <c r="B38" s="110" t="s">
        <v>34</v>
      </c>
      <c r="C38" s="111"/>
      <c r="D38" s="45"/>
      <c r="E38" s="31"/>
      <c r="F38" s="25">
        <f t="shared" si="2"/>
        <v>0</v>
      </c>
      <c r="G38" s="110" t="s">
        <v>34</v>
      </c>
      <c r="H38" s="111"/>
      <c r="I38" s="25">
        <f ca="1">SUMIF('Nhập A BẢO'!$B:$D,G38,'Nhập A BẢO'!$D:$D)</f>
        <v>0</v>
      </c>
      <c r="J38" s="43"/>
      <c r="K38" s="34">
        <f ca="1">SUMIF('Xuất A BẢO'!$B:$AB,G38,'Xuất A BẢO'!$AH:AH)</f>
        <v>0</v>
      </c>
      <c r="L38" s="43"/>
      <c r="M38" s="25">
        <f t="shared" ca="1" si="3"/>
        <v>0</v>
      </c>
    </row>
    <row r="39" spans="1:13" ht="21" customHeight="1">
      <c r="A39" s="25">
        <v>36</v>
      </c>
      <c r="B39" s="38" t="s">
        <v>35</v>
      </c>
      <c r="C39" s="39" t="s">
        <v>11</v>
      </c>
      <c r="D39" s="44"/>
      <c r="E39" s="44">
        <v>476000</v>
      </c>
      <c r="F39" s="25">
        <f t="shared" si="2"/>
        <v>0</v>
      </c>
      <c r="G39" s="38" t="s">
        <v>35</v>
      </c>
      <c r="H39" s="39" t="s">
        <v>11</v>
      </c>
      <c r="I39" s="25">
        <f ca="1">SUMIF('Nhập A BẢO'!$B:$D,G39,'Nhập A BẢO'!$D:$D)</f>
        <v>0</v>
      </c>
      <c r="J39" s="39" t="s">
        <v>11</v>
      </c>
      <c r="K39" s="34">
        <f ca="1">SUMIF('Xuất A BẢO'!$B:$AB,G39,'Xuất A BẢO'!$AH:AH)</f>
        <v>0</v>
      </c>
      <c r="L39" s="39" t="s">
        <v>11</v>
      </c>
      <c r="M39" s="25">
        <f t="shared" ca="1" si="3"/>
        <v>0</v>
      </c>
    </row>
    <row r="40" spans="1:13" ht="21" customHeight="1">
      <c r="A40" s="25">
        <v>37</v>
      </c>
      <c r="B40" s="110" t="s">
        <v>87</v>
      </c>
      <c r="C40" s="111"/>
      <c r="D40" s="45"/>
      <c r="E40" s="31"/>
      <c r="F40" s="25">
        <f t="shared" si="2"/>
        <v>0</v>
      </c>
      <c r="G40" s="110" t="s">
        <v>87</v>
      </c>
      <c r="H40" s="111"/>
      <c r="I40" s="25">
        <f ca="1">SUMIF('Nhập A BẢO'!$B:$D,G40,'Nhập A BẢO'!$D:$D)</f>
        <v>0</v>
      </c>
      <c r="J40" s="43"/>
      <c r="K40" s="34">
        <f ca="1">SUMIF('Xuất A BẢO'!$B:$AB,G40,'Xuất A BẢO'!$AH:AH)</f>
        <v>0</v>
      </c>
      <c r="L40" s="43"/>
      <c r="M40" s="25">
        <f t="shared" ca="1" si="3"/>
        <v>0</v>
      </c>
    </row>
    <row r="41" spans="1:13" ht="21" customHeight="1">
      <c r="A41" s="25">
        <v>38</v>
      </c>
      <c r="B41" s="46" t="s">
        <v>36</v>
      </c>
      <c r="C41" s="6" t="s">
        <v>37</v>
      </c>
      <c r="D41" s="45"/>
      <c r="E41" s="31">
        <v>295000</v>
      </c>
      <c r="F41" s="25">
        <f t="shared" si="2"/>
        <v>0</v>
      </c>
      <c r="G41" s="46" t="s">
        <v>36</v>
      </c>
      <c r="H41" s="6" t="s">
        <v>37</v>
      </c>
      <c r="I41" s="87">
        <f ca="1">SUMIF('Nhập A BẢO'!$B:$D,G41,'Nhập A BẢO'!$D:$D)</f>
        <v>4</v>
      </c>
      <c r="J41" s="6" t="s">
        <v>37</v>
      </c>
      <c r="K41" s="87">
        <f ca="1">SUMIF('Xuất A BẢO'!$B:$AB,G41,'Xuất A BẢO'!$AH:AH)</f>
        <v>3</v>
      </c>
      <c r="L41" s="6" t="s">
        <v>37</v>
      </c>
      <c r="M41" s="87">
        <f t="shared" ca="1" si="3"/>
        <v>1</v>
      </c>
    </row>
    <row r="42" spans="1:13" ht="21" customHeight="1">
      <c r="A42" s="25">
        <v>39</v>
      </c>
      <c r="B42" s="46" t="s">
        <v>38</v>
      </c>
      <c r="C42" s="6" t="s">
        <v>39</v>
      </c>
      <c r="D42" s="45"/>
      <c r="E42" s="31">
        <v>393000</v>
      </c>
      <c r="F42" s="25">
        <f t="shared" si="2"/>
        <v>0</v>
      </c>
      <c r="G42" s="46" t="s">
        <v>38</v>
      </c>
      <c r="H42" s="6" t="s">
        <v>39</v>
      </c>
      <c r="I42" s="87">
        <f ca="1">SUMIF('Nhập A BẢO'!$B:$D,G42,'Nhập A BẢO'!$D:$D)</f>
        <v>4</v>
      </c>
      <c r="J42" s="6" t="s">
        <v>39</v>
      </c>
      <c r="K42" s="87">
        <f ca="1">SUMIF('Xuất A BẢO'!$B:$AB,G42,'Xuất A BẢO'!$AH:AH)</f>
        <v>3</v>
      </c>
      <c r="L42" s="6" t="s">
        <v>39</v>
      </c>
      <c r="M42" s="87">
        <f t="shared" ca="1" si="3"/>
        <v>1</v>
      </c>
    </row>
    <row r="43" spans="1:13" ht="21" customHeight="1">
      <c r="A43" s="25">
        <v>40</v>
      </c>
      <c r="B43" s="47" t="s">
        <v>40</v>
      </c>
      <c r="C43" s="6" t="s">
        <v>41</v>
      </c>
      <c r="D43" s="45"/>
      <c r="E43" s="31">
        <v>442000</v>
      </c>
      <c r="F43" s="25">
        <f t="shared" si="2"/>
        <v>0</v>
      </c>
      <c r="G43" s="47" t="s">
        <v>40</v>
      </c>
      <c r="H43" s="6" t="s">
        <v>41</v>
      </c>
      <c r="I43" s="87">
        <f ca="1">SUMIF('Nhập A BẢO'!$B:$D,G43,'Nhập A BẢO'!$D:$D)</f>
        <v>4</v>
      </c>
      <c r="J43" s="6" t="s">
        <v>41</v>
      </c>
      <c r="K43" s="87">
        <f ca="1">SUMIF('Xuất A BẢO'!$B:$AB,G43,'Xuất A BẢO'!$AH:AH)</f>
        <v>3</v>
      </c>
      <c r="L43" s="6" t="s">
        <v>41</v>
      </c>
      <c r="M43" s="87">
        <f t="shared" ca="1" si="3"/>
        <v>1</v>
      </c>
    </row>
    <row r="44" spans="1:13" ht="21" customHeight="1">
      <c r="A44" s="25">
        <v>41</v>
      </c>
      <c r="B44" s="110" t="s">
        <v>42</v>
      </c>
      <c r="C44" s="111"/>
      <c r="D44" s="45"/>
      <c r="E44" s="31"/>
      <c r="F44" s="25">
        <f t="shared" si="2"/>
        <v>0</v>
      </c>
      <c r="G44" s="110" t="s">
        <v>42</v>
      </c>
      <c r="H44" s="111"/>
      <c r="I44" s="25">
        <f ca="1">SUMIF('Nhập A BẢO'!$B:$D,G44,'Nhập A BẢO'!$D:$D)</f>
        <v>0</v>
      </c>
      <c r="J44" s="43"/>
      <c r="K44" s="34">
        <f ca="1">SUMIF('Xuất A BẢO'!$B:$AB,G44,'Xuất A BẢO'!$AH:AH)</f>
        <v>0</v>
      </c>
      <c r="L44" s="43"/>
      <c r="M44" s="25">
        <f t="shared" ca="1" si="3"/>
        <v>0</v>
      </c>
    </row>
    <row r="45" spans="1:13" ht="21" customHeight="1">
      <c r="A45" s="25">
        <v>42</v>
      </c>
      <c r="B45" s="38" t="s">
        <v>43</v>
      </c>
      <c r="C45" s="39" t="s">
        <v>5</v>
      </c>
      <c r="D45" s="44"/>
      <c r="E45" s="44">
        <v>442000</v>
      </c>
      <c r="F45" s="25">
        <f t="shared" si="2"/>
        <v>0</v>
      </c>
      <c r="G45" s="38" t="s">
        <v>43</v>
      </c>
      <c r="H45" s="39" t="s">
        <v>5</v>
      </c>
      <c r="I45" s="25">
        <f ca="1">SUMIF('Nhập A BẢO'!$B:$D,G45,'Nhập A BẢO'!$D:$D)</f>
        <v>0</v>
      </c>
      <c r="J45" s="39" t="s">
        <v>5</v>
      </c>
      <c r="K45" s="34">
        <f ca="1">SUMIF('Xuất A BẢO'!$B:$AB,G45,'Xuất A BẢO'!$AH:AH)</f>
        <v>0</v>
      </c>
      <c r="L45" s="39" t="s">
        <v>5</v>
      </c>
      <c r="M45" s="25">
        <f t="shared" ca="1" si="3"/>
        <v>0</v>
      </c>
    </row>
    <row r="46" spans="1:13" ht="21" customHeight="1">
      <c r="A46" s="25">
        <v>43</v>
      </c>
      <c r="B46" s="48" t="s">
        <v>44</v>
      </c>
      <c r="C46" s="39" t="s">
        <v>11</v>
      </c>
      <c r="D46" s="45"/>
      <c r="E46" s="31">
        <v>491000</v>
      </c>
      <c r="F46" s="25">
        <f t="shared" si="2"/>
        <v>0</v>
      </c>
      <c r="G46" s="48" t="s">
        <v>44</v>
      </c>
      <c r="H46" s="39" t="s">
        <v>11</v>
      </c>
      <c r="I46" s="25">
        <f ca="1">SUMIF('Nhập A BẢO'!$B:$D,G46,'Nhập A BẢO'!$D:$D)</f>
        <v>0</v>
      </c>
      <c r="J46" s="39" t="s">
        <v>11</v>
      </c>
      <c r="K46" s="34">
        <f ca="1">SUMIF('Xuất A BẢO'!$B:$AB,G46,'Xuất A BẢO'!$AH:AH)</f>
        <v>0</v>
      </c>
      <c r="L46" s="39" t="s">
        <v>11</v>
      </c>
      <c r="M46" s="25">
        <f t="shared" ca="1" si="3"/>
        <v>0</v>
      </c>
    </row>
    <row r="47" spans="1:13" ht="21" customHeight="1">
      <c r="A47" s="25">
        <v>44</v>
      </c>
      <c r="B47" s="38" t="s">
        <v>45</v>
      </c>
      <c r="C47" s="39" t="s">
        <v>24</v>
      </c>
      <c r="D47" s="45"/>
      <c r="E47" s="31">
        <v>442000</v>
      </c>
      <c r="F47" s="25">
        <f t="shared" si="2"/>
        <v>0</v>
      </c>
      <c r="G47" s="38" t="s">
        <v>45</v>
      </c>
      <c r="H47" s="39" t="s">
        <v>24</v>
      </c>
      <c r="I47" s="25">
        <f ca="1">SUMIF('Nhập A BẢO'!$B:$D,G47,'Nhập A BẢO'!$D:$D)</f>
        <v>0</v>
      </c>
      <c r="J47" s="39" t="s">
        <v>24</v>
      </c>
      <c r="K47" s="34">
        <f ca="1">SUMIF('Xuất A BẢO'!$B:$AB,G47,'Xuất A BẢO'!$AH:AH)</f>
        <v>0</v>
      </c>
      <c r="L47" s="39" t="s">
        <v>24</v>
      </c>
      <c r="M47" s="25">
        <f t="shared" ca="1" si="3"/>
        <v>0</v>
      </c>
    </row>
    <row r="48" spans="1:13" ht="21" customHeight="1">
      <c r="A48" s="25">
        <v>45</v>
      </c>
      <c r="B48" s="38" t="s">
        <v>46</v>
      </c>
      <c r="C48" s="39" t="s">
        <v>47</v>
      </c>
      <c r="D48" s="44"/>
      <c r="E48" s="44">
        <v>1964000</v>
      </c>
      <c r="F48" s="25">
        <f t="shared" si="2"/>
        <v>0</v>
      </c>
      <c r="G48" s="38" t="s">
        <v>46</v>
      </c>
      <c r="H48" s="39" t="s">
        <v>47</v>
      </c>
      <c r="I48" s="25">
        <f ca="1">SUMIF('Nhập A BẢO'!$B:$D,G48,'Nhập A BẢO'!$D:$D)</f>
        <v>0</v>
      </c>
      <c r="J48" s="39" t="s">
        <v>47</v>
      </c>
      <c r="K48" s="34">
        <f ca="1">SUMIF('Xuất A BẢO'!$B:$AB,G48,'Xuất A BẢO'!$AH:AH)</f>
        <v>0</v>
      </c>
      <c r="L48" s="39" t="s">
        <v>47</v>
      </c>
      <c r="M48" s="25">
        <f t="shared" ca="1" si="3"/>
        <v>0</v>
      </c>
    </row>
    <row r="49" spans="1:13" ht="21" customHeight="1">
      <c r="A49" s="25">
        <v>46</v>
      </c>
      <c r="B49" s="110" t="s">
        <v>48</v>
      </c>
      <c r="C49" s="111"/>
      <c r="D49" s="45"/>
      <c r="E49" s="31">
        <v>295000</v>
      </c>
      <c r="F49" s="25">
        <f t="shared" si="2"/>
        <v>0</v>
      </c>
      <c r="G49" s="110" t="s">
        <v>48</v>
      </c>
      <c r="H49" s="111"/>
      <c r="I49" s="25">
        <f ca="1">SUMIF('Nhập A BẢO'!$B:$D,G49,'Nhập A BẢO'!$D:$D)</f>
        <v>0</v>
      </c>
      <c r="J49" s="43"/>
      <c r="K49" s="34">
        <f ca="1">SUMIF('Xuất A BẢO'!$B:$AB,G49,'Xuất A BẢO'!$AH:AH)</f>
        <v>0</v>
      </c>
      <c r="L49" s="43"/>
      <c r="M49" s="25">
        <f t="shared" ca="1" si="3"/>
        <v>0</v>
      </c>
    </row>
    <row r="50" spans="1:13" ht="21" customHeight="1">
      <c r="A50" s="25">
        <v>47</v>
      </c>
      <c r="B50" s="38" t="s">
        <v>49</v>
      </c>
      <c r="C50" s="49" t="s">
        <v>47</v>
      </c>
      <c r="D50" s="45"/>
      <c r="E50" s="31">
        <v>2062000</v>
      </c>
      <c r="F50" s="25">
        <f t="shared" si="2"/>
        <v>0</v>
      </c>
      <c r="G50" s="38" t="s">
        <v>49</v>
      </c>
      <c r="H50" s="49" t="s">
        <v>47</v>
      </c>
      <c r="I50" s="25">
        <f ca="1">SUMIF('Nhập A BẢO'!$B:$D,G50,'Nhập A BẢO'!$D:$D)</f>
        <v>1</v>
      </c>
      <c r="J50" s="49" t="s">
        <v>47</v>
      </c>
      <c r="K50" s="34">
        <f ca="1">SUMIF('Xuất A BẢO'!$B:$AB,G50,'Xuất A BẢO'!$AH:AH)</f>
        <v>1</v>
      </c>
      <c r="L50" s="49" t="s">
        <v>47</v>
      </c>
      <c r="M50" s="25">
        <f t="shared" ca="1" si="3"/>
        <v>0</v>
      </c>
    </row>
    <row r="51" spans="1:13" ht="21" customHeight="1">
      <c r="A51" s="25">
        <v>48</v>
      </c>
      <c r="B51" s="38" t="s">
        <v>50</v>
      </c>
      <c r="C51" s="49" t="s">
        <v>51</v>
      </c>
      <c r="D51" s="45"/>
      <c r="E51" s="31">
        <v>972000</v>
      </c>
      <c r="F51" s="25">
        <f t="shared" si="2"/>
        <v>0</v>
      </c>
      <c r="G51" s="38" t="s">
        <v>50</v>
      </c>
      <c r="H51" s="49" t="s">
        <v>51</v>
      </c>
      <c r="I51" s="25">
        <f ca="1">SUMIF('Nhập A BẢO'!$B:$D,G51,'Nhập A BẢO'!$D:$D)</f>
        <v>1</v>
      </c>
      <c r="J51" s="49" t="s">
        <v>51</v>
      </c>
      <c r="K51" s="34">
        <f ca="1">SUMIF('Xuất A BẢO'!$B:$AB,G51,'Xuất A BẢO'!$AH:AH)</f>
        <v>1</v>
      </c>
      <c r="L51" s="49" t="s">
        <v>51</v>
      </c>
      <c r="M51" s="25">
        <f t="shared" ca="1" si="3"/>
        <v>0</v>
      </c>
    </row>
    <row r="52" spans="1:13" ht="21" customHeight="1">
      <c r="A52" s="25">
        <v>49</v>
      </c>
      <c r="B52" s="110" t="s">
        <v>52</v>
      </c>
      <c r="C52" s="111"/>
      <c r="D52" s="17"/>
      <c r="E52" s="17"/>
      <c r="F52" s="25">
        <f t="shared" si="2"/>
        <v>0</v>
      </c>
      <c r="G52" s="110" t="s">
        <v>52</v>
      </c>
      <c r="H52" s="111"/>
      <c r="I52" s="25">
        <f ca="1">SUMIF('Nhập A BẢO'!$B:$D,G52,'Nhập A BẢO'!$D:$D)</f>
        <v>0</v>
      </c>
      <c r="J52" s="43"/>
      <c r="K52" s="34">
        <f ca="1">SUMIF('Xuất A BẢO'!$B:$AB,G52,'Xuất A BẢO'!$AH:AH)</f>
        <v>0</v>
      </c>
      <c r="L52" s="43"/>
      <c r="M52" s="25">
        <f t="shared" ca="1" si="3"/>
        <v>0</v>
      </c>
    </row>
    <row r="53" spans="1:13" ht="21" customHeight="1">
      <c r="A53" s="25">
        <v>50</v>
      </c>
      <c r="B53" s="38" t="s">
        <v>53</v>
      </c>
      <c r="C53" s="39" t="s">
        <v>54</v>
      </c>
      <c r="D53" s="17"/>
      <c r="E53" s="31">
        <v>2062000</v>
      </c>
      <c r="F53" s="25">
        <f t="shared" si="2"/>
        <v>0</v>
      </c>
      <c r="G53" s="38" t="s">
        <v>53</v>
      </c>
      <c r="H53" s="39" t="s">
        <v>54</v>
      </c>
      <c r="I53" s="25">
        <f ca="1">SUMIF('Nhập A BẢO'!$B:$D,G53,'Nhập A BẢO'!$D:$D)</f>
        <v>0</v>
      </c>
      <c r="J53" s="39" t="s">
        <v>54</v>
      </c>
      <c r="K53" s="34">
        <f ca="1">SUMIF('Xuất A BẢO'!$B:$AB,G53,'Xuất A BẢO'!$AH:AH)</f>
        <v>0</v>
      </c>
      <c r="L53" s="39" t="s">
        <v>54</v>
      </c>
      <c r="M53" s="25">
        <f t="shared" ca="1" si="3"/>
        <v>0</v>
      </c>
    </row>
    <row r="54" spans="1:13" ht="21" customHeight="1">
      <c r="A54" s="25">
        <v>51</v>
      </c>
      <c r="B54" s="38" t="s">
        <v>55</v>
      </c>
      <c r="C54" s="39" t="s">
        <v>56</v>
      </c>
      <c r="D54" s="17"/>
      <c r="E54" s="31">
        <v>697000</v>
      </c>
      <c r="F54" s="25">
        <f t="shared" si="2"/>
        <v>0</v>
      </c>
      <c r="G54" s="38" t="s">
        <v>55</v>
      </c>
      <c r="H54" s="39" t="s">
        <v>56</v>
      </c>
      <c r="I54" s="25">
        <f ca="1">SUMIF('Nhập A BẢO'!$B:$D,G54,'Nhập A BẢO'!$D:$D)</f>
        <v>0</v>
      </c>
      <c r="J54" s="39" t="s">
        <v>56</v>
      </c>
      <c r="K54" s="34">
        <f ca="1">SUMIF('Xuất A BẢO'!$B:$AB,G54,'Xuất A BẢO'!$AH:AH)</f>
        <v>0</v>
      </c>
      <c r="L54" s="39" t="s">
        <v>56</v>
      </c>
      <c r="M54" s="25">
        <f t="shared" ca="1" si="3"/>
        <v>0</v>
      </c>
    </row>
    <row r="55" spans="1:13" ht="21" customHeight="1">
      <c r="A55" s="25">
        <v>52</v>
      </c>
      <c r="B55" s="38" t="s">
        <v>57</v>
      </c>
      <c r="C55" s="39" t="s">
        <v>11</v>
      </c>
      <c r="D55" s="17"/>
      <c r="E55" s="31">
        <v>491000</v>
      </c>
      <c r="F55" s="25">
        <f t="shared" si="2"/>
        <v>0</v>
      </c>
      <c r="G55" s="38" t="s">
        <v>57</v>
      </c>
      <c r="H55" s="39" t="s">
        <v>11</v>
      </c>
      <c r="I55" s="25">
        <f ca="1">SUMIF('Nhập A BẢO'!$B:$D,G55,'Nhập A BẢO'!$D:$D)</f>
        <v>0</v>
      </c>
      <c r="J55" s="39" t="s">
        <v>11</v>
      </c>
      <c r="K55" s="34">
        <f ca="1">SUMIF('Xuất A BẢO'!$B:$AB,G55,'Xuất A BẢO'!$AH:AH)</f>
        <v>0</v>
      </c>
      <c r="L55" s="39" t="s">
        <v>11</v>
      </c>
      <c r="M55" s="25">
        <f t="shared" ca="1" si="3"/>
        <v>0</v>
      </c>
    </row>
    <row r="56" spans="1:13" ht="21" customHeight="1">
      <c r="A56" s="25">
        <v>53</v>
      </c>
      <c r="B56" s="110" t="s">
        <v>58</v>
      </c>
      <c r="C56" s="111"/>
      <c r="D56" s="17"/>
      <c r="E56" s="17"/>
      <c r="F56" s="25">
        <f t="shared" si="2"/>
        <v>0</v>
      </c>
      <c r="G56" s="110" t="s">
        <v>58</v>
      </c>
      <c r="H56" s="111"/>
      <c r="I56" s="25">
        <f ca="1">SUMIF('Nhập A BẢO'!$B:$D,G56,'Nhập A BẢO'!$D:$D)</f>
        <v>0</v>
      </c>
      <c r="J56" s="43"/>
      <c r="K56" s="34">
        <f ca="1">SUMIF('Xuất A BẢO'!$B:$AB,G56,'Xuất A BẢO'!$AH:AH)</f>
        <v>0</v>
      </c>
      <c r="L56" s="43"/>
      <c r="M56" s="25">
        <f t="shared" ca="1" si="3"/>
        <v>0</v>
      </c>
    </row>
    <row r="57" spans="1:13" ht="21" customHeight="1">
      <c r="A57" s="25">
        <v>54</v>
      </c>
      <c r="B57" s="38" t="s">
        <v>59</v>
      </c>
      <c r="C57" s="39" t="s">
        <v>60</v>
      </c>
      <c r="D57" s="17"/>
      <c r="E57" s="17"/>
      <c r="F57" s="25">
        <f t="shared" si="2"/>
        <v>0</v>
      </c>
      <c r="G57" s="38" t="s">
        <v>59</v>
      </c>
      <c r="H57" s="39" t="s">
        <v>60</v>
      </c>
      <c r="I57" s="25">
        <f ca="1">SUMIF('Nhập A BẢO'!$B:$D,G57,'Nhập A BẢO'!$D:$D)</f>
        <v>0</v>
      </c>
      <c r="J57" s="39" t="s">
        <v>60</v>
      </c>
      <c r="K57" s="34">
        <f ca="1">SUMIF('Xuất A BẢO'!$B:$AB,G57,'Xuất A BẢO'!$AH:AH)</f>
        <v>0</v>
      </c>
      <c r="L57" s="39" t="s">
        <v>60</v>
      </c>
      <c r="M57" s="25">
        <f t="shared" ca="1" si="3"/>
        <v>0</v>
      </c>
    </row>
    <row r="58" spans="1:13">
      <c r="A58" s="35"/>
      <c r="B58" s="35"/>
      <c r="C58" s="35"/>
      <c r="D58" s="35"/>
      <c r="E58" s="35"/>
      <c r="F58" s="35"/>
      <c r="G58" s="35"/>
      <c r="H58" s="35"/>
      <c r="I58" s="88"/>
      <c r="J58" s="35"/>
      <c r="K58" s="88"/>
      <c r="L58" s="35"/>
      <c r="M58" s="88"/>
    </row>
  </sheetData>
  <autoFilter ref="A3:M57" xr:uid="{00000000-0009-0000-0000-000002000000}"/>
  <mergeCells count="25">
    <mergeCell ref="A1:M1"/>
    <mergeCell ref="A2:F2"/>
    <mergeCell ref="G44:H44"/>
    <mergeCell ref="G35:H35"/>
    <mergeCell ref="J2:K2"/>
    <mergeCell ref="L2:M2"/>
    <mergeCell ref="G38:H38"/>
    <mergeCell ref="G40:H40"/>
    <mergeCell ref="G2:I2"/>
    <mergeCell ref="G28:H28"/>
    <mergeCell ref="G22:H22"/>
    <mergeCell ref="G16:H16"/>
    <mergeCell ref="B38:C38"/>
    <mergeCell ref="B35:C35"/>
    <mergeCell ref="B28:C28"/>
    <mergeCell ref="B22:C22"/>
    <mergeCell ref="B16:C16"/>
    <mergeCell ref="G56:H56"/>
    <mergeCell ref="G52:H52"/>
    <mergeCell ref="G49:H49"/>
    <mergeCell ref="B56:C56"/>
    <mergeCell ref="B52:C52"/>
    <mergeCell ref="B49:C49"/>
    <mergeCell ref="B44:C44"/>
    <mergeCell ref="B40:C40"/>
  </mergeCells>
  <conditionalFormatting sqref="B4">
    <cfRule type="duplicateValues" dxfId="19" priority="40"/>
  </conditionalFormatting>
  <conditionalFormatting sqref="B5:B6">
    <cfRule type="duplicateValues" dxfId="18" priority="39"/>
  </conditionalFormatting>
  <conditionalFormatting sqref="B7">
    <cfRule type="duplicateValues" dxfId="17" priority="38"/>
  </conditionalFormatting>
  <conditionalFormatting sqref="B8">
    <cfRule type="duplicateValues" dxfId="16" priority="37"/>
  </conditionalFormatting>
  <conditionalFormatting sqref="B9">
    <cfRule type="duplicateValues" dxfId="15" priority="36"/>
  </conditionalFormatting>
  <conditionalFormatting sqref="B10">
    <cfRule type="duplicateValues" dxfId="14" priority="35"/>
  </conditionalFormatting>
  <conditionalFormatting sqref="B11">
    <cfRule type="duplicateValues" dxfId="13" priority="34"/>
  </conditionalFormatting>
  <conditionalFormatting sqref="B16 B12">
    <cfRule type="duplicateValues" dxfId="12" priority="33"/>
  </conditionalFormatting>
  <conditionalFormatting sqref="B15">
    <cfRule type="duplicateValues" dxfId="11" priority="31"/>
  </conditionalFormatting>
  <conditionalFormatting sqref="B13:B14">
    <cfRule type="duplicateValues" dxfId="10" priority="42"/>
  </conditionalFormatting>
  <conditionalFormatting sqref="G4">
    <cfRule type="duplicateValues" dxfId="9" priority="29"/>
  </conditionalFormatting>
  <conditionalFormatting sqref="G5:G6">
    <cfRule type="duplicateValues" dxfId="8" priority="28"/>
  </conditionalFormatting>
  <conditionalFormatting sqref="G7">
    <cfRule type="duplicateValues" dxfId="7" priority="27"/>
  </conditionalFormatting>
  <conditionalFormatting sqref="G8">
    <cfRule type="duplicateValues" dxfId="6" priority="26"/>
  </conditionalFormatting>
  <conditionalFormatting sqref="G9">
    <cfRule type="duplicateValues" dxfId="5" priority="25"/>
  </conditionalFormatting>
  <conditionalFormatting sqref="G10">
    <cfRule type="duplicateValues" dxfId="4" priority="24"/>
  </conditionalFormatting>
  <conditionalFormatting sqref="G11">
    <cfRule type="duplicateValues" dxfId="3" priority="23"/>
  </conditionalFormatting>
  <conditionalFormatting sqref="G16 G12">
    <cfRule type="duplicateValues" dxfId="2" priority="22"/>
  </conditionalFormatting>
  <conditionalFormatting sqref="G15">
    <cfRule type="duplicateValues" dxfId="1" priority="21"/>
  </conditionalFormatting>
  <conditionalFormatting sqref="G13:G14">
    <cfRule type="duplicateValues" dxfId="0" priority="30"/>
  </conditionalFormatting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topLeftCell="F1" workbookViewId="0">
      <selection activeCell="L6" sqref="L6"/>
    </sheetView>
  </sheetViews>
  <sheetFormatPr defaultRowHeight="15"/>
  <cols>
    <col min="2" max="2" width="8.7109375" customWidth="1"/>
    <col min="3" max="3" width="13.85546875" bestFit="1" customWidth="1"/>
    <col min="4" max="4" width="24.140625" bestFit="1" customWidth="1"/>
    <col min="5" max="5" width="11" bestFit="1" customWidth="1"/>
    <col min="6" max="6" width="76.5703125" customWidth="1"/>
    <col min="7" max="7" width="16.7109375" bestFit="1" customWidth="1"/>
    <col min="8" max="8" width="17.42578125" bestFit="1" customWidth="1"/>
    <col min="9" max="9" width="19.5703125" bestFit="1" customWidth="1"/>
    <col min="10" max="10" width="14.85546875" bestFit="1" customWidth="1"/>
    <col min="11" max="11" width="19" bestFit="1" customWidth="1"/>
    <col min="12" max="12" width="10.5703125" bestFit="1" customWidth="1"/>
  </cols>
  <sheetData>
    <row r="1" spans="1:12" ht="24.75" customHeight="1">
      <c r="A1" s="116" t="s">
        <v>105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24.75" customHeight="1">
      <c r="A2" s="92" t="s">
        <v>0</v>
      </c>
      <c r="B2" s="93" t="s">
        <v>106</v>
      </c>
      <c r="C2" s="92" t="s">
        <v>107</v>
      </c>
      <c r="D2" s="92" t="s">
        <v>108</v>
      </c>
      <c r="E2" s="94" t="s">
        <v>109</v>
      </c>
      <c r="F2" s="92" t="s">
        <v>110</v>
      </c>
      <c r="G2" s="92" t="s">
        <v>111</v>
      </c>
      <c r="H2" s="93" t="s">
        <v>112</v>
      </c>
      <c r="I2" s="92" t="s">
        <v>113</v>
      </c>
      <c r="J2" s="92" t="s">
        <v>114</v>
      </c>
      <c r="K2" s="92" t="s">
        <v>115</v>
      </c>
      <c r="L2" s="92" t="s">
        <v>116</v>
      </c>
    </row>
    <row r="3" spans="1:12" ht="30">
      <c r="A3" s="92">
        <v>1</v>
      </c>
      <c r="B3" s="104">
        <v>45297</v>
      </c>
      <c r="C3" s="91" t="s">
        <v>117</v>
      </c>
      <c r="D3" s="91" t="s">
        <v>118</v>
      </c>
      <c r="E3" s="95" t="s">
        <v>119</v>
      </c>
      <c r="F3" s="96" t="s">
        <v>193</v>
      </c>
      <c r="G3" s="96" t="s">
        <v>120</v>
      </c>
      <c r="H3" s="91" t="s">
        <v>121</v>
      </c>
      <c r="I3" s="91" t="s">
        <v>122</v>
      </c>
      <c r="J3" s="97">
        <v>753000</v>
      </c>
      <c r="K3" s="91" t="s">
        <v>123</v>
      </c>
      <c r="L3" s="91"/>
    </row>
    <row r="4" spans="1:12" ht="45">
      <c r="A4" s="92">
        <v>2</v>
      </c>
      <c r="B4" s="104"/>
      <c r="C4" s="91" t="s">
        <v>124</v>
      </c>
      <c r="D4" s="91" t="s">
        <v>125</v>
      </c>
      <c r="E4" s="95" t="s">
        <v>126</v>
      </c>
      <c r="F4" s="96" t="s">
        <v>194</v>
      </c>
      <c r="G4" s="96" t="s">
        <v>127</v>
      </c>
      <c r="H4" s="91" t="s">
        <v>128</v>
      </c>
      <c r="I4" s="91" t="s">
        <v>129</v>
      </c>
      <c r="J4" s="97">
        <v>200000</v>
      </c>
      <c r="K4" s="91" t="s">
        <v>130</v>
      </c>
      <c r="L4" s="91"/>
    </row>
    <row r="5" spans="1:12" ht="30">
      <c r="A5" s="92">
        <v>3</v>
      </c>
      <c r="B5" s="104"/>
      <c r="C5" s="91" t="s">
        <v>131</v>
      </c>
      <c r="D5" s="91" t="s">
        <v>132</v>
      </c>
      <c r="E5" s="95" t="s">
        <v>133</v>
      </c>
      <c r="F5" s="91" t="s">
        <v>134</v>
      </c>
      <c r="G5" s="96" t="s">
        <v>135</v>
      </c>
      <c r="H5" s="91"/>
      <c r="I5" s="91" t="s">
        <v>136</v>
      </c>
      <c r="J5" s="97">
        <v>1346000</v>
      </c>
      <c r="K5" s="91" t="s">
        <v>123</v>
      </c>
      <c r="L5" s="91"/>
    </row>
    <row r="6" spans="1:12" ht="30">
      <c r="A6" s="92">
        <v>4</v>
      </c>
      <c r="B6" s="104"/>
      <c r="C6" s="91" t="s">
        <v>137</v>
      </c>
      <c r="D6" s="91" t="s">
        <v>138</v>
      </c>
      <c r="E6" s="98" t="s">
        <v>139</v>
      </c>
      <c r="F6" s="96" t="s">
        <v>195</v>
      </c>
      <c r="G6" s="96" t="s">
        <v>140</v>
      </c>
      <c r="H6" s="91" t="s">
        <v>141</v>
      </c>
      <c r="I6" s="99" t="s">
        <v>142</v>
      </c>
      <c r="J6" s="100">
        <v>1571000</v>
      </c>
      <c r="K6" s="91" t="s">
        <v>123</v>
      </c>
      <c r="L6" s="91"/>
    </row>
    <row r="7" spans="1:12" ht="30">
      <c r="A7" s="92">
        <v>5</v>
      </c>
      <c r="B7" s="104"/>
      <c r="C7" s="91" t="s">
        <v>143</v>
      </c>
      <c r="D7" s="91" t="s">
        <v>144</v>
      </c>
      <c r="E7" s="95" t="s">
        <v>145</v>
      </c>
      <c r="F7" s="91" t="s">
        <v>146</v>
      </c>
      <c r="G7" s="96" t="s">
        <v>147</v>
      </c>
      <c r="H7" s="91" t="s">
        <v>148</v>
      </c>
      <c r="I7" s="91" t="s">
        <v>136</v>
      </c>
      <c r="J7" s="97">
        <v>1331000</v>
      </c>
      <c r="K7" s="91" t="s">
        <v>123</v>
      </c>
      <c r="L7" s="91"/>
    </row>
    <row r="8" spans="1:12" ht="30">
      <c r="A8" s="92">
        <v>6</v>
      </c>
      <c r="B8" s="104"/>
      <c r="C8" s="91" t="s">
        <v>149</v>
      </c>
      <c r="D8" s="91" t="s">
        <v>150</v>
      </c>
      <c r="E8" s="95" t="s">
        <v>151</v>
      </c>
      <c r="F8" s="91" t="s">
        <v>152</v>
      </c>
      <c r="G8" s="96" t="s">
        <v>153</v>
      </c>
      <c r="H8" s="91" t="s">
        <v>154</v>
      </c>
      <c r="I8" s="91" t="s">
        <v>155</v>
      </c>
      <c r="J8" s="97">
        <v>115000</v>
      </c>
      <c r="K8" s="91" t="s">
        <v>130</v>
      </c>
      <c r="L8" s="91"/>
    </row>
    <row r="9" spans="1:12" ht="30">
      <c r="A9" s="92">
        <v>7</v>
      </c>
      <c r="B9" s="104"/>
      <c r="C9" s="91" t="s">
        <v>156</v>
      </c>
      <c r="D9" s="91" t="s">
        <v>157</v>
      </c>
      <c r="E9" s="98" t="s">
        <v>158</v>
      </c>
      <c r="F9" s="91" t="s">
        <v>159</v>
      </c>
      <c r="G9" s="96" t="s">
        <v>160</v>
      </c>
      <c r="H9" s="91" t="s">
        <v>161</v>
      </c>
      <c r="I9" s="91" t="s">
        <v>162</v>
      </c>
      <c r="J9" s="97">
        <v>378000</v>
      </c>
      <c r="K9" s="91" t="s">
        <v>130</v>
      </c>
      <c r="L9" s="91"/>
    </row>
    <row r="10" spans="1:12" ht="30">
      <c r="A10" s="92">
        <v>8</v>
      </c>
      <c r="B10" s="104"/>
      <c r="C10" s="91" t="s">
        <v>163</v>
      </c>
      <c r="D10" s="91" t="s">
        <v>164</v>
      </c>
      <c r="E10" s="98" t="s">
        <v>165</v>
      </c>
      <c r="F10" s="91" t="s">
        <v>166</v>
      </c>
      <c r="G10" s="96" t="s">
        <v>167</v>
      </c>
      <c r="H10" s="91" t="s">
        <v>168</v>
      </c>
      <c r="I10" s="91" t="s">
        <v>169</v>
      </c>
      <c r="J10" s="97">
        <v>168000</v>
      </c>
      <c r="K10" s="91" t="s">
        <v>130</v>
      </c>
      <c r="L10" s="91"/>
    </row>
    <row r="11" spans="1:12" ht="30">
      <c r="A11" s="92">
        <v>9</v>
      </c>
      <c r="B11" s="104"/>
      <c r="C11" s="91" t="s">
        <v>170</v>
      </c>
      <c r="D11" s="91" t="s">
        <v>171</v>
      </c>
      <c r="E11" s="95" t="s">
        <v>172</v>
      </c>
      <c r="F11" s="91" t="s">
        <v>173</v>
      </c>
      <c r="G11" s="96" t="s">
        <v>174</v>
      </c>
      <c r="H11" s="90">
        <v>44320</v>
      </c>
      <c r="I11" s="91" t="s">
        <v>162</v>
      </c>
      <c r="J11" s="97">
        <v>511000</v>
      </c>
      <c r="K11" s="91" t="s">
        <v>130</v>
      </c>
      <c r="L11" s="91"/>
    </row>
    <row r="12" spans="1:12" ht="30">
      <c r="A12" s="92">
        <v>10</v>
      </c>
      <c r="B12" s="104"/>
      <c r="C12" s="91" t="s">
        <v>175</v>
      </c>
      <c r="D12" s="91" t="s">
        <v>176</v>
      </c>
      <c r="E12" s="98" t="s">
        <v>177</v>
      </c>
      <c r="F12" s="96" t="s">
        <v>196</v>
      </c>
      <c r="G12" s="96" t="s">
        <v>178</v>
      </c>
      <c r="H12" s="90">
        <v>45232</v>
      </c>
      <c r="I12" s="117" t="s">
        <v>179</v>
      </c>
      <c r="J12" s="117"/>
      <c r="K12" s="117"/>
      <c r="L12" s="91"/>
    </row>
    <row r="13" spans="1:12" ht="30">
      <c r="A13" s="92">
        <v>11</v>
      </c>
      <c r="B13" s="104"/>
      <c r="C13" s="91" t="s">
        <v>180</v>
      </c>
      <c r="D13" s="91" t="s">
        <v>181</v>
      </c>
      <c r="E13" s="95" t="s">
        <v>182</v>
      </c>
      <c r="F13" s="91" t="s">
        <v>183</v>
      </c>
      <c r="G13" s="96" t="s">
        <v>184</v>
      </c>
      <c r="H13" s="90">
        <v>43988</v>
      </c>
      <c r="I13" s="91" t="s">
        <v>185</v>
      </c>
      <c r="J13" s="97">
        <v>673000</v>
      </c>
      <c r="K13" s="91" t="s">
        <v>123</v>
      </c>
      <c r="L13" s="91"/>
    </row>
    <row r="14" spans="1:12" ht="30">
      <c r="A14" s="92">
        <v>12</v>
      </c>
      <c r="B14" s="104"/>
      <c r="C14" s="91" t="s">
        <v>186</v>
      </c>
      <c r="D14" s="91" t="s">
        <v>187</v>
      </c>
      <c r="E14" s="98" t="s">
        <v>188</v>
      </c>
      <c r="F14" s="91" t="s">
        <v>189</v>
      </c>
      <c r="G14" s="96" t="s">
        <v>190</v>
      </c>
      <c r="H14" s="91" t="s">
        <v>191</v>
      </c>
      <c r="I14" s="91" t="s">
        <v>192</v>
      </c>
      <c r="J14" s="97">
        <v>972000</v>
      </c>
      <c r="K14" s="91" t="s">
        <v>130</v>
      </c>
      <c r="L14" s="91"/>
    </row>
  </sheetData>
  <mergeCells count="3">
    <mergeCell ref="A1:L1"/>
    <mergeCell ref="B3:B14"/>
    <mergeCell ref="I12:K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P H n I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8 e c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n I W O 7 g 9 Y 4 Y A Q A A 2 A M A A B M A H A B G b 3 J t d W x h c y 9 T Z W N 0 a W 9 u M S 5 t I K I Y A C i g F A A A A A A A A A A A A A A A A A A A A A A A A A A A A H X T P 2 r D M B T H 8 d 3 g O w h 1 S c C E 6 r l / U k K W m q 4 u N K Y d Q g b F U Z s Q W y q y D A n G S 4 / S o Y f I 3 I v k J n V i C i 3 o 5 8 X w 9 d M T n 8 G V y t 3 G a D b r 3 2 I S B m F Q r a V V K 5 b J Z a F i N m W F c m H A u m d m a p u r r j z s c l W M k t p a p d 2 L s d u l M d v B s J m n s l R T 3 p / k i 3 a e G O 2 6 k U X U L 7 j g y V r q t 9 P y / b v i 3 a b z 6 C i z U l e v x p a J K e p S n z 5 W g / 6 2 q G l 4 9 n Q 8 f K X s + f s j Z f f H w + c j j 5 j r Z p j U + z Z i D e + P i d / s 1 M 7 9 6 Q R 6 7 F 9 z 5 c / X / n z j z 7 f + P P b n O w C 6 B F 2 A T q A D q Q B U A a w C Y A X Q C s A V w E v A S 8 B L w E v A S 8 B L w E v A S 8 B L w E v A G w N v D L z x P 2 8 7 D I O N 9 v 5 Y k x 9 Q S w E C L Q A U A A I A C A A 8 e c h Y G v U f H 6 Y A A A D 5 A A A A E g A A A A A A A A A A A A A A A A A A A A A A Q 2 9 u Z m l n L 1 B h Y 2 t h Z 2 U u e G 1 s U E s B A i 0 A F A A C A A g A P H n I W A / K 6 a u k A A A A 6 Q A A A B M A A A A A A A A A A A A A A A A A 8 g A A A F t D b 2 5 0 Z W 5 0 X 1 R 5 c G V z X S 5 4 b W x Q S w E C L Q A U A A I A C A A 8 e c h Y 7 u D 1 j h g B A A D Y A w A A E w A A A A A A A A A A A A A A A A D j A Q A A R m 9 y b X V s Y X M v U 2 V j d G l v b j E u b V B L B Q Y A A A A A A w A D A M I A A A B I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U G A A A A A A A A D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1 I i A v P j x F b n R y e S B U e X B l P S J G a W x s R X J y b 3 J D b 3 V u d C I g V m F s d W U 9 I m w w I i A v P j x F b n R y e S B U e X B l P S J G a W x s Q 2 9 s d W 1 u V H l w Z X M i I F Z h b H V l P S J z Q U F Z R 0 F B Q U F B Q U F B Q U F B Q U F B Q U F B Q U F B Q U F B Q U F B Q U F B Q U F B Q U F B Q U F B Q U E i I C 8 + P E V u d H J 5 I F R 5 c G U 9 I k Z p b G x D b 2 x 1 b W 5 O Y W 1 l c y I g V m F s d W U 9 I n N b J n F 1 b 3 Q 7 V F L h u q Z O I F b E g k 4 g Q u G 6 o k 8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R X J y b 3 J D b 2 R l I i B W Y W x 1 Z T 0 i c 1 V u a 2 5 v d 2 4 i I C 8 + P E V u d H J 5 I F R 5 c G U 9 I k Z p b G x M Y X N 0 V X B k Y X R l Z C I g V m F s d W U 9 I m Q y M D I 0 L T A 2 L T A 4 V D A 4 O j A 5 O j I z L j c 0 O D g 1 M j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U U u G 6 p k 4 g V s S C T i B C 4 b q i T y w w f S Z x d W 9 0 O y w m c X V v d D t T Z W N 0 a W 9 u M S 9 U Y W J s Z T M v Q 2 h h b m d l Z C B U e X B l L n t D b 2 x 1 b W 4 x L D F 9 J n F 1 b 3 Q 7 L C Z x d W 9 0 O 1 N l Y 3 R p b 2 4 x L 1 R h Y m x l M y 9 D a G F u Z 2 V k I F R 5 c G U u e 0 N v b H V t b j I s M n 0 m c X V v d D s s J n F 1 b 3 Q 7 U 2 V j d G l v b j E v V G F i b G U z L 0 N o Y W 5 n Z W Q g V H l w Z S 5 7 Q 2 9 s d W 1 u M y w z f S Z x d W 9 0 O y w m c X V v d D t T Z W N 0 a W 9 u M S 9 U Y W J s Z T M v Q 2 h h b m d l Z C B U e X B l L n t D b 2 x 1 b W 4 0 L D R 9 J n F 1 b 3 Q 7 L C Z x d W 9 0 O 1 N l Y 3 R p b 2 4 x L 1 R h Y m x l M y 9 D a G F u Z 2 V k I F R 5 c G U u e 0 N v b H V t b j U s N X 0 m c X V v d D s s J n F 1 b 3 Q 7 U 2 V j d G l v b j E v V G F i b G U z L 0 N o Y W 5 n Z W Q g V H l w Z S 5 7 Q 2 9 s d W 1 u N i w 2 f S Z x d W 9 0 O y w m c X V v d D t T Z W N 0 a W 9 u M S 9 U Y W J s Z T M v Q 2 h h b m d l Z C B U e X B l L n t D b 2 x 1 b W 4 3 L D d 9 J n F 1 b 3 Q 7 L C Z x d W 9 0 O 1 N l Y 3 R p b 2 4 x L 1 R h Y m x l M y 9 D a G F u Z 2 V k I F R 5 c G U u e 0 N v b H V t b j g s O H 0 m c X V v d D s s J n F 1 b 3 Q 7 U 2 V j d G l v b j E v V G F i b G U z L 0 N o Y W 5 n Z W Q g V H l w Z S 5 7 Q 2 9 s d W 1 u O S w 5 f S Z x d W 9 0 O y w m c X V v d D t T Z W N 0 a W 9 u M S 9 U Y W J s Z T M v Q 2 h h b m d l Z C B U e X B l L n t D b 2 x 1 b W 4 x M C w x M H 0 m c X V v d D s s J n F 1 b 3 Q 7 U 2 V j d G l v b j E v V G F i b G U z L 0 N o Y W 5 n Z W Q g V H l w Z S 5 7 Q 2 9 s d W 1 u M T E s M T F 9 J n F 1 b 3 Q 7 L C Z x d W 9 0 O 1 N l Y 3 R p b 2 4 x L 1 R h Y m x l M y 9 D a G F u Z 2 V k I F R 5 c G U u e 0 N v b H V t b j E y L D E y f S Z x d W 9 0 O y w m c X V v d D t T Z W N 0 a W 9 u M S 9 U Y W J s Z T M v Q 2 h h b m d l Z C B U e X B l L n t D b 2 x 1 b W 4 x M y w x M 3 0 m c X V v d D s s J n F 1 b 3 Q 7 U 2 V j d G l v b j E v V G F i b G U z L 0 N o Y W 5 n Z W Q g V H l w Z S 5 7 Q 2 9 s d W 1 u M T Q s M T R 9 J n F 1 b 3 Q 7 L C Z x d W 9 0 O 1 N l Y 3 R p b 2 4 x L 1 R h Y m x l M y 9 D a G F u Z 2 V k I F R 5 c G U u e 0 N v b H V t b j E 1 L D E 1 f S Z x d W 9 0 O y w m c X V v d D t T Z W N 0 a W 9 u M S 9 U Y W J s Z T M v Q 2 h h b m d l Z C B U e X B l L n t D b 2 x 1 b W 4 x N i w x N n 0 m c X V v d D s s J n F 1 b 3 Q 7 U 2 V j d G l v b j E v V G F i b G U z L 0 N o Y W 5 n Z W Q g V H l w Z S 5 7 Q 2 9 s d W 1 u M T c s M T d 9 J n F 1 b 3 Q 7 L C Z x d W 9 0 O 1 N l Y 3 R p b 2 4 x L 1 R h Y m x l M y 9 D a G F u Z 2 V k I F R 5 c G U u e 0 N v b H V t b j E 4 L D E 4 f S Z x d W 9 0 O y w m c X V v d D t T Z W N 0 a W 9 u M S 9 U Y W J s Z T M v Q 2 h h b m d l Z C B U e X B l L n t D b 2 x 1 b W 4 x O S w x O X 0 m c X V v d D s s J n F 1 b 3 Q 7 U 2 V j d G l v b j E v V G F i b G U z L 0 N o Y W 5 n Z W Q g V H l w Z S 5 7 Q 2 9 s d W 1 u M j A s M j B 9 J n F 1 b 3 Q 7 L C Z x d W 9 0 O 1 N l Y 3 R p b 2 4 x L 1 R h Y m x l M y 9 D a G F u Z 2 V k I F R 5 c G U u e 0 N v b H V t b j I x L D I x f S Z x d W 9 0 O y w m c X V v d D t T Z W N 0 a W 9 u M S 9 U Y W J s Z T M v Q 2 h h b m d l Z C B U e X B l L n t D b 2 x 1 b W 4 y M i w y M n 0 m c X V v d D s s J n F 1 b 3 Q 7 U 2 V j d G l v b j E v V G F i b G U z L 0 N o Y W 5 n Z W Q g V H l w Z S 5 7 Q 2 9 s d W 1 u M j M s M j N 9 J n F 1 b 3 Q 7 L C Z x d W 9 0 O 1 N l Y 3 R p b 2 4 x L 1 R h Y m x l M y 9 D a G F u Z 2 V k I F R 5 c G U u e 0 N v b H V t b j I 0 L D I 0 f S Z x d W 9 0 O y w m c X V v d D t T Z W N 0 a W 9 u M S 9 U Y W J s Z T M v Q 2 h h b m d l Z C B U e X B l L n t D b 2 x 1 b W 4 y N S w y N X 0 m c X V v d D s s J n F 1 b 3 Q 7 U 2 V j d G l v b j E v V G F i b G U z L 0 N o Y W 5 n Z W Q g V H l w Z S 5 7 Q 2 9 s d W 1 u M j Y s M j Z 9 J n F 1 b 3 Q 7 L C Z x d W 9 0 O 1 N l Y 3 R p b 2 4 x L 1 R h Y m x l M y 9 D a G F u Z 2 V k I F R 5 c G U u e 0 N v b H V t b j I 3 L D I 3 f S Z x d W 9 0 O y w m c X V v d D t T Z W N 0 a W 9 u M S 9 U Y W J s Z T M v Q 2 h h b m d l Z C B U e X B l L n t D b 2 x 1 b W 4 y O C w y O H 0 m c X V v d D s s J n F 1 b 3 Q 7 U 2 V j d G l v b j E v V G F i b G U z L 0 N o Y W 5 n Z W Q g V H l w Z S 5 7 Q 2 9 s d W 1 u M j k s M j l 9 J n F 1 b 3 Q 7 L C Z x d W 9 0 O 1 N l Y 3 R p b 2 4 x L 1 R h Y m x l M y 9 D a G F u Z 2 V k I F R 5 c G U u e 0 N v b H V t b j M w L D M w f S Z x d W 9 0 O y w m c X V v d D t T Z W N 0 a W 9 u M S 9 U Y W J s Z T M v Q 2 h h b m d l Z C B U e X B l L n t D b 2 x 1 b W 4 z M S w z M X 0 m c X V v d D s s J n F 1 b 3 Q 7 U 2 V j d G l v b j E v V G F i b G U z L 0 N o Y W 5 n Z W Q g V H l w Z S 5 7 Q 2 9 s d W 1 u M z I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U Y W J s Z T M v Q 2 h h b m d l Z C B U e X B l L n t U U u G 6 p k 4 g V s S C T i B C 4 b q i T y w w f S Z x d W 9 0 O y w m c X V v d D t T Z W N 0 a W 9 u M S 9 U Y W J s Z T M v Q 2 h h b m d l Z C B U e X B l L n t D b 2 x 1 b W 4 x L D F 9 J n F 1 b 3 Q 7 L C Z x d W 9 0 O 1 N l Y 3 R p b 2 4 x L 1 R h Y m x l M y 9 D a G F u Z 2 V k I F R 5 c G U u e 0 N v b H V t b j I s M n 0 m c X V v d D s s J n F 1 b 3 Q 7 U 2 V j d G l v b j E v V G F i b G U z L 0 N o Y W 5 n Z W Q g V H l w Z S 5 7 Q 2 9 s d W 1 u M y w z f S Z x d W 9 0 O y w m c X V v d D t T Z W N 0 a W 9 u M S 9 U Y W J s Z T M v Q 2 h h b m d l Z C B U e X B l L n t D b 2 x 1 b W 4 0 L D R 9 J n F 1 b 3 Q 7 L C Z x d W 9 0 O 1 N l Y 3 R p b 2 4 x L 1 R h Y m x l M y 9 D a G F u Z 2 V k I F R 5 c G U u e 0 N v b H V t b j U s N X 0 m c X V v d D s s J n F 1 b 3 Q 7 U 2 V j d G l v b j E v V G F i b G U z L 0 N o Y W 5 n Z W Q g V H l w Z S 5 7 Q 2 9 s d W 1 u N i w 2 f S Z x d W 9 0 O y w m c X V v d D t T Z W N 0 a W 9 u M S 9 U Y W J s Z T M v Q 2 h h b m d l Z C B U e X B l L n t D b 2 x 1 b W 4 3 L D d 9 J n F 1 b 3 Q 7 L C Z x d W 9 0 O 1 N l Y 3 R p b 2 4 x L 1 R h Y m x l M y 9 D a G F u Z 2 V k I F R 5 c G U u e 0 N v b H V t b j g s O H 0 m c X V v d D s s J n F 1 b 3 Q 7 U 2 V j d G l v b j E v V G F i b G U z L 0 N o Y W 5 n Z W Q g V H l w Z S 5 7 Q 2 9 s d W 1 u O S w 5 f S Z x d W 9 0 O y w m c X V v d D t T Z W N 0 a W 9 u M S 9 U Y W J s Z T M v Q 2 h h b m d l Z C B U e X B l L n t D b 2 x 1 b W 4 x M C w x M H 0 m c X V v d D s s J n F 1 b 3 Q 7 U 2 V j d G l v b j E v V G F i b G U z L 0 N o Y W 5 n Z W Q g V H l w Z S 5 7 Q 2 9 s d W 1 u M T E s M T F 9 J n F 1 b 3 Q 7 L C Z x d W 9 0 O 1 N l Y 3 R p b 2 4 x L 1 R h Y m x l M y 9 D a G F u Z 2 V k I F R 5 c G U u e 0 N v b H V t b j E y L D E y f S Z x d W 9 0 O y w m c X V v d D t T Z W N 0 a W 9 u M S 9 U Y W J s Z T M v Q 2 h h b m d l Z C B U e X B l L n t D b 2 x 1 b W 4 x M y w x M 3 0 m c X V v d D s s J n F 1 b 3 Q 7 U 2 V j d G l v b j E v V G F i b G U z L 0 N o Y W 5 n Z W Q g V H l w Z S 5 7 Q 2 9 s d W 1 u M T Q s M T R 9 J n F 1 b 3 Q 7 L C Z x d W 9 0 O 1 N l Y 3 R p b 2 4 x L 1 R h Y m x l M y 9 D a G F u Z 2 V k I F R 5 c G U u e 0 N v b H V t b j E 1 L D E 1 f S Z x d W 9 0 O y w m c X V v d D t T Z W N 0 a W 9 u M S 9 U Y W J s Z T M v Q 2 h h b m d l Z C B U e X B l L n t D b 2 x 1 b W 4 x N i w x N n 0 m c X V v d D s s J n F 1 b 3 Q 7 U 2 V j d G l v b j E v V G F i b G U z L 0 N o Y W 5 n Z W Q g V H l w Z S 5 7 Q 2 9 s d W 1 u M T c s M T d 9 J n F 1 b 3 Q 7 L C Z x d W 9 0 O 1 N l Y 3 R p b 2 4 x L 1 R h Y m x l M y 9 D a G F u Z 2 V k I F R 5 c G U u e 0 N v b H V t b j E 4 L D E 4 f S Z x d W 9 0 O y w m c X V v d D t T Z W N 0 a W 9 u M S 9 U Y W J s Z T M v Q 2 h h b m d l Z C B U e X B l L n t D b 2 x 1 b W 4 x O S w x O X 0 m c X V v d D s s J n F 1 b 3 Q 7 U 2 V j d G l v b j E v V G F i b G U z L 0 N o Y W 5 n Z W Q g V H l w Z S 5 7 Q 2 9 s d W 1 u M j A s M j B 9 J n F 1 b 3 Q 7 L C Z x d W 9 0 O 1 N l Y 3 R p b 2 4 x L 1 R h Y m x l M y 9 D a G F u Z 2 V k I F R 5 c G U u e 0 N v b H V t b j I x L D I x f S Z x d W 9 0 O y w m c X V v d D t T Z W N 0 a W 9 u M S 9 U Y W J s Z T M v Q 2 h h b m d l Z C B U e X B l L n t D b 2 x 1 b W 4 y M i w y M n 0 m c X V v d D s s J n F 1 b 3 Q 7 U 2 V j d G l v b j E v V G F i b G U z L 0 N o Y W 5 n Z W Q g V H l w Z S 5 7 Q 2 9 s d W 1 u M j M s M j N 9 J n F 1 b 3 Q 7 L C Z x d W 9 0 O 1 N l Y 3 R p b 2 4 x L 1 R h Y m x l M y 9 D a G F u Z 2 V k I F R 5 c G U u e 0 N v b H V t b j I 0 L D I 0 f S Z x d W 9 0 O y w m c X V v d D t T Z W N 0 a W 9 u M S 9 U Y W J s Z T M v Q 2 h h b m d l Z C B U e X B l L n t D b 2 x 1 b W 4 y N S w y N X 0 m c X V v d D s s J n F 1 b 3 Q 7 U 2 V j d G l v b j E v V G F i b G U z L 0 N o Y W 5 n Z W Q g V H l w Z S 5 7 Q 2 9 s d W 1 u M j Y s M j Z 9 J n F 1 b 3 Q 7 L C Z x d W 9 0 O 1 N l Y 3 R p b 2 4 x L 1 R h Y m x l M y 9 D a G F u Z 2 V k I F R 5 c G U u e 0 N v b H V t b j I 3 L D I 3 f S Z x d W 9 0 O y w m c X V v d D t T Z W N 0 a W 9 u M S 9 U Y W J s Z T M v Q 2 h h b m d l Z C B U e X B l L n t D b 2 x 1 b W 4 y O C w y O H 0 m c X V v d D s s J n F 1 b 3 Q 7 U 2 V j d G l v b j E v V G F i b G U z L 0 N o Y W 5 n Z W Q g V H l w Z S 5 7 Q 2 9 s d W 1 u M j k s M j l 9 J n F 1 b 3 Q 7 L C Z x d W 9 0 O 1 N l Y 3 R p b 2 4 x L 1 R h Y m x l M y 9 D a G F u Z 2 V k I F R 5 c G U u e 0 N v b H V t b j M w L D M w f S Z x d W 9 0 O y w m c X V v d D t T Z W N 0 a W 9 u M S 9 U Y W J s Z T M v Q 2 h h b m d l Z C B U e X B l L n t D b 2 x 1 b W 4 z M S w z M X 0 m c X V v d D s s J n F 1 b 3 Q 7 U 2 V j d G l v b j E v V G F i b G U z L 0 N o Y W 5 n Z W Q g V H l w Z S 5 7 Q 2 9 s d W 1 u M z I s M z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o g U O F n L F N p 8 1 O d I Z 2 F X U A A A A A A g A A A A A A E G Y A A A A B A A A g A A A A z 2 D L Q 9 W i R Y z s X 2 0 u i t P w K R U l U L A h 4 a N 1 6 P Q m R p M H z w A A A A A A D o A A A A A C A A A g A A A A y h V j m N L 6 5 Z 1 9 L j S D U e Y 8 W X W Q 4 M B l U h n 6 U D s H 3 O K v s L 5 Q A A A A 6 m 6 n d / b o Y u P C D B g e a X p U J n / A A N U Q 5 U J v S j 0 9 A 5 l v Z A 2 d v w y L A 2 M t P H B g f K a i a I e L K p W O O T 3 o 6 C R l E a A F h w s q i H x t M R F u H 8 2 I R l D 5 D s g 9 w 5 d A A A A A v c 9 g 3 f I J g v v B U U j u 3 H a / V K 8 k 2 3 p Z X 3 j h E q k c 0 8 E O F A L V X H W l u f U K M Z 2 q s 3 A C t l y U t s X z 7 a r E / b r k a b g W G u 2 P s w = = < / D a t a M a s h u p > 
</file>

<file path=customXml/itemProps1.xml><?xml version="1.0" encoding="utf-8"?>
<ds:datastoreItem xmlns:ds="http://schemas.openxmlformats.org/officeDocument/2006/customXml" ds:itemID="{26CB869A-5ED8-451B-9B00-A9D5935CB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Xuất A BẢO</vt:lpstr>
      <vt:lpstr>Nhập A BẢO</vt:lpstr>
      <vt:lpstr>Tồn A BẢO</vt:lpstr>
      <vt:lpstr>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2024-07-08T17:19:59Z</dcterms:modified>
</cp:coreProperties>
</file>