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Обязательно для заполнения" sheetId="1" state="visible" r:id="rId2"/>
    <sheet name="Урок 1" sheetId="2" state="visible" r:id="rId3"/>
    <sheet name="Урок 2" sheetId="3" state="visible" r:id="rId4"/>
    <sheet name="Урок 4" sheetId="4" state="visible" r:id="rId5"/>
    <sheet name="Урок 5" sheetId="5" state="visible" r:id="rId6"/>
    <sheet name="прогнозные показатели" sheetId="6" state="visible" r:id="rId7"/>
    <sheet name="работники" sheetId="7" state="visible" r:id="rId8"/>
    <sheet name="зарплаты" sheetId="8" state="visible" r:id="rId9"/>
    <sheet name="клиенты всего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<sst xmlns="http://schemas.openxmlformats.org/spreadsheetml/2006/main" count="298" uniqueCount="173">
  <si>
    <t xml:space="preserve"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</si>
  <si>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</si>
  <si>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</si>
  <si>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 xml:space="preserve">💡 Перенос текста на новую строку в текущей ячейке:
MAC - command + Enter
Windows - alt + Enter</t>
  </si>
  <si>
    <t xml:space="preserve"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</si>
  <si>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r>
      <rPr>
        <b val="true"/>
        <sz val="12"/>
        <color rgb="FF000000"/>
        <rFont val="IBM Plex Sans"/>
        <family val="0"/>
        <charset val="1"/>
      </rPr>
      <t xml:space="preserve">Продукт: </t>
    </r>
    <r>
      <rPr>
        <b val="true"/>
        <i val="true"/>
        <sz val="12"/>
        <color rgb="FFEA4335"/>
        <rFont val="IBM Plex Sans"/>
        <family val="0"/>
        <charset val="1"/>
      </rPr>
      <t xml:space="preserve">Игра на PC и мобильные телефоны</t>
    </r>
  </si>
  <si>
    <t xml:space="preserve">Проблема:</t>
  </si>
  <si>
    <t xml:space="preserve">Кто будет пользоваться:</t>
  </si>
  <si>
    <t xml:space="preserve">проект только входит на рынок</t>
  </si>
  <si>
    <t xml:space="preserve">все желающие</t>
  </si>
  <si>
    <t xml:space="preserve">Решение:</t>
  </si>
  <si>
    <t xml:space="preserve">Кто будет платить:</t>
  </si>
  <si>
    <t xml:space="preserve">набрать больше активных игроков</t>
  </si>
  <si>
    <t xml:space="preserve">инвестор</t>
  </si>
  <si>
    <t xml:space="preserve">LEAN CANVAS MODEL</t>
  </si>
  <si>
    <t xml:space="preserve">Проблемы клиента</t>
  </si>
  <si>
    <t xml:space="preserve">Наше решение</t>
  </si>
  <si>
    <t xml:space="preserve">Ценностное предложение</t>
  </si>
  <si>
    <t xml:space="preserve">Нечестное конкурентное преимущество</t>
  </si>
  <si>
    <t xml:space="preserve">Сегменты клиентов</t>
  </si>
  <si>
    <t xml:space="preserve">когда надоели однотипные оффлайн игры</t>
  </si>
  <si>
    <t xml:space="preserve">совершенно разнообразные подходы к развитию персонажа, каждый раз что то новое.                                                                                           планируется добавление новых векторов развития</t>
  </si>
  <si>
    <r>
      <rPr>
        <b val="true"/>
        <sz val="12"/>
        <color rgb="FF000000"/>
        <rFont val="IBM Plex Sans"/>
        <family val="0"/>
        <charset val="1"/>
      </rPr>
      <t xml:space="preserve">Проект</t>
    </r>
    <r>
      <rPr>
        <sz val="12"/>
        <color rgb="FF000000"/>
        <rFont val="IBM Plex Sans"/>
        <family val="0"/>
        <charset val="1"/>
      </rPr>
      <t xml:space="preserve">: игра «симулятор жизни» </t>
    </r>
    <r>
      <rPr>
        <b val="true"/>
        <sz val="12"/>
        <color rgb="FF000000"/>
        <rFont val="IBM Plex Sans"/>
        <family val="0"/>
        <charset val="1"/>
      </rPr>
      <t xml:space="preserve">который помогает </t>
    </r>
    <r>
      <rPr>
        <sz val="12"/>
        <color rgb="FF000000"/>
        <rFont val="IBM Plex Sans"/>
        <family val="0"/>
        <charset val="1"/>
      </rPr>
      <t xml:space="preserve">убрать однотипность развития и</t>
    </r>
    <r>
      <rPr>
        <b val="true"/>
        <sz val="12"/>
        <color rgb="FF000000"/>
        <rFont val="IBM Plex Sans"/>
        <family val="0"/>
        <charset val="1"/>
      </rPr>
      <t xml:space="preserve"> дает </t>
    </r>
    <r>
      <rPr>
        <sz val="12"/>
        <color rgb="FF000000"/>
        <rFont val="IBM Plex Sans"/>
        <family val="0"/>
        <charset val="1"/>
      </rPr>
      <t xml:space="preserve">желание играть снова и снова </t>
    </r>
    <r>
      <rPr>
        <b val="true"/>
        <sz val="12"/>
        <color rgb="FF000000"/>
        <rFont val="IBM Plex Sans"/>
        <family val="0"/>
        <charset val="1"/>
      </rPr>
      <t xml:space="preserve">при помощи</t>
    </r>
    <r>
      <rPr>
        <sz val="12"/>
        <color rgb="FF000000"/>
        <rFont val="IBM Plex Sans"/>
        <family val="0"/>
        <charset val="1"/>
      </rPr>
      <t xml:space="preserve"> секретного алгоритма </t>
    </r>
    <r>
      <rPr>
        <b val="true"/>
        <sz val="12"/>
        <color rgb="FF000000"/>
        <rFont val="IBM Plex Sans"/>
        <family val="0"/>
        <charset val="1"/>
      </rPr>
      <t xml:space="preserve">в отличие</t>
    </r>
    <r>
      <rPr>
        <sz val="12"/>
        <color rgb="FF000000"/>
        <rFont val="IBM Plex Sans"/>
        <family val="0"/>
        <charset val="1"/>
      </rPr>
      <t xml:space="preserve"> от конкурентов</t>
    </r>
  </si>
  <si>
    <t xml:space="preserve">уникальная технология</t>
  </si>
  <si>
    <t xml:space="preserve">все игроки, которым надоели однотипные игры и которым хочется в игре видеть неопределенность, каждый раз подстраиваясь под ситуцию)</t>
  </si>
  <si>
    <t xml:space="preserve">Существующие альтернативы</t>
  </si>
  <si>
    <t xml:space="preserve">Ключевые метрики</t>
  </si>
  <si>
    <t xml:space="preserve">Высокоуровневый концепт</t>
  </si>
  <si>
    <t xml:space="preserve">Каналы выхода на клиентов</t>
  </si>
  <si>
    <t xml:space="preserve">Ранние последователи</t>
  </si>
  <si>
    <t xml:space="preserve">я таких не знаю</t>
  </si>
  <si>
    <t xml:space="preserve">1. MAU, DAU.,                          2. Retention 4w.                       3. С1,С2.                                 4. CR в платное продвижение                   </t>
  </si>
  <si>
    <t xml:space="preserve">реклама в социальных сетях, реклама в поисковых системах, контент-маркетинг, продажи через партнёрские компании, PR</t>
  </si>
  <si>
    <t xml:space="preserve">группа бета-тестировщиков</t>
  </si>
  <si>
    <t xml:space="preserve">Структура расходов</t>
  </si>
  <si>
    <t xml:space="preserve">Потоки выручки</t>
  </si>
  <si>
    <t xml:space="preserve">затраты на разработчиков, затраты на хостинг, затраты на маркетинг</t>
  </si>
  <si>
    <t xml:space="preserve">дополнительные деньги, специальные возможности, бонусные пакеты</t>
  </si>
  <si>
    <t xml:space="preserve">Курс "Юнит-экономика"</t>
  </si>
  <si>
    <t xml:space="preserve">Домашнее задание №1</t>
  </si>
  <si>
    <t xml:space="preserve">Текст домашнего задания: 
Перечислите основные метрики вашего продукта и объясните, почему вы выбрали именно эти метрики.  </t>
  </si>
  <si>
    <t xml:space="preserve">Метрика</t>
  </si>
  <si>
    <t xml:space="preserve">Обозначение (сокращение)</t>
  </si>
  <si>
    <t xml:space="preserve">Описание</t>
  </si>
  <si>
    <t xml:space="preserve">Обоснование выбора</t>
  </si>
  <si>
    <t xml:space="preserve">Ключевая метрика продукта</t>
  </si>
  <si>
    <t xml:space="preserve">feedback</t>
  </si>
  <si>
    <t xml:space="preserve">постараться вызвать интерес у своих пользователей, чтоб они оставались играть в нее дольше(анкетирование потребителей)</t>
  </si>
  <si>
    <t xml:space="preserve">так как продукт только на начальной стадии — надо максимально понять , что хочет наш потребитель и сможет ли наш продукт удовлетворить его потребности</t>
  </si>
  <si>
    <t xml:space="preserve">Основные метрики</t>
  </si>
  <si>
    <t xml:space="preserve">Installations</t>
  </si>
  <si>
    <t xml:space="preserve">отслеживание количества скачиваний</t>
  </si>
  <si>
    <t xml:space="preserve">опять же, важно, чтобы наш продукт пользователи могли попробовать</t>
  </si>
  <si>
    <t xml:space="preserve">Ranking</t>
  </si>
  <si>
    <t xml:space="preserve">отслеживание выставление оценок, и обязательный feedback для уточнения, что не понравилось</t>
  </si>
  <si>
    <t xml:space="preserve">Так как мы только выходим на рынок — важно, чтобы продукт решал некоторые потребности наших потребителей</t>
  </si>
  <si>
    <t xml:space="preserve">Client Retention Rate</t>
  </si>
  <si>
    <t xml:space="preserve">CRR</t>
  </si>
  <si>
    <t xml:space="preserve">отслеживание этого показателя покажет нам действительную заинтересованность нашим продуктом</t>
  </si>
  <si>
    <t xml:space="preserve">написано в описании</t>
  </si>
  <si>
    <t xml:space="preserve">конверсия в покупку</t>
  </si>
  <si>
    <t xml:space="preserve">ARPU</t>
  </si>
  <si>
    <t xml:space="preserve">средний доход на одного юзера</t>
  </si>
  <si>
    <t xml:space="preserve">в целом будет понимание, что стоит ли овчинка выделки(генерирует ли наш продукт доход)</t>
  </si>
  <si>
    <t xml:space="preserve">количество клиентов в день/месяц</t>
  </si>
  <si>
    <t xml:space="preserve">DAU/MAU</t>
  </si>
  <si>
    <t xml:space="preserve">дневная и месячная посещаемость</t>
  </si>
  <si>
    <t xml:space="preserve">посмотреть динамику посещения нашей игры</t>
  </si>
  <si>
    <t xml:space="preserve">время в игре на клиента</t>
  </si>
  <si>
    <t xml:space="preserve">средняя продолжительность времени игры на одного клиента</t>
  </si>
  <si>
    <t xml:space="preserve">можно таким образом отследить заинтересованность клиента в игре</t>
  </si>
  <si>
    <t xml:space="preserve">Специфичные метрики (если есть)</t>
  </si>
  <si>
    <t xml:space="preserve">Домашнее задание №2</t>
  </si>
  <si>
    <t xml:space="preserve">Текст домашнего задания: 
1. Выберите юнит-масштабирования в продукте, обснуйте выбор. 
2. Выпишите метрики доходной части продукта и метрики расходной части продукта относительно одного юнита-масштабирования.</t>
  </si>
  <si>
    <t xml:space="preserve">Юнит-масштабирования:</t>
  </si>
  <si>
    <t xml:space="preserve">средний чек при одной покупке, LTV, </t>
  </si>
  <si>
    <t xml:space="preserve">Обоснование выбора:</t>
  </si>
  <si>
    <t xml:space="preserve">именно эти две метрики, по моему мнению являются ключевыми, так как при их улучшении — мы максисмизируем прибыль с одного клиента</t>
  </si>
  <si>
    <t xml:space="preserve">Доходная часть</t>
  </si>
  <si>
    <t xml:space="preserve">Расходная часть</t>
  </si>
  <si>
    <t xml:space="preserve">Метрики оборота</t>
  </si>
  <si>
    <t xml:space="preserve">Операционные издержки</t>
  </si>
  <si>
    <t xml:space="preserve">Метрики маркетинга</t>
  </si>
  <si>
    <t xml:space="preserve">средний чек на одного клиента</t>
  </si>
  <si>
    <t xml:space="preserve">затраты на хостинг</t>
  </si>
  <si>
    <t xml:space="preserve">САС</t>
  </si>
  <si>
    <t xml:space="preserve">LTV</t>
  </si>
  <si>
    <t xml:space="preserve">бесплатные бонусы</t>
  </si>
  <si>
    <t xml:space="preserve">Конверсия в покупателя</t>
  </si>
  <si>
    <t xml:space="preserve">Домашнее задание №4</t>
  </si>
  <si>
    <r>
      <rPr>
        <sz val="12"/>
        <color rgb="FF000000"/>
        <rFont val="IBM Plex Sans"/>
        <family val="0"/>
        <charset val="1"/>
      </rPr>
      <t xml:space="preserve">Текст домашнего задания: 
Рассчитайте юнит-экономику своего продукта. 
</t>
    </r>
    <r>
      <rPr>
        <i val="true"/>
        <sz val="12"/>
        <color rgb="FF000000"/>
        <rFont val="IBM Plex Sans"/>
        <family val="0"/>
        <charset val="1"/>
      </rPr>
      <t xml:space="preserve"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</si>
  <si>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 xml:space="preserve">Когорта</t>
  </si>
  <si>
    <t xml:space="preserve">Маркетинг</t>
  </si>
  <si>
    <t xml:space="preserve">Доходы:</t>
  </si>
  <si>
    <t xml:space="preserve">Операционные расходы</t>
  </si>
  <si>
    <t xml:space="preserve">Прибыль до маркетинга</t>
  </si>
  <si>
    <t xml:space="preserve">Прибыль после маркетинга</t>
  </si>
  <si>
    <t xml:space="preserve">Маркетинговый бюджет на когорту</t>
  </si>
  <si>
    <t xml:space="preserve">Цена за лид</t>
  </si>
  <si>
    <t xml:space="preserve">Количество лидов</t>
  </si>
  <si>
    <t xml:space="preserve">Покупатели</t>
  </si>
  <si>
    <t xml:space="preserve">CAC</t>
  </si>
  <si>
    <t xml:space="preserve">LT</t>
  </si>
  <si>
    <t xml:space="preserve">Всего заказов на когорту</t>
  </si>
  <si>
    <t xml:space="preserve">Средний чек</t>
  </si>
  <si>
    <t xml:space="preserve">Доход с когорты</t>
  </si>
  <si>
    <t xml:space="preserve">Акварйинг</t>
  </si>
  <si>
    <t xml:space="preserve">техническая поддержка продукта</t>
  </si>
  <si>
    <t xml:space="preserve">Колцентр, промокоды и пр.</t>
  </si>
  <si>
    <t xml:space="preserve">Все операционные расходы</t>
  </si>
  <si>
    <t xml:space="preserve">Валовая прибыль с одного клиента</t>
  </si>
  <si>
    <t xml:space="preserve">Валовая прибыль с когорты</t>
  </si>
  <si>
    <t xml:space="preserve">1 месяц</t>
  </si>
  <si>
    <t xml:space="preserve">2 месяц</t>
  </si>
  <si>
    <t xml:space="preserve">3 месяц</t>
  </si>
  <si>
    <t xml:space="preserve">4 месяц</t>
  </si>
  <si>
    <t xml:space="preserve">Домашнее задание №5</t>
  </si>
  <si>
    <t xml:space="preserve">Текст домашнего задания: 
Составьте PnL собственного продукта, исходя из составленной ранее юнит-экономики.  
Воспользуйтесь инструментами или шаблонами, разбираемыми в рамках прошедшего семинара и лекции.</t>
  </si>
  <si>
    <t xml:space="preserve">затраты на предстартовую разработку</t>
  </si>
  <si>
    <t xml:space="preserve">налоги</t>
  </si>
  <si>
    <t xml:space="preserve">валовая прибыль/убыток с нарастающим итогом</t>
  </si>
  <si>
    <t xml:space="preserve">Покупатели за месяц</t>
  </si>
  <si>
    <t xml:space="preserve">покупатели всего</t>
  </si>
  <si>
    <t xml:space="preserve">зарплаты работникам (COGS)</t>
  </si>
  <si>
    <t xml:space="preserve">COGS(фикс)(аренда мощностей, помещений)</t>
  </si>
  <si>
    <t xml:space="preserve">5 месяц</t>
  </si>
  <si>
    <t xml:space="preserve">6 месяц</t>
  </si>
  <si>
    <t xml:space="preserve">7 месяц</t>
  </si>
  <si>
    <t xml:space="preserve">8 месяц</t>
  </si>
  <si>
    <t xml:space="preserve">9 месяц</t>
  </si>
  <si>
    <t xml:space="preserve">10 месяц</t>
  </si>
  <si>
    <t xml:space="preserve">11 месяц</t>
  </si>
  <si>
    <t xml:space="preserve">12 месяц</t>
  </si>
  <si>
    <t xml:space="preserve">13 месяц</t>
  </si>
  <si>
    <t xml:space="preserve">14 месяц</t>
  </si>
  <si>
    <t xml:space="preserve">15 месяц</t>
  </si>
  <si>
    <t xml:space="preserve">16 месяц</t>
  </si>
  <si>
    <t xml:space="preserve">17 месяц</t>
  </si>
  <si>
    <t xml:space="preserve">18 месяц</t>
  </si>
  <si>
    <t xml:space="preserve">19 месяц</t>
  </si>
  <si>
    <t xml:space="preserve">20 месяц</t>
  </si>
  <si>
    <t xml:space="preserve">21 месяц</t>
  </si>
  <si>
    <t xml:space="preserve">22 месяц</t>
  </si>
  <si>
    <t xml:space="preserve">23 месяц</t>
  </si>
  <si>
    <t xml:space="preserve">24 месяц</t>
  </si>
  <si>
    <t xml:space="preserve">25 месяц</t>
  </si>
  <si>
    <t xml:space="preserve">26 месяц</t>
  </si>
  <si>
    <t xml:space="preserve">27 месяц</t>
  </si>
  <si>
    <t xml:space="preserve">28 месяц</t>
  </si>
  <si>
    <t xml:space="preserve">29 месяц</t>
  </si>
  <si>
    <t xml:space="preserve">30 месяц</t>
  </si>
  <si>
    <t xml:space="preserve">31 месяц</t>
  </si>
  <si>
    <t xml:space="preserve">32 месяц</t>
  </si>
  <si>
    <t xml:space="preserve">33 месяц</t>
  </si>
  <si>
    <t xml:space="preserve">34 месяц</t>
  </si>
  <si>
    <t xml:space="preserve">35 месяц</t>
  </si>
  <si>
    <t xml:space="preserve">36 месяц</t>
  </si>
  <si>
    <t xml:space="preserve">первый месяц работы с прибылью</t>
  </si>
  <si>
    <t xml:space="preserve">месяц с точкой безубыточности</t>
  </si>
  <si>
    <t xml:space="preserve">Возврат</t>
  </si>
  <si>
    <t xml:space="preserve">кагорта</t>
  </si>
  <si>
    <t xml:space="preserve">СЕО</t>
  </si>
  <si>
    <t xml:space="preserve">продуктовая команда</t>
  </si>
  <si>
    <t xml:space="preserve">маркетинговая команда</t>
  </si>
  <si>
    <t xml:space="preserve">техподдержка</t>
  </si>
  <si>
    <t xml:space="preserve">разработчики</t>
  </si>
  <si>
    <t xml:space="preserve">итого</t>
  </si>
  <si>
    <t xml:space="preserve">коллцетр</t>
  </si>
  <si>
    <t xml:space="preserve">Итого</t>
  </si>
  <si>
    <t xml:space="preserve">ЗП одного</t>
  </si>
  <si>
    <t xml:space="preserve">период/кагорта</t>
  </si>
  <si>
    <t xml:space="preserve">всего</t>
  </si>
  <si>
    <t xml:space="preserve">возврат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</si>
</sst>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₽-419];[RED]\-#,##0.00\ [$₽-419]"/>
    <numFmt numFmtId="166" formatCode="General"/>
    <numFmt numFmtId="167" formatCode="0.00%"/>
    <numFmt numFmtId="168" formatCode="#,##0.00\ [$₽-419];[RED]\-#,##0.00\ [$₽-419]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IBM Plex Sans"/>
      <family val="0"/>
      <charset val="1"/>
    </font>
    <font>
      <sz val="12"/>
      <color rgb="FF000000"/>
      <name val="IBM Plex Sans"/>
      <family val="0"/>
      <charset val="1"/>
    </font>
    <font>
      <b val="true"/>
      <i val="true"/>
      <sz val="12"/>
      <color rgb="FFEA4335"/>
      <name val="IBM Plex Sans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&quot;IBM Plex Sans&quot;"/>
      <family val="0"/>
      <charset val="1"/>
    </font>
    <font>
      <sz val="11"/>
      <color rgb="FF000000"/>
      <name val="Arial"/>
      <family val="0"/>
      <charset val="1"/>
    </font>
    <font>
      <i val="true"/>
      <sz val="12"/>
      <color rgb="FF000000"/>
      <name val="IBM Plex Sans"/>
      <family val="0"/>
      <charset val="1"/>
    </font>
    <font>
      <b val="true"/>
      <sz val="12"/>
      <color rgb="FFFFFFFF"/>
      <name val="IBM Plex Sans"/>
      <family val="0"/>
      <charset val="1"/>
    </font>
    <font>
      <sz val="12"/>
      <color rgb="FF000000"/>
      <name val="&quot;IBM Plex Sans&quot;"/>
      <family val="0"/>
      <charset val="1"/>
    </font>
    <font>
      <sz val="13"/>
      <color rgb="FF000000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F4CCCC"/>
        <bgColor rgb="FFFFDBB6"/>
      </patternFill>
    </fill>
    <fill>
      <patternFill patternType="solid">
        <fgColor rgb="FFFFF2CC"/>
        <bgColor rgb="FFFCE5CD"/>
      </patternFill>
    </fill>
    <fill>
      <patternFill patternType="solid">
        <fgColor rgb="FFD9D2E9"/>
        <bgColor rgb="FFC9DAF8"/>
      </patternFill>
    </fill>
    <fill>
      <patternFill patternType="solid">
        <fgColor rgb="FFFFE599"/>
        <bgColor rgb="FFFFDBB6"/>
      </patternFill>
    </fill>
    <fill>
      <patternFill patternType="solid">
        <fgColor rgb="FFFFFFFF"/>
        <bgColor rgb="FFFFFFD7"/>
      </patternFill>
    </fill>
    <fill>
      <patternFill patternType="solid">
        <fgColor rgb="FFB6D7A8"/>
        <bgColor rgb="FFAFD095"/>
      </patternFill>
    </fill>
    <fill>
      <patternFill patternType="solid">
        <fgColor rgb="FFF6B26B"/>
        <bgColor rgb="FFFF972F"/>
      </patternFill>
    </fill>
    <fill>
      <patternFill patternType="solid">
        <fgColor rgb="FFAFD095"/>
        <bgColor rgb="FFB6D7A8"/>
      </patternFill>
    </fill>
    <fill>
      <patternFill patternType="solid">
        <fgColor rgb="FFFF972F"/>
        <bgColor rgb="FFF6B26B"/>
      </patternFill>
    </fill>
    <fill>
      <patternFill patternType="solid">
        <fgColor rgb="FFFFFFD7"/>
        <bgColor rgb="FFFFF2CC"/>
      </patternFill>
    </fill>
    <fill>
      <patternFill patternType="solid">
        <fgColor rgb="FFFFD966"/>
        <bgColor rgb="FFFFE599"/>
      </patternFill>
    </fill>
    <fill>
      <patternFill patternType="solid">
        <fgColor rgb="FF93C47D"/>
        <bgColor rgb="FFAFD095"/>
      </patternFill>
    </fill>
    <fill>
      <patternFill patternType="solid">
        <fgColor rgb="FF3C78D8"/>
        <bgColor rgb="FF666699"/>
      </patternFill>
    </fill>
    <fill>
      <patternFill patternType="solid">
        <fgColor rgb="FF351C75"/>
        <bgColor rgb="FF333333"/>
      </patternFill>
    </fill>
    <fill>
      <patternFill patternType="solid">
        <fgColor rgb="FFD9EAD3"/>
        <bgColor rgb="FFC9DAF8"/>
      </patternFill>
    </fill>
    <fill>
      <patternFill patternType="solid">
        <fgColor rgb="FFC9DAF8"/>
        <bgColor rgb="FFD9D2E9"/>
      </patternFill>
    </fill>
    <fill>
      <patternFill patternType="solid">
        <fgColor rgb="FFFFFF38"/>
        <bgColor rgb="FFFFFF00"/>
      </patternFill>
    </fill>
    <fill>
      <patternFill patternType="solid">
        <fgColor rgb="FFFF4000"/>
        <bgColor rgb="FFEA4335"/>
      </patternFill>
    </fill>
    <fill>
      <patternFill patternType="solid">
        <fgColor rgb="FF069A2E"/>
        <bgColor rgb="FF008080"/>
      </patternFill>
    </fill>
    <fill>
      <patternFill patternType="solid">
        <fgColor rgb="FFFFDBB6"/>
        <bgColor rgb="FFFCE5CD"/>
      </patternFill>
    </fill>
    <fill>
      <patternFill patternType="solid">
        <fgColor rgb="FF81D41A"/>
        <bgColor rgb="FF93C47D"/>
      </patternFill>
    </fill>
    <fill>
      <patternFill patternType="solid">
        <fgColor rgb="FFFFFF00"/>
        <bgColor rgb="FFFFFF38"/>
      </patternFill>
    </fill>
    <fill>
      <patternFill patternType="solid">
        <fgColor rgb="FF50938A"/>
        <bgColor rgb="FF808080"/>
      </patternFill>
    </fill>
    <fill>
      <patternFill patternType="solid">
        <fgColor rgb="FFEA7500"/>
        <bgColor rgb="FFFF972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6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6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2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2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1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2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6D7A8"/>
      <rgbColor rgb="FF808080"/>
      <rgbColor rgb="FF9999FF"/>
      <rgbColor rgb="FFEA4335"/>
      <rgbColor rgb="FFFFFFD7"/>
      <rgbColor rgb="FFD9D2E9"/>
      <rgbColor rgb="FF660066"/>
      <rgbColor rgb="FFFFE599"/>
      <rgbColor rgb="FF0066CC"/>
      <rgbColor rgb="FFC9DAF8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FCE5CD"/>
      <rgbColor rgb="FFD9EAD3"/>
      <rgbColor rgb="FFFFF2CC"/>
      <rgbColor rgb="FFAFD095"/>
      <rgbColor rgb="FFF6B26B"/>
      <rgbColor rgb="FFF4CCCC"/>
      <rgbColor rgb="FFFFDBB6"/>
      <rgbColor rgb="FF3C78D8"/>
      <rgbColor rgb="FF33CCCC"/>
      <rgbColor rgb="FF81D41A"/>
      <rgbColor rgb="FFFFD966"/>
      <rgbColor rgb="FFFF972F"/>
      <rgbColor rgb="FFEA7500"/>
      <rgbColor rgb="FF666699"/>
      <rgbColor rgb="FF93C47D"/>
      <rgbColor rgb="FF003366"/>
      <rgbColor rgb="FF50938A"/>
      <rgbColor rgb="FF003300"/>
      <rgbColor rgb="FF333300"/>
      <rgbColor rgb="FF993300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CCCC"/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5" topLeftCell="A16" activePane="bottomLeft" state="frozen"/>
      <selection pane="topLeft" activeCell="A1" activeCellId="0" sqref="A1"/>
      <selection pane="bottomLeft" activeCell="C17" activeCellId="0" sqref="C17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32.22"/>
    <col collapsed="false" customWidth="true" hidden="false" outlineLevel="0" max="2" min="2" style="0" width="31.23"/>
    <col collapsed="false" customWidth="true" hidden="false" outlineLevel="0" max="4" min="3" style="0" width="16.87"/>
    <col collapsed="false" customWidth="true" hidden="false" outlineLevel="0" max="6" min="5" style="0" width="31.23"/>
    <col collapsed="false" customWidth="true" hidden="false" outlineLevel="0" max="7" min="7" style="0" width="5.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2"/>
    </row>
    <row r="2" customFormat="false" ht="15.75" hidden="false" customHeight="false" outlineLevel="0" collapsed="false">
      <c r="A2" s="3" t="s">
        <v>0</v>
      </c>
      <c r="B2" s="3"/>
      <c r="C2" s="3"/>
      <c r="D2" s="3"/>
      <c r="E2" s="3"/>
      <c r="F2" s="3"/>
      <c r="G2" s="2"/>
    </row>
    <row r="3" customFormat="false" ht="15.75" hidden="false" customHeight="true" outlineLevel="0" collapsed="false">
      <c r="A3" s="4" t="s">
        <v>1</v>
      </c>
      <c r="B3" s="4"/>
      <c r="C3" s="5" t="s">
        <v>2</v>
      </c>
      <c r="D3" s="5"/>
      <c r="E3" s="5"/>
      <c r="F3" s="6" t="s">
        <v>3</v>
      </c>
      <c r="G3" s="2"/>
    </row>
    <row r="4" customFormat="false" ht="12" hidden="false" customHeight="true" outlineLevel="0" collapsed="false">
      <c r="A4" s="7"/>
      <c r="B4" s="7"/>
      <c r="C4" s="2"/>
      <c r="D4" s="7"/>
      <c r="E4" s="7"/>
      <c r="F4" s="2"/>
      <c r="G4" s="2"/>
    </row>
    <row r="5" customFormat="false" ht="40.5" hidden="false" customHeight="true" outlineLevel="0" collapsed="false">
      <c r="A5" s="8" t="s">
        <v>4</v>
      </c>
      <c r="B5" s="8"/>
      <c r="C5" s="8"/>
      <c r="D5" s="8"/>
      <c r="E5" s="8"/>
      <c r="F5" s="8"/>
      <c r="G5" s="2"/>
    </row>
    <row r="7" customFormat="false" ht="15.65" hidden="false" customHeight="false" outlineLevel="0" collapsed="false">
      <c r="A7" s="9" t="s">
        <v>5</v>
      </c>
      <c r="B7" s="9"/>
      <c r="C7" s="9"/>
      <c r="D7" s="9"/>
      <c r="E7" s="9"/>
      <c r="F7" s="9"/>
    </row>
    <row r="8" customFormat="false" ht="10.5" hidden="false" customHeight="true" outlineLevel="0" collapsed="false"/>
    <row r="9" customFormat="false" ht="15.75" hidden="false" customHeight="false" outlineLevel="0" collapsed="false">
      <c r="A9" s="10" t="s">
        <v>6</v>
      </c>
      <c r="B9" s="10"/>
      <c r="C9" s="10"/>
      <c r="D9" s="10" t="s">
        <v>7</v>
      </c>
      <c r="E9" s="10"/>
      <c r="F9" s="10"/>
    </row>
    <row r="10" customFormat="false" ht="100.5" hidden="false" customHeight="true" outlineLevel="0" collapsed="false">
      <c r="A10" s="11" t="s">
        <v>8</v>
      </c>
      <c r="B10" s="11"/>
      <c r="C10" s="11"/>
      <c r="D10" s="11" t="s">
        <v>9</v>
      </c>
      <c r="E10" s="11"/>
      <c r="F10" s="11"/>
    </row>
    <row r="11" customFormat="false" ht="15.75" hidden="false" customHeight="false" outlineLevel="0" collapsed="false">
      <c r="A11" s="10" t="s">
        <v>10</v>
      </c>
      <c r="B11" s="10"/>
      <c r="C11" s="10"/>
      <c r="D11" s="10" t="s">
        <v>11</v>
      </c>
      <c r="E11" s="10"/>
      <c r="F11" s="10"/>
    </row>
    <row r="12" customFormat="false" ht="126" hidden="false" customHeight="true" outlineLevel="0" collapsed="false">
      <c r="A12" s="11" t="s">
        <v>12</v>
      </c>
      <c r="B12" s="11"/>
      <c r="C12" s="11"/>
      <c r="D12" s="11" t="s">
        <v>13</v>
      </c>
      <c r="E12" s="11"/>
      <c r="F12" s="11"/>
    </row>
    <row r="14" customFormat="false" ht="15.75" hidden="false" customHeight="false" outlineLevel="0" collapsed="false">
      <c r="A14" s="9" t="s">
        <v>14</v>
      </c>
      <c r="B14" s="9"/>
      <c r="C14" s="9"/>
      <c r="D14" s="9"/>
      <c r="E14" s="9"/>
      <c r="F14" s="9"/>
      <c r="G14" s="2"/>
    </row>
    <row r="15" customFormat="false" ht="6" hidden="false" customHeight="true" outlineLevel="0" collapsed="false">
      <c r="A15" s="2"/>
      <c r="B15" s="2"/>
      <c r="C15" s="2"/>
      <c r="D15" s="2"/>
      <c r="E15" s="2"/>
      <c r="F15" s="2"/>
      <c r="G15" s="2"/>
    </row>
    <row r="16" customFormat="false" ht="47" hidden="false" customHeight="true" outlineLevel="0" collapsed="false">
      <c r="A16" s="12" t="s">
        <v>15</v>
      </c>
      <c r="B16" s="12" t="s">
        <v>16</v>
      </c>
      <c r="C16" s="12" t="s">
        <v>17</v>
      </c>
      <c r="D16" s="12"/>
      <c r="E16" s="12" t="s">
        <v>18</v>
      </c>
      <c r="F16" s="12" t="s">
        <v>19</v>
      </c>
      <c r="G16" s="2"/>
    </row>
    <row r="17" s="16" customFormat="true" ht="177.95" hidden="false" customHeight="true" outlineLevel="0" collapsed="false">
      <c r="A17" s="13" t="s">
        <v>20</v>
      </c>
      <c r="B17" s="13" t="s">
        <v>21</v>
      </c>
      <c r="C17" s="14" t="s">
        <v>22</v>
      </c>
      <c r="D17" s="14"/>
      <c r="E17" s="13" t="s">
        <v>23</v>
      </c>
      <c r="F17" s="13" t="s">
        <v>24</v>
      </c>
      <c r="G17" s="15"/>
    </row>
    <row r="18" customFormat="false" ht="32.05" hidden="false" customHeight="true" outlineLevel="0" collapsed="false">
      <c r="A18" s="12" t="s">
        <v>25</v>
      </c>
      <c r="B18" s="12" t="s">
        <v>26</v>
      </c>
      <c r="C18" s="14" t="s">
        <v>27</v>
      </c>
      <c r="D18" s="14"/>
      <c r="E18" s="12" t="s">
        <v>28</v>
      </c>
      <c r="F18" s="12" t="s">
        <v>29</v>
      </c>
      <c r="G18" s="2"/>
    </row>
    <row r="19" s="16" customFormat="true" ht="129" hidden="false" customHeight="true" outlineLevel="0" collapsed="false">
      <c r="A19" s="13" t="s">
        <v>30</v>
      </c>
      <c r="B19" s="17" t="s">
        <v>31</v>
      </c>
      <c r="C19" s="14"/>
      <c r="D19" s="14"/>
      <c r="E19" s="17" t="s">
        <v>32</v>
      </c>
      <c r="F19" s="13" t="s">
        <v>33</v>
      </c>
      <c r="G19" s="15"/>
    </row>
    <row r="20" customFormat="false" ht="15" hidden="false" customHeight="true" outlineLevel="0" collapsed="false">
      <c r="A20" s="12" t="s">
        <v>34</v>
      </c>
      <c r="B20" s="12"/>
      <c r="C20" s="12"/>
      <c r="D20" s="12" t="s">
        <v>35</v>
      </c>
      <c r="E20" s="12"/>
      <c r="F20" s="12"/>
      <c r="G20" s="2"/>
    </row>
    <row r="21" customFormat="false" ht="81" hidden="false" customHeight="true" outlineLevel="0" collapsed="false">
      <c r="A21" s="18" t="s">
        <v>36</v>
      </c>
      <c r="B21" s="18"/>
      <c r="C21" s="18"/>
      <c r="D21" s="18" t="s">
        <v>37</v>
      </c>
      <c r="E21" s="18"/>
      <c r="F21" s="18"/>
      <c r="G21" s="2"/>
    </row>
    <row r="22" customFormat="false" ht="15" hidden="false" customHeight="false" outlineLevel="0" collapsed="false">
      <c r="A22" s="2"/>
      <c r="C22" s="2"/>
      <c r="D22" s="2"/>
      <c r="E22" s="19"/>
      <c r="F22" s="2"/>
      <c r="G22" s="2"/>
    </row>
    <row r="23" customFormat="false" ht="12.8" hidden="false" customHeight="false" outlineLevel="0" collapsed="false">
      <c r="B23" s="19"/>
      <c r="E23" s="19"/>
    </row>
  </sheetData>
  <mergeCells count="21">
    <mergeCell ref="A1:F1"/>
    <mergeCell ref="A2:F2"/>
    <mergeCell ref="A3:B3"/>
    <mergeCell ref="C3:E3"/>
    <mergeCell ref="A5:F5"/>
    <mergeCell ref="A7:F7"/>
    <mergeCell ref="A9:C9"/>
    <mergeCell ref="D9:F9"/>
    <mergeCell ref="A10:C10"/>
    <mergeCell ref="D10:F10"/>
    <mergeCell ref="A11:C11"/>
    <mergeCell ref="D11:F11"/>
    <mergeCell ref="A12:C12"/>
    <mergeCell ref="D12:F12"/>
    <mergeCell ref="A14:F14"/>
    <mergeCell ref="C16:D16"/>
    <mergeCell ref="C17:D19"/>
    <mergeCell ref="A20:C20"/>
    <mergeCell ref="D20:F20"/>
    <mergeCell ref="A21:C21"/>
    <mergeCell ref="D21:F2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4" activeCellId="0" sqref="D14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55.75"/>
    <col collapsed="false" customWidth="true" hidden="false" outlineLevel="0" max="4" min="3" style="0" width="58.63"/>
    <col collapsed="false" customWidth="true" hidden="false" outlineLevel="0" max="5" min="5" style="0" width="5.5"/>
  </cols>
  <sheetData>
    <row r="1" customFormat="false" ht="15.75" hidden="false" customHeight="false" outlineLevel="0" collapsed="false">
      <c r="A1" s="20" t="s">
        <v>38</v>
      </c>
      <c r="B1" s="20"/>
      <c r="C1" s="20"/>
      <c r="D1" s="20"/>
      <c r="E1" s="2"/>
    </row>
    <row r="2" customFormat="false" ht="15.75" hidden="false" customHeight="false" outlineLevel="0" collapsed="false">
      <c r="A2" s="20" t="s">
        <v>39</v>
      </c>
      <c r="B2" s="20"/>
      <c r="C2" s="20"/>
      <c r="D2" s="20"/>
      <c r="E2" s="2"/>
    </row>
    <row r="3" customFormat="false" ht="15.75" hidden="false" customHeight="true" outlineLevel="0" collapsed="false">
      <c r="A3" s="21" t="s">
        <v>40</v>
      </c>
      <c r="B3" s="21"/>
      <c r="C3" s="21"/>
      <c r="D3" s="21"/>
      <c r="E3" s="2"/>
    </row>
    <row r="4" customFormat="false" ht="16.5" hidden="false" customHeight="true" outlineLevel="0" collapsed="false">
      <c r="A4" s="22"/>
      <c r="B4" s="22"/>
      <c r="C4" s="2"/>
      <c r="D4" s="2"/>
      <c r="E4" s="2"/>
    </row>
    <row r="5" customFormat="false" ht="33" hidden="false" customHeight="true" outlineLevel="0" collapsed="false">
      <c r="A5" s="23" t="s">
        <v>41</v>
      </c>
      <c r="B5" s="24" t="s">
        <v>42</v>
      </c>
      <c r="C5" s="24" t="s">
        <v>43</v>
      </c>
      <c r="D5" s="25" t="s">
        <v>44</v>
      </c>
      <c r="E5" s="15"/>
    </row>
    <row r="6" customFormat="false" ht="27.75" hidden="false" customHeight="true" outlineLevel="0" collapsed="false">
      <c r="A6" s="26" t="s">
        <v>45</v>
      </c>
      <c r="B6" s="26"/>
      <c r="C6" s="26"/>
      <c r="D6" s="26"/>
      <c r="E6" s="2"/>
    </row>
    <row r="7" customFormat="false" ht="45.5" hidden="false" customHeight="true" outlineLevel="0" collapsed="false">
      <c r="A7" s="27" t="s">
        <v>46</v>
      </c>
      <c r="B7" s="28"/>
      <c r="C7" s="28" t="s">
        <v>47</v>
      </c>
      <c r="D7" s="29" t="s">
        <v>48</v>
      </c>
      <c r="E7" s="2"/>
    </row>
    <row r="8" customFormat="false" ht="21.75" hidden="false" customHeight="true" outlineLevel="0" collapsed="false">
      <c r="A8" s="26" t="s">
        <v>49</v>
      </c>
      <c r="B8" s="26"/>
      <c r="C8" s="26"/>
      <c r="D8" s="26"/>
      <c r="E8" s="2"/>
    </row>
    <row r="9" customFormat="false" ht="36.75" hidden="false" customHeight="true" outlineLevel="0" collapsed="false">
      <c r="A9" s="27" t="s">
        <v>50</v>
      </c>
      <c r="B9" s="28"/>
      <c r="C9" s="28" t="s">
        <v>51</v>
      </c>
      <c r="D9" s="29" t="s">
        <v>52</v>
      </c>
      <c r="E9" s="2"/>
    </row>
    <row r="10" customFormat="false" ht="41" hidden="false" customHeight="true" outlineLevel="0" collapsed="false">
      <c r="A10" s="27" t="s">
        <v>53</v>
      </c>
      <c r="B10" s="28"/>
      <c r="C10" s="28" t="s">
        <v>54</v>
      </c>
      <c r="D10" s="29" t="s">
        <v>55</v>
      </c>
      <c r="E10" s="2"/>
    </row>
    <row r="11" customFormat="false" ht="36.75" hidden="false" customHeight="true" outlineLevel="0" collapsed="false">
      <c r="A11" s="27" t="s">
        <v>56</v>
      </c>
      <c r="B11" s="28" t="s">
        <v>57</v>
      </c>
      <c r="C11" s="28" t="s">
        <v>58</v>
      </c>
      <c r="D11" s="29" t="s">
        <v>59</v>
      </c>
      <c r="E11" s="2"/>
    </row>
    <row r="12" customFormat="false" ht="36.75" hidden="false" customHeight="true" outlineLevel="0" collapsed="false">
      <c r="A12" s="27" t="s">
        <v>60</v>
      </c>
      <c r="B12" s="28" t="s">
        <v>61</v>
      </c>
      <c r="C12" s="28" t="s">
        <v>62</v>
      </c>
      <c r="D12" s="29" t="s">
        <v>63</v>
      </c>
      <c r="E12" s="2"/>
    </row>
    <row r="13" customFormat="false" ht="36.75" hidden="false" customHeight="true" outlineLevel="0" collapsed="false">
      <c r="A13" s="27" t="s">
        <v>64</v>
      </c>
      <c r="B13" s="28" t="s">
        <v>65</v>
      </c>
      <c r="C13" s="28" t="s">
        <v>66</v>
      </c>
      <c r="D13" s="29" t="s">
        <v>67</v>
      </c>
      <c r="E13" s="2"/>
    </row>
    <row r="14" customFormat="false" ht="36.75" hidden="false" customHeight="true" outlineLevel="0" collapsed="false">
      <c r="A14" s="27" t="s">
        <v>68</v>
      </c>
      <c r="B14" s="28"/>
      <c r="C14" s="28" t="s">
        <v>69</v>
      </c>
      <c r="D14" s="29" t="s">
        <v>70</v>
      </c>
      <c r="E14" s="2"/>
    </row>
    <row r="15" customFormat="false" ht="24.75" hidden="false" customHeight="true" outlineLevel="0" collapsed="false">
      <c r="A15" s="26" t="s">
        <v>71</v>
      </c>
      <c r="B15" s="26"/>
      <c r="C15" s="26"/>
      <c r="D15" s="26"/>
      <c r="E15" s="2"/>
    </row>
    <row r="16" customFormat="false" ht="36.75" hidden="false" customHeight="true" outlineLevel="0" collapsed="false">
      <c r="A16" s="27"/>
      <c r="B16" s="28"/>
      <c r="C16" s="30"/>
      <c r="D16" s="29"/>
      <c r="E16" s="2"/>
    </row>
    <row r="17" customFormat="false" ht="36.75" hidden="false" customHeight="true" outlineLevel="0" collapsed="false">
      <c r="A17" s="27"/>
      <c r="B17" s="28"/>
      <c r="C17" s="28"/>
      <c r="D17" s="29"/>
      <c r="E17" s="2"/>
    </row>
    <row r="18" customFormat="false" ht="36.75" hidden="false" customHeight="true" outlineLevel="0" collapsed="false">
      <c r="A18" s="31"/>
      <c r="B18" s="32"/>
      <c r="C18" s="32"/>
      <c r="D18" s="33"/>
      <c r="E18" s="2"/>
    </row>
  </sheetData>
  <mergeCells count="6">
    <mergeCell ref="A1:D1"/>
    <mergeCell ref="A2:D2"/>
    <mergeCell ref="A3:D3"/>
    <mergeCell ref="A6:D6"/>
    <mergeCell ref="A8:D8"/>
    <mergeCell ref="A15:D1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1" activeCellId="0" sqref="D11"/>
    </sheetView>
  </sheetViews>
  <sheetFormatPr defaultColWidth="12.6953125" defaultRowHeight="15.75" zeroHeight="false" outlineLevelRow="0" outlineLevelCol="0"/>
  <cols>
    <col collapsed="false" customWidth="true" hidden="false" outlineLevel="0" max="14" min="1" style="0" width="19.12"/>
    <col collapsed="false" customWidth="true" hidden="false" outlineLevel="0" max="15" min="15" style="0" width="5.5"/>
  </cols>
  <sheetData>
    <row r="1" customFormat="false" ht="15.75" hidden="false" customHeight="false" outlineLevel="0" collapsed="false">
      <c r="A1" s="20" t="s">
        <v>38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"/>
    </row>
    <row r="2" customFormat="false" ht="15.75" hidden="false" customHeight="false" outlineLevel="0" collapsed="false">
      <c r="A2" s="20" t="s">
        <v>72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"/>
    </row>
    <row r="3" customFormat="false" ht="15.75" hidden="false" customHeight="true" outlineLevel="0" collapsed="false">
      <c r="A3" s="21" t="s">
        <v>73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"/>
    </row>
    <row r="4" customFormat="false" ht="16.5" hidden="false" customHeight="true" outlineLevel="0" collapsed="false">
      <c r="A4" s="22"/>
      <c r="B4" s="2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87" hidden="false" customHeight="true" outlineLevel="0" collapsed="false">
      <c r="A5" s="34" t="s">
        <v>74</v>
      </c>
      <c r="B5" s="34"/>
      <c r="C5" s="35" t="s">
        <v>75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2"/>
    </row>
    <row r="6" customFormat="false" ht="88.5" hidden="false" customHeight="true" outlineLevel="0" collapsed="false">
      <c r="A6" s="36" t="s">
        <v>76</v>
      </c>
      <c r="B6" s="36"/>
      <c r="C6" s="37" t="s">
        <v>77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2"/>
    </row>
    <row r="7" customFormat="false" ht="16.5" hidden="false" customHeight="true" outlineLevel="0" collapsed="false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2"/>
    </row>
    <row r="8" customFormat="false" ht="27.75" hidden="false" customHeight="true" outlineLevel="0" collapsed="false">
      <c r="A8" s="39" t="s">
        <v>78</v>
      </c>
      <c r="B8" s="39"/>
      <c r="C8" s="39"/>
      <c r="D8" s="40" t="s">
        <v>79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2"/>
    </row>
    <row r="9" customFormat="false" ht="31.5" hidden="false" customHeight="true" outlineLevel="0" collapsed="false">
      <c r="A9" s="41" t="s">
        <v>80</v>
      </c>
      <c r="B9" s="41"/>
      <c r="C9" s="41"/>
      <c r="D9" s="42" t="s">
        <v>81</v>
      </c>
      <c r="E9" s="42"/>
      <c r="F9" s="42"/>
      <c r="G9" s="42"/>
      <c r="H9" s="42"/>
      <c r="I9" s="43" t="s">
        <v>82</v>
      </c>
      <c r="J9" s="43"/>
      <c r="K9" s="43"/>
      <c r="L9" s="43"/>
      <c r="M9" s="43"/>
      <c r="N9" s="43"/>
      <c r="O9" s="2"/>
    </row>
    <row r="10" customFormat="false" ht="39" hidden="false" customHeight="true" outlineLevel="0" collapsed="false">
      <c r="A10" s="44" t="s">
        <v>83</v>
      </c>
      <c r="B10" s="44"/>
      <c r="C10" s="44"/>
      <c r="D10" s="45" t="s">
        <v>84</v>
      </c>
      <c r="E10" s="45"/>
      <c r="F10" s="45"/>
      <c r="G10" s="45"/>
      <c r="H10" s="45"/>
      <c r="I10" s="46" t="s">
        <v>85</v>
      </c>
      <c r="J10" s="46"/>
      <c r="K10" s="46"/>
      <c r="L10" s="46"/>
      <c r="M10" s="46"/>
      <c r="N10" s="46"/>
      <c r="O10" s="2"/>
    </row>
    <row r="11" customFormat="false" ht="39" hidden="false" customHeight="true" outlineLevel="0" collapsed="false">
      <c r="A11" s="44" t="s">
        <v>86</v>
      </c>
      <c r="B11" s="44"/>
      <c r="C11" s="44"/>
      <c r="D11" s="45" t="s">
        <v>87</v>
      </c>
      <c r="E11" s="45"/>
      <c r="F11" s="45"/>
      <c r="G11" s="45"/>
      <c r="H11" s="45"/>
      <c r="I11" s="46" t="s">
        <v>88</v>
      </c>
      <c r="J11" s="46"/>
      <c r="K11" s="46"/>
      <c r="L11" s="46"/>
      <c r="M11" s="46"/>
      <c r="N11" s="46"/>
      <c r="O11" s="2"/>
    </row>
    <row r="12" customFormat="false" ht="39" hidden="false" customHeight="true" outlineLevel="0" collapsed="false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2"/>
    </row>
    <row r="13" customFormat="false" ht="39" hidden="false" customHeight="true" outlineLevel="0" collapsed="false">
      <c r="A13" s="22"/>
      <c r="B13" s="2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mergeCells count="21">
    <mergeCell ref="A1:N1"/>
    <mergeCell ref="A2:N2"/>
    <mergeCell ref="A3:N3"/>
    <mergeCell ref="A5:B5"/>
    <mergeCell ref="C5:N5"/>
    <mergeCell ref="A6:B6"/>
    <mergeCell ref="C6:N6"/>
    <mergeCell ref="A8:C8"/>
    <mergeCell ref="D8:N8"/>
    <mergeCell ref="A9:C9"/>
    <mergeCell ref="D9:H9"/>
    <mergeCell ref="I9:N9"/>
    <mergeCell ref="A10:C10"/>
    <mergeCell ref="D10:H10"/>
    <mergeCell ref="I10:N10"/>
    <mergeCell ref="A11:C11"/>
    <mergeCell ref="D11:H11"/>
    <mergeCell ref="I11:N11"/>
    <mergeCell ref="A12:C12"/>
    <mergeCell ref="D12:H12"/>
    <mergeCell ref="I12:N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B11" activeCellId="0" sqref="B11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27.77"/>
    <col collapsed="false" customWidth="true" hidden="false" outlineLevel="0" max="19" min="2" style="0" width="18.88"/>
    <col collapsed="false" customWidth="true" hidden="false" outlineLevel="0" max="20" min="20" style="0" width="5.5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48" t="s">
        <v>38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2"/>
    </row>
    <row r="2" customFormat="false" ht="15" hidden="false" customHeight="false" outlineLevel="0" collapsed="false">
      <c r="A2" s="48" t="s">
        <v>89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2"/>
    </row>
    <row r="3" customFormat="false" ht="228.35" hidden="false" customHeight="false" outlineLevel="0" collapsed="false">
      <c r="A3" s="49" t="s">
        <v>90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2"/>
    </row>
    <row r="4" customFormat="false" ht="16.5" hidden="false" customHeight="true" outlineLevel="0" collapsed="false">
      <c r="A4" s="22"/>
      <c r="B4" s="2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40.5" hidden="false" customHeight="true" outlineLevel="0" collapsed="false">
      <c r="A5" s="50" t="s">
        <v>91</v>
      </c>
      <c r="B5" s="51" t="s">
        <v>92</v>
      </c>
      <c r="C5" s="51"/>
      <c r="D5" s="51"/>
      <c r="E5" s="51"/>
      <c r="F5" s="51"/>
      <c r="G5" s="51"/>
      <c r="H5" s="51"/>
      <c r="I5" s="51"/>
      <c r="J5" s="52" t="s">
        <v>93</v>
      </c>
      <c r="K5" s="52"/>
      <c r="L5" s="53" t="s">
        <v>94</v>
      </c>
      <c r="M5" s="53"/>
      <c r="N5" s="53"/>
      <c r="O5" s="53"/>
      <c r="P5" s="54" t="s">
        <v>95</v>
      </c>
      <c r="Q5" s="54"/>
      <c r="R5" s="55" t="s">
        <v>96</v>
      </c>
      <c r="S5" s="55"/>
      <c r="T5" s="56"/>
    </row>
    <row r="6" customFormat="false" ht="54.75" hidden="false" customHeight="true" outlineLevel="0" collapsed="false">
      <c r="A6" s="50"/>
      <c r="B6" s="57" t="s">
        <v>97</v>
      </c>
      <c r="C6" s="57" t="s">
        <v>98</v>
      </c>
      <c r="D6" s="57" t="s">
        <v>99</v>
      </c>
      <c r="E6" s="57" t="s">
        <v>88</v>
      </c>
      <c r="F6" s="57" t="s">
        <v>100</v>
      </c>
      <c r="G6" s="57" t="s">
        <v>101</v>
      </c>
      <c r="H6" s="57" t="s">
        <v>102</v>
      </c>
      <c r="I6" s="57" t="s">
        <v>103</v>
      </c>
      <c r="J6" s="58" t="s">
        <v>104</v>
      </c>
      <c r="K6" s="58" t="s">
        <v>105</v>
      </c>
      <c r="L6" s="59" t="s">
        <v>106</v>
      </c>
      <c r="M6" s="59" t="s">
        <v>107</v>
      </c>
      <c r="N6" s="59" t="s">
        <v>108</v>
      </c>
      <c r="O6" s="59" t="s">
        <v>109</v>
      </c>
      <c r="P6" s="60" t="s">
        <v>110</v>
      </c>
      <c r="Q6" s="60" t="s">
        <v>111</v>
      </c>
      <c r="R6" s="61" t="s">
        <v>110</v>
      </c>
      <c r="S6" s="61" t="s">
        <v>111</v>
      </c>
      <c r="T6" s="56"/>
    </row>
    <row r="7" customFormat="false" ht="43.5" hidden="false" customHeight="true" outlineLevel="0" collapsed="false">
      <c r="A7" s="62" t="s">
        <v>112</v>
      </c>
      <c r="B7" s="63" t="n">
        <v>5000000</v>
      </c>
      <c r="C7" s="63" t="n">
        <v>20</v>
      </c>
      <c r="D7" s="64" t="n">
        <f aca="false">ROUNDDOWN(B7/C7,0)</f>
        <v>250000</v>
      </c>
      <c r="E7" s="65" t="n">
        <v>0.03</v>
      </c>
      <c r="F7" s="64" t="n">
        <f aca="false">ROUNDDOWN(D7*E7,0)</f>
        <v>7500</v>
      </c>
      <c r="G7" s="64" t="n">
        <f aca="false">ROUNDUP(B7/F7,0)</f>
        <v>667</v>
      </c>
      <c r="H7" s="64" t="n">
        <v>2</v>
      </c>
      <c r="I7" s="64" t="n">
        <f aca="false">F7*H7</f>
        <v>15000</v>
      </c>
      <c r="J7" s="66" t="n">
        <v>700</v>
      </c>
      <c r="K7" s="66" t="n">
        <f aca="false">J7*I7</f>
        <v>10500000</v>
      </c>
      <c r="L7" s="67" t="n">
        <v>0.015</v>
      </c>
      <c r="M7" s="68" t="n">
        <v>2000000</v>
      </c>
      <c r="N7" s="68" t="n">
        <v>500000</v>
      </c>
      <c r="O7" s="68" t="n">
        <f aca="false">K7*L7+M7+N7</f>
        <v>2657500</v>
      </c>
      <c r="P7" s="69" t="n">
        <f aca="false">Q7/F7</f>
        <v>1045.66666666667</v>
      </c>
      <c r="Q7" s="69" t="n">
        <f aca="false">K7-O7</f>
        <v>7842500</v>
      </c>
      <c r="R7" s="70" t="n">
        <f aca="false">S7/F7</f>
        <v>379</v>
      </c>
      <c r="S7" s="70" t="n">
        <f aca="false">Q7-B7</f>
        <v>2842500</v>
      </c>
      <c r="T7" s="2"/>
    </row>
    <row r="8" customFormat="false" ht="43.5" hidden="false" customHeight="true" outlineLevel="0" collapsed="false">
      <c r="A8" s="62" t="s">
        <v>113</v>
      </c>
      <c r="B8" s="63" t="n">
        <v>4000000</v>
      </c>
      <c r="C8" s="63" t="n">
        <v>21</v>
      </c>
      <c r="D8" s="64" t="n">
        <f aca="false">ROUNDDOWN(B8/C8,0)</f>
        <v>190476</v>
      </c>
      <c r="E8" s="65" t="n">
        <v>0.04</v>
      </c>
      <c r="F8" s="64" t="n">
        <f aca="false">ROUNDDOWN(D8*E8,0)</f>
        <v>7619</v>
      </c>
      <c r="G8" s="64" t="n">
        <f aca="false">ROUNDUP(B8/F8,0)</f>
        <v>526</v>
      </c>
      <c r="H8" s="64" t="n">
        <v>2</v>
      </c>
      <c r="I8" s="64" t="n">
        <f aca="false">F8*H8</f>
        <v>15238</v>
      </c>
      <c r="J8" s="66" t="n">
        <v>750</v>
      </c>
      <c r="K8" s="66" t="n">
        <f aca="false">J8*I8</f>
        <v>11428500</v>
      </c>
      <c r="L8" s="67" t="n">
        <v>0.015</v>
      </c>
      <c r="M8" s="68" t="n">
        <v>2300000</v>
      </c>
      <c r="N8" s="68" t="n">
        <v>600000</v>
      </c>
      <c r="O8" s="68" t="n">
        <f aca="false">K8*L8+M8+N8</f>
        <v>3071427.5</v>
      </c>
      <c r="P8" s="69" t="n">
        <f aca="false">Q8/F8</f>
        <v>1096.87262107888</v>
      </c>
      <c r="Q8" s="69" t="n">
        <f aca="false">K8-O8</f>
        <v>8357072.5</v>
      </c>
      <c r="R8" s="70" t="n">
        <f aca="false">S8/F8</f>
        <v>571.869339808374</v>
      </c>
      <c r="S8" s="70" t="n">
        <f aca="false">Q8-B8</f>
        <v>4357072.5</v>
      </c>
      <c r="T8" s="2"/>
    </row>
    <row r="9" customFormat="false" ht="43.5" hidden="false" customHeight="true" outlineLevel="0" collapsed="false">
      <c r="A9" s="62" t="s">
        <v>114</v>
      </c>
      <c r="B9" s="63" t="n">
        <v>4000000</v>
      </c>
      <c r="C9" s="63" t="n">
        <v>25</v>
      </c>
      <c r="D9" s="64" t="n">
        <f aca="false">ROUNDDOWN(B9/C9,0)</f>
        <v>160000</v>
      </c>
      <c r="E9" s="65" t="n">
        <v>0.04</v>
      </c>
      <c r="F9" s="64" t="n">
        <f aca="false">ROUNDDOWN(D9*E9,0)</f>
        <v>6400</v>
      </c>
      <c r="G9" s="64" t="n">
        <f aca="false">ROUNDUP(B9/F9,0)</f>
        <v>625</v>
      </c>
      <c r="H9" s="64" t="n">
        <v>3</v>
      </c>
      <c r="I9" s="64" t="n">
        <f aca="false">F9*H9</f>
        <v>19200</v>
      </c>
      <c r="J9" s="66" t="n">
        <v>780</v>
      </c>
      <c r="K9" s="66" t="n">
        <f aca="false">J9*I9</f>
        <v>14976000</v>
      </c>
      <c r="L9" s="67" t="n">
        <v>0.015</v>
      </c>
      <c r="M9" s="68" t="n">
        <v>2700000</v>
      </c>
      <c r="N9" s="68" t="n">
        <v>700000</v>
      </c>
      <c r="O9" s="68" t="n">
        <f aca="false">K9*L9+M9+N9</f>
        <v>3624640</v>
      </c>
      <c r="P9" s="69" t="n">
        <f aca="false">Q9/F9</f>
        <v>1773.65</v>
      </c>
      <c r="Q9" s="69" t="n">
        <f aca="false">K9-O9</f>
        <v>11351360</v>
      </c>
      <c r="R9" s="70" t="n">
        <f aca="false">S9/F9</f>
        <v>1148.65</v>
      </c>
      <c r="S9" s="70" t="n">
        <f aca="false">Q9-B9</f>
        <v>7351360</v>
      </c>
      <c r="T9" s="2"/>
    </row>
    <row r="10" customFormat="false" ht="43.5" hidden="false" customHeight="true" outlineLevel="0" collapsed="false">
      <c r="A10" s="62" t="s">
        <v>115</v>
      </c>
      <c r="B10" s="63" t="n">
        <v>5000000</v>
      </c>
      <c r="C10" s="63" t="n">
        <v>20</v>
      </c>
      <c r="D10" s="64" t="n">
        <f aca="false">ROUNDDOWN(B10/C10,0)</f>
        <v>250000</v>
      </c>
      <c r="E10" s="65" t="n">
        <v>0.03</v>
      </c>
      <c r="F10" s="64" t="n">
        <f aca="false">ROUNDDOWN(D10*E10,0)</f>
        <v>7500</v>
      </c>
      <c r="G10" s="64" t="n">
        <f aca="false">ROUNDUP(B10/F10,0)</f>
        <v>667</v>
      </c>
      <c r="H10" s="64" t="n">
        <v>3</v>
      </c>
      <c r="I10" s="64" t="n">
        <f aca="false">F10*H10</f>
        <v>22500</v>
      </c>
      <c r="J10" s="66" t="n">
        <v>800</v>
      </c>
      <c r="K10" s="66" t="n">
        <f aca="false">J10*I10</f>
        <v>18000000</v>
      </c>
      <c r="L10" s="67" t="n">
        <v>0.015</v>
      </c>
      <c r="M10" s="68" t="n">
        <v>3000000</v>
      </c>
      <c r="N10" s="68" t="n">
        <v>800000</v>
      </c>
      <c r="O10" s="68" t="n">
        <f aca="false">K10*L10+M10+N10</f>
        <v>4070000</v>
      </c>
      <c r="P10" s="69" t="n">
        <f aca="false">Q10/F10</f>
        <v>1857.33333333333</v>
      </c>
      <c r="Q10" s="69" t="n">
        <f aca="false">K10-O10</f>
        <v>13930000</v>
      </c>
      <c r="R10" s="70" t="n">
        <f aca="false">S10/F10</f>
        <v>1190.66666666667</v>
      </c>
      <c r="S10" s="70" t="n">
        <f aca="false">Q10-B10</f>
        <v>8930000</v>
      </c>
      <c r="T10" s="2"/>
    </row>
    <row r="11" customFormat="false" ht="43.5" hidden="false" customHeight="true" outlineLevel="0" collapsed="false">
      <c r="A11" s="62"/>
      <c r="B11" s="63"/>
      <c r="C11" s="63"/>
      <c r="D11" s="64"/>
      <c r="E11" s="65"/>
      <c r="F11" s="64"/>
      <c r="G11" s="63"/>
      <c r="H11" s="64"/>
      <c r="I11" s="64"/>
      <c r="J11" s="66"/>
      <c r="K11" s="66"/>
      <c r="L11" s="67"/>
      <c r="M11" s="68"/>
      <c r="N11" s="68"/>
      <c r="O11" s="71"/>
      <c r="P11" s="72"/>
      <c r="Q11" s="72"/>
      <c r="R11" s="70"/>
      <c r="S11" s="70"/>
      <c r="T11" s="2"/>
    </row>
  </sheetData>
  <mergeCells count="6">
    <mergeCell ref="A5:A6"/>
    <mergeCell ref="B5:I5"/>
    <mergeCell ref="J5:K5"/>
    <mergeCell ref="L5:O5"/>
    <mergeCell ref="P5:Q5"/>
    <mergeCell ref="R5:S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52"/>
  <sheetViews>
    <sheetView showFormulas="false" showGridLines="true" showRowColHeaders="true" showZeros="true" rightToLeft="false" tabSelected="true" showOutlineSymbols="true" defaultGridColor="true" view="normal" topLeftCell="A5" colorId="64" zoomScale="85" zoomScaleNormal="85" zoomScalePageLayoutView="100" workbookViewId="0">
      <pane xSplit="1" ySplit="0" topLeftCell="B5" activePane="topRight" state="frozen"/>
      <selection pane="topLeft" activeCell="A5" activeCellId="0" sqref="A5"/>
      <selection pane="topRight" activeCell="A53" activeCellId="0" sqref="A53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27.77"/>
    <col collapsed="false" customWidth="true" hidden="false" outlineLevel="0" max="2" min="2" style="0" width="22.96"/>
    <col collapsed="false" customWidth="true" hidden="false" outlineLevel="0" max="11" min="3" style="0" width="15.27"/>
    <col collapsed="false" customWidth="true" hidden="false" outlineLevel="0" max="12" min="12" style="0" width="22.67"/>
    <col collapsed="false" customWidth="true" hidden="false" outlineLevel="0" max="13" min="13" style="0" width="15.27"/>
    <col collapsed="false" customWidth="true" hidden="false" outlineLevel="0" max="14" min="14" style="0" width="25.74"/>
    <col collapsed="false" customWidth="true" hidden="false" outlineLevel="0" max="15" min="15" style="0" width="18.15"/>
    <col collapsed="false" customWidth="true" hidden="false" outlineLevel="0" max="16" min="16" style="0" width="32.42"/>
    <col collapsed="false" customWidth="true" hidden="false" outlineLevel="0" max="17" min="17" style="0" width="15.27"/>
    <col collapsed="false" customWidth="true" hidden="false" outlineLevel="0" max="18" min="18" style="0" width="27.78"/>
    <col collapsed="false" customWidth="true" hidden="false" outlineLevel="0" max="19" min="19" style="0" width="15.27"/>
    <col collapsed="false" customWidth="true" hidden="false" outlineLevel="0" max="20" min="20" style="0" width="23.98"/>
    <col collapsed="false" customWidth="true" hidden="false" outlineLevel="0" max="21" min="21" style="0" width="26.61"/>
    <col collapsed="false" customWidth="true" hidden="false" outlineLevel="0" max="22" min="22" style="0" width="29.39"/>
    <col collapsed="false" customWidth="true" hidden="false" outlineLevel="0" max="23" min="23" style="0" width="5.5"/>
  </cols>
  <sheetData>
    <row r="1" customFormat="false" ht="15" hidden="false" customHeight="false" outlineLevel="0" collapsed="false">
      <c r="A1" s="48" t="s">
        <v>38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2"/>
    </row>
    <row r="2" customFormat="false" ht="15" hidden="false" customHeight="false" outlineLevel="0" collapsed="false">
      <c r="A2" s="48" t="s">
        <v>116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2"/>
    </row>
    <row r="3" customFormat="false" ht="196.8" hidden="false" customHeight="true" outlineLevel="0" collapsed="false">
      <c r="A3" s="49" t="s">
        <v>117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2"/>
    </row>
    <row r="4" customFormat="false" ht="16.5" hidden="false" customHeight="true" outlineLevel="0" collapsed="false">
      <c r="A4" s="22"/>
      <c r="B4" s="73" t="s">
        <v>118</v>
      </c>
      <c r="C4" s="73"/>
      <c r="D4" s="73"/>
      <c r="E4" s="74" t="n">
        <v>2000000</v>
      </c>
      <c r="F4" s="74"/>
      <c r="G4" s="2"/>
      <c r="H4" s="2"/>
      <c r="I4" s="2"/>
      <c r="J4" s="2"/>
      <c r="K4" s="2"/>
      <c r="L4" s="2"/>
      <c r="M4" s="2"/>
      <c r="N4" s="73" t="s">
        <v>118</v>
      </c>
      <c r="O4" s="73"/>
      <c r="P4" s="73"/>
      <c r="Q4" s="74" t="n">
        <v>2000000</v>
      </c>
      <c r="R4" s="74"/>
      <c r="S4" s="2"/>
      <c r="T4" s="2"/>
      <c r="U4" s="2"/>
      <c r="V4" s="2"/>
      <c r="W4" s="2"/>
    </row>
    <row r="5" customFormat="false" ht="40.5" hidden="false" customHeight="true" outlineLevel="0" collapsed="false">
      <c r="A5" s="50" t="s">
        <v>91</v>
      </c>
      <c r="B5" s="51" t="s">
        <v>92</v>
      </c>
      <c r="C5" s="51"/>
      <c r="D5" s="51"/>
      <c r="E5" s="51"/>
      <c r="F5" s="51"/>
      <c r="G5" s="51"/>
      <c r="H5" s="51"/>
      <c r="I5" s="51"/>
      <c r="J5" s="51"/>
      <c r="K5" s="52" t="s">
        <v>93</v>
      </c>
      <c r="L5" s="52"/>
      <c r="M5" s="53" t="s">
        <v>94</v>
      </c>
      <c r="N5" s="53"/>
      <c r="O5" s="53"/>
      <c r="P5" s="53"/>
      <c r="Q5" s="54" t="s">
        <v>95</v>
      </c>
      <c r="R5" s="54"/>
      <c r="S5" s="55" t="s">
        <v>96</v>
      </c>
      <c r="T5" s="55"/>
      <c r="U5" s="75" t="s">
        <v>119</v>
      </c>
      <c r="V5" s="76" t="s">
        <v>120</v>
      </c>
    </row>
    <row r="6" customFormat="false" ht="54.75" hidden="false" customHeight="true" outlineLevel="0" collapsed="false">
      <c r="A6" s="50"/>
      <c r="B6" s="57" t="s">
        <v>97</v>
      </c>
      <c r="C6" s="57" t="s">
        <v>98</v>
      </c>
      <c r="D6" s="57" t="s">
        <v>99</v>
      </c>
      <c r="E6" s="57" t="s">
        <v>88</v>
      </c>
      <c r="F6" s="57" t="s">
        <v>121</v>
      </c>
      <c r="G6" s="57" t="s">
        <v>122</v>
      </c>
      <c r="H6" s="57" t="s">
        <v>101</v>
      </c>
      <c r="I6" s="57" t="s">
        <v>102</v>
      </c>
      <c r="J6" s="57" t="s">
        <v>103</v>
      </c>
      <c r="K6" s="58" t="s">
        <v>104</v>
      </c>
      <c r="L6" s="58" t="s">
        <v>105</v>
      </c>
      <c r="M6" s="59" t="s">
        <v>106</v>
      </c>
      <c r="N6" s="59" t="s">
        <v>123</v>
      </c>
      <c r="O6" s="59" t="s">
        <v>124</v>
      </c>
      <c r="P6" s="59" t="s">
        <v>109</v>
      </c>
      <c r="Q6" s="60" t="s">
        <v>110</v>
      </c>
      <c r="R6" s="60" t="s">
        <v>111</v>
      </c>
      <c r="S6" s="61" t="s">
        <v>110</v>
      </c>
      <c r="T6" s="61" t="s">
        <v>111</v>
      </c>
      <c r="U6" s="77" t="n">
        <v>0.18</v>
      </c>
      <c r="V6" s="76"/>
    </row>
    <row r="7" customFormat="false" ht="16.9" hidden="false" customHeight="true" outlineLevel="0" collapsed="false">
      <c r="A7" s="62" t="s">
        <v>112</v>
      </c>
      <c r="B7" s="63" t="n">
        <v>1000000</v>
      </c>
      <c r="C7" s="63" t="n">
        <v>30</v>
      </c>
      <c r="D7" s="64" t="n">
        <f aca="false">ROUNDDOWN(B7/C7,0)</f>
        <v>33333</v>
      </c>
      <c r="E7" s="65" t="n">
        <v>0.03</v>
      </c>
      <c r="F7" s="64" t="n">
        <f aca="false">ROUNDDOWN(D7*E7,0)</f>
        <v>999</v>
      </c>
      <c r="G7" s="64" t="n">
        <f aca="false">'клиенты всего'!B2</f>
        <v>999</v>
      </c>
      <c r="H7" s="64" t="n">
        <f aca="false">ROUNDUP(B7/F7,0)</f>
        <v>1002</v>
      </c>
      <c r="I7" s="64" t="n">
        <v>2</v>
      </c>
      <c r="J7" s="64" t="n">
        <f aca="false">G7*I7</f>
        <v>1998</v>
      </c>
      <c r="K7" s="66" t="n">
        <v>300</v>
      </c>
      <c r="L7" s="66" t="n">
        <f aca="false">K7*J7</f>
        <v>599400</v>
      </c>
      <c r="M7" s="67" t="n">
        <v>0.015</v>
      </c>
      <c r="N7" s="68" t="n">
        <f aca="false">зарплаты!G2</f>
        <v>1440000</v>
      </c>
      <c r="O7" s="68" t="n">
        <v>200000</v>
      </c>
      <c r="P7" s="68" t="n">
        <f aca="false">L7*M7+N7+O7</f>
        <v>1648991</v>
      </c>
      <c r="Q7" s="69" t="n">
        <f aca="false">R7/G7</f>
        <v>-1050.64164164164</v>
      </c>
      <c r="R7" s="69" t="n">
        <f aca="false">L7-P7</f>
        <v>-1049591</v>
      </c>
      <c r="S7" s="70" t="n">
        <f aca="false">T7/G7</f>
        <v>-2051.64264264264</v>
      </c>
      <c r="T7" s="70" t="n">
        <f aca="false">R7-B7</f>
        <v>-2049591</v>
      </c>
      <c r="U7" s="78" t="n">
        <f aca="false">L7*$U$6</f>
        <v>107892</v>
      </c>
      <c r="V7" s="79" t="n">
        <f aca="false">T7-U7-Q4</f>
        <v>-4157483</v>
      </c>
      <c r="BP7" s="62"/>
    </row>
    <row r="8" customFormat="false" ht="16.9" hidden="false" customHeight="true" outlineLevel="0" collapsed="false">
      <c r="A8" s="62" t="s">
        <v>113</v>
      </c>
      <c r="B8" s="63" t="n">
        <v>1100000</v>
      </c>
      <c r="C8" s="63" t="n">
        <v>29.8</v>
      </c>
      <c r="D8" s="64" t="n">
        <f aca="false">ROUNDDOWN(B8/C8,0)</f>
        <v>36912</v>
      </c>
      <c r="E8" s="65" t="n">
        <v>0.0315</v>
      </c>
      <c r="F8" s="64" t="n">
        <f aca="false">ROUNDDOWN(D8*E8,0)</f>
        <v>1162</v>
      </c>
      <c r="G8" s="64" t="n">
        <f aca="false">'клиенты всего'!B3</f>
        <v>1661</v>
      </c>
      <c r="H8" s="64" t="n">
        <f aca="false">ROUNDUP(B8/F8,0)</f>
        <v>947</v>
      </c>
      <c r="I8" s="64" t="n">
        <v>2</v>
      </c>
      <c r="J8" s="64" t="n">
        <f aca="false">G8*I8</f>
        <v>3322</v>
      </c>
      <c r="K8" s="66" t="n">
        <v>302</v>
      </c>
      <c r="L8" s="66" t="n">
        <f aca="false">K8*J8</f>
        <v>1003244</v>
      </c>
      <c r="M8" s="67" t="n">
        <v>0.015</v>
      </c>
      <c r="N8" s="68" t="n">
        <f aca="false">зарплаты!G3</f>
        <v>1440000</v>
      </c>
      <c r="O8" s="68" t="n">
        <v>200000</v>
      </c>
      <c r="P8" s="68" t="n">
        <f aca="false">L8*M8+N8+O8</f>
        <v>1655048.66</v>
      </c>
      <c r="Q8" s="69" t="n">
        <f aca="false">R8/G8</f>
        <v>-392.41701384708</v>
      </c>
      <c r="R8" s="69" t="n">
        <f aca="false">L8-P8</f>
        <v>-651804.66</v>
      </c>
      <c r="S8" s="70" t="n">
        <f aca="false">T8/G8</f>
        <v>-1054.66866947622</v>
      </c>
      <c r="T8" s="70" t="n">
        <f aca="false">R8-B8</f>
        <v>-1751804.66</v>
      </c>
      <c r="U8" s="78" t="n">
        <f aca="false">L8*$U$6</f>
        <v>180583.92</v>
      </c>
      <c r="V8" s="79" t="n">
        <f aca="false">V7+T8-U8</f>
        <v>-6089871.58</v>
      </c>
      <c r="BP8" s="62"/>
    </row>
    <row r="9" customFormat="false" ht="16.9" hidden="false" customHeight="true" outlineLevel="0" collapsed="false">
      <c r="A9" s="62" t="s">
        <v>114</v>
      </c>
      <c r="B9" s="63" t="n">
        <v>1200000</v>
      </c>
      <c r="C9" s="63" t="n">
        <v>29.6</v>
      </c>
      <c r="D9" s="64" t="n">
        <f aca="false">ROUNDDOWN(B9/C9,0)</f>
        <v>40540</v>
      </c>
      <c r="E9" s="65" t="n">
        <v>0.033</v>
      </c>
      <c r="F9" s="64" t="n">
        <f aca="false">ROUNDDOWN(D9*E9,0)</f>
        <v>1337</v>
      </c>
      <c r="G9" s="64" t="n">
        <f aca="false">'клиенты всего'!B4</f>
        <v>2167</v>
      </c>
      <c r="H9" s="64" t="n">
        <f aca="false">ROUNDUP(B9/F9,0)</f>
        <v>898</v>
      </c>
      <c r="I9" s="64" t="n">
        <v>2</v>
      </c>
      <c r="J9" s="64" t="n">
        <f aca="false">G9*I9</f>
        <v>4334</v>
      </c>
      <c r="K9" s="66" t="n">
        <v>304</v>
      </c>
      <c r="L9" s="66" t="n">
        <f aca="false">K9*J9</f>
        <v>1317536</v>
      </c>
      <c r="M9" s="67" t="n">
        <v>0.015</v>
      </c>
      <c r="N9" s="68" t="n">
        <f aca="false">зарплаты!G4</f>
        <v>1440000</v>
      </c>
      <c r="O9" s="68" t="n">
        <v>200000</v>
      </c>
      <c r="P9" s="68" t="n">
        <f aca="false">L9*M9+N9+O9</f>
        <v>1659763.04</v>
      </c>
      <c r="Q9" s="69" t="n">
        <f aca="false">R9/G9</f>
        <v>-157.926645131518</v>
      </c>
      <c r="R9" s="69" t="n">
        <f aca="false">L9-P9</f>
        <v>-342227.04</v>
      </c>
      <c r="S9" s="70" t="n">
        <f aca="false">T9/G9</f>
        <v>-711.687604983849</v>
      </c>
      <c r="T9" s="70" t="n">
        <f aca="false">R9-B9</f>
        <v>-1542227.04</v>
      </c>
      <c r="U9" s="78" t="n">
        <f aca="false">L9*$U$6</f>
        <v>237156.48</v>
      </c>
      <c r="V9" s="79" t="n">
        <f aca="false">V8+T9-U9</f>
        <v>-7869255.1</v>
      </c>
      <c r="BP9" s="62"/>
    </row>
    <row r="10" customFormat="false" ht="16.9" hidden="false" customHeight="true" outlineLevel="0" collapsed="false">
      <c r="A10" s="62" t="s">
        <v>115</v>
      </c>
      <c r="B10" s="63" t="n">
        <v>1300000</v>
      </c>
      <c r="C10" s="63" t="n">
        <v>29.4</v>
      </c>
      <c r="D10" s="64" t="n">
        <f aca="false">ROUNDDOWN(B10/C10,0)</f>
        <v>44217</v>
      </c>
      <c r="E10" s="65" t="n">
        <v>0.0345</v>
      </c>
      <c r="F10" s="64" t="n">
        <f aca="false">ROUNDDOWN(D10*E10,0)</f>
        <v>1525</v>
      </c>
      <c r="G10" s="64" t="n">
        <f aca="false">'клиенты всего'!B5</f>
        <v>2607</v>
      </c>
      <c r="H10" s="64" t="n">
        <f aca="false">ROUNDUP(B10/F10,0)</f>
        <v>853</v>
      </c>
      <c r="I10" s="64" t="n">
        <v>2</v>
      </c>
      <c r="J10" s="64" t="n">
        <f aca="false">G10*I10</f>
        <v>5214</v>
      </c>
      <c r="K10" s="66" t="n">
        <v>306</v>
      </c>
      <c r="L10" s="66" t="n">
        <f aca="false">K10*J10</f>
        <v>1595484</v>
      </c>
      <c r="M10" s="67" t="n">
        <v>0.015</v>
      </c>
      <c r="N10" s="68" t="n">
        <f aca="false">зарплаты!G5</f>
        <v>1440000</v>
      </c>
      <c r="O10" s="68" t="n">
        <v>200000</v>
      </c>
      <c r="P10" s="68" t="n">
        <f aca="false">L10*M10+N10+O10</f>
        <v>1663932.26</v>
      </c>
      <c r="Q10" s="69" t="n">
        <f aca="false">R10/G10</f>
        <v>-26.2555657844265</v>
      </c>
      <c r="R10" s="69" t="n">
        <f aca="false">L10-P10</f>
        <v>-68448.26</v>
      </c>
      <c r="S10" s="70" t="n">
        <f aca="false">T10/G10</f>
        <v>-524.913026467204</v>
      </c>
      <c r="T10" s="70" t="n">
        <f aca="false">R10-B10</f>
        <v>-1368448.26</v>
      </c>
      <c r="U10" s="78" t="n">
        <f aca="false">L10*$U$6</f>
        <v>287187.12</v>
      </c>
      <c r="V10" s="79" t="n">
        <f aca="false">V9+T10-U10</f>
        <v>-9524890.48</v>
      </c>
      <c r="BP10" s="62"/>
    </row>
    <row r="11" customFormat="false" ht="16.9" hidden="false" customHeight="true" outlineLevel="0" collapsed="false">
      <c r="A11" s="62" t="s">
        <v>125</v>
      </c>
      <c r="B11" s="63" t="n">
        <v>1400000</v>
      </c>
      <c r="C11" s="63" t="n">
        <v>29.2</v>
      </c>
      <c r="D11" s="64" t="n">
        <f aca="false">ROUNDDOWN(B11/C11,0)</f>
        <v>47945</v>
      </c>
      <c r="E11" s="65" t="n">
        <v>0.036</v>
      </c>
      <c r="F11" s="64" t="n">
        <f aca="false">ROUNDDOWN(D11*E11,0)</f>
        <v>1726</v>
      </c>
      <c r="G11" s="64" t="n">
        <f aca="false">'клиенты всего'!B6</f>
        <v>3029</v>
      </c>
      <c r="H11" s="64" t="n">
        <f aca="false">ROUNDUP(B11/F11,0)</f>
        <v>812</v>
      </c>
      <c r="I11" s="64" t="n">
        <v>2</v>
      </c>
      <c r="J11" s="64" t="n">
        <f aca="false">G11*I11</f>
        <v>6058</v>
      </c>
      <c r="K11" s="66" t="n">
        <v>308</v>
      </c>
      <c r="L11" s="66" t="n">
        <f aca="false">K11*J11</f>
        <v>1865864</v>
      </c>
      <c r="M11" s="67" t="n">
        <v>0.015</v>
      </c>
      <c r="N11" s="68" t="n">
        <f aca="false">зарплаты!G6</f>
        <v>1640000</v>
      </c>
      <c r="O11" s="68" t="n">
        <v>200000</v>
      </c>
      <c r="P11" s="68" t="n">
        <f aca="false">L11*M11+N11+O11</f>
        <v>1867987.96</v>
      </c>
      <c r="Q11" s="69" t="n">
        <f aca="false">R11/G11</f>
        <v>-0.701208319577406</v>
      </c>
      <c r="R11" s="69" t="n">
        <f aca="false">L11-P11</f>
        <v>-2123.95999999996</v>
      </c>
      <c r="S11" s="70" t="n">
        <f aca="false">T11/G11</f>
        <v>-462.899953780125</v>
      </c>
      <c r="T11" s="70" t="n">
        <f aca="false">R11-B11</f>
        <v>-1402123.96</v>
      </c>
      <c r="U11" s="78" t="n">
        <f aca="false">L11*$U$6</f>
        <v>335855.52</v>
      </c>
      <c r="V11" s="79" t="n">
        <f aca="false">V10+T11-U11</f>
        <v>-11262869.96</v>
      </c>
      <c r="BP11" s="62"/>
    </row>
    <row r="12" customFormat="false" ht="16.5" hidden="false" customHeight="true" outlineLevel="0" collapsed="false">
      <c r="A12" s="62" t="s">
        <v>126</v>
      </c>
      <c r="B12" s="63" t="n">
        <v>1500000</v>
      </c>
      <c r="C12" s="63" t="n">
        <v>29</v>
      </c>
      <c r="D12" s="64" t="n">
        <f aca="false">ROUNDDOWN(B12/C12,0)</f>
        <v>51724</v>
      </c>
      <c r="E12" s="65" t="n">
        <v>0.0375</v>
      </c>
      <c r="F12" s="64" t="n">
        <f aca="false">ROUNDDOWN(D12*E12,0)</f>
        <v>1939</v>
      </c>
      <c r="G12" s="64" t="n">
        <f aca="false">'клиенты всего'!B7</f>
        <v>3453</v>
      </c>
      <c r="H12" s="64" t="n">
        <f aca="false">ROUNDUP(B12/F12,0)</f>
        <v>774</v>
      </c>
      <c r="I12" s="64" t="n">
        <v>2</v>
      </c>
      <c r="J12" s="64" t="n">
        <f aca="false">G12*I12</f>
        <v>6906</v>
      </c>
      <c r="K12" s="66" t="n">
        <v>310</v>
      </c>
      <c r="L12" s="66" t="n">
        <f aca="false">K12*J12</f>
        <v>2140860</v>
      </c>
      <c r="M12" s="67" t="n">
        <v>0.015</v>
      </c>
      <c r="N12" s="68" t="n">
        <f aca="false">зарплаты!G7</f>
        <v>1640000</v>
      </c>
      <c r="O12" s="68" t="n">
        <v>200000</v>
      </c>
      <c r="P12" s="68" t="n">
        <f aca="false">L12*M12+N12+O12</f>
        <v>1872112.9</v>
      </c>
      <c r="Q12" s="69" t="n">
        <f aca="false">R12/G12</f>
        <v>77.8300318563568</v>
      </c>
      <c r="R12" s="69" t="n">
        <f aca="false">L12-P12</f>
        <v>268747.1</v>
      </c>
      <c r="S12" s="70" t="n">
        <f aca="false">T12/G12</f>
        <v>-356.574833478135</v>
      </c>
      <c r="T12" s="70" t="n">
        <f aca="false">R12-B12</f>
        <v>-1231252.9</v>
      </c>
      <c r="U12" s="78" t="n">
        <f aca="false">L12*$U$6</f>
        <v>385354.8</v>
      </c>
      <c r="V12" s="79" t="n">
        <f aca="false">V11+T12-U12</f>
        <v>-12879477.66</v>
      </c>
      <c r="W12" s="2"/>
      <c r="BP12" s="62"/>
    </row>
    <row r="13" customFormat="false" ht="16.5" hidden="false" customHeight="true" outlineLevel="0" collapsed="false">
      <c r="A13" s="62" t="s">
        <v>127</v>
      </c>
      <c r="B13" s="63" t="n">
        <v>1600000</v>
      </c>
      <c r="C13" s="63" t="n">
        <v>28.8</v>
      </c>
      <c r="D13" s="64" t="n">
        <f aca="false">ROUNDDOWN(B13/C13,0)</f>
        <v>55555</v>
      </c>
      <c r="E13" s="65" t="n">
        <v>0.039</v>
      </c>
      <c r="F13" s="64" t="n">
        <f aca="false">ROUNDDOWN(D13*E13,0)</f>
        <v>2166</v>
      </c>
      <c r="G13" s="64" t="n">
        <f aca="false">'клиенты всего'!B8</f>
        <v>3890</v>
      </c>
      <c r="H13" s="64" t="n">
        <f aca="false">ROUNDUP(B13/F13,0)</f>
        <v>739</v>
      </c>
      <c r="I13" s="64" t="n">
        <v>2</v>
      </c>
      <c r="J13" s="64" t="n">
        <f aca="false">G13*I13</f>
        <v>7780</v>
      </c>
      <c r="K13" s="66" t="n">
        <v>312</v>
      </c>
      <c r="L13" s="66" t="n">
        <f aca="false">K13*J13</f>
        <v>2427360</v>
      </c>
      <c r="M13" s="67" t="n">
        <v>0.014</v>
      </c>
      <c r="N13" s="68" t="n">
        <f aca="false">зарплаты!G8</f>
        <v>1640000</v>
      </c>
      <c r="O13" s="68" t="n">
        <v>200000</v>
      </c>
      <c r="P13" s="68" t="n">
        <f aca="false">L13*M13+N13+O13</f>
        <v>1873983.04</v>
      </c>
      <c r="Q13" s="69" t="n">
        <f aca="false">R13/G13</f>
        <v>142.256287917738</v>
      </c>
      <c r="R13" s="69" t="n">
        <f aca="false">L13-P13</f>
        <v>553376.96</v>
      </c>
      <c r="S13" s="70" t="n">
        <f aca="false">T13/G13</f>
        <v>-269.054766066838</v>
      </c>
      <c r="T13" s="70" t="n">
        <f aca="false">R13-B13</f>
        <v>-1046623.04</v>
      </c>
      <c r="U13" s="78" t="n">
        <f aca="false">L13*$U$6</f>
        <v>436924.8</v>
      </c>
      <c r="V13" s="79" t="n">
        <f aca="false">V12+T13-U13</f>
        <v>-14363025.5</v>
      </c>
      <c r="W13" s="2"/>
      <c r="BP13" s="62"/>
    </row>
    <row r="14" customFormat="false" ht="16.5" hidden="false" customHeight="true" outlineLevel="0" collapsed="false">
      <c r="A14" s="62" t="s">
        <v>128</v>
      </c>
      <c r="B14" s="63" t="n">
        <v>1700000</v>
      </c>
      <c r="C14" s="63" t="n">
        <v>28.6</v>
      </c>
      <c r="D14" s="64" t="n">
        <f aca="false">ROUNDDOWN(B14/C14,0)</f>
        <v>59440</v>
      </c>
      <c r="E14" s="65" t="n">
        <v>0.0405</v>
      </c>
      <c r="F14" s="64" t="n">
        <f aca="false">ROUNDDOWN(D14*E14,0)</f>
        <v>2407</v>
      </c>
      <c r="G14" s="64" t="n">
        <f aca="false">'клиенты всего'!B9</f>
        <v>4350</v>
      </c>
      <c r="H14" s="64" t="n">
        <f aca="false">ROUNDUP(B14/F14,0)</f>
        <v>707</v>
      </c>
      <c r="I14" s="64" t="n">
        <v>2</v>
      </c>
      <c r="J14" s="64" t="n">
        <f aca="false">G14*I14</f>
        <v>8700</v>
      </c>
      <c r="K14" s="66" t="n">
        <v>314</v>
      </c>
      <c r="L14" s="66" t="n">
        <f aca="false">K14*J14</f>
        <v>2731800</v>
      </c>
      <c r="M14" s="67" t="n">
        <v>0.014</v>
      </c>
      <c r="N14" s="68" t="n">
        <f aca="false">зарплаты!G9</f>
        <v>1640000</v>
      </c>
      <c r="O14" s="68" t="n">
        <v>200000</v>
      </c>
      <c r="P14" s="68" t="n">
        <f aca="false">L14*M14+N14+O14</f>
        <v>1878245.2</v>
      </c>
      <c r="Q14" s="69" t="n">
        <f aca="false">R14/G14</f>
        <v>196.219494252874</v>
      </c>
      <c r="R14" s="69" t="n">
        <f aca="false">L14-P14</f>
        <v>853554.8</v>
      </c>
      <c r="S14" s="70" t="n">
        <f aca="false">T14/G14</f>
        <v>-194.585103448276</v>
      </c>
      <c r="T14" s="70" t="n">
        <f aca="false">R14-B14</f>
        <v>-846445.2</v>
      </c>
      <c r="U14" s="78" t="n">
        <f aca="false">L14*$U$6</f>
        <v>491724</v>
      </c>
      <c r="V14" s="79" t="n">
        <f aca="false">V13+T14-U14</f>
        <v>-15701194.7</v>
      </c>
      <c r="W14" s="2"/>
      <c r="BP14" s="62"/>
    </row>
    <row r="15" customFormat="false" ht="16.5" hidden="false" customHeight="true" outlineLevel="0" collapsed="false">
      <c r="A15" s="62" t="s">
        <v>129</v>
      </c>
      <c r="B15" s="63" t="n">
        <v>1800000</v>
      </c>
      <c r="C15" s="63" t="n">
        <v>28.4</v>
      </c>
      <c r="D15" s="64" t="n">
        <f aca="false">ROUNDDOWN(B15/C15,0)</f>
        <v>63380</v>
      </c>
      <c r="E15" s="65" t="n">
        <v>0.042</v>
      </c>
      <c r="F15" s="64" t="n">
        <f aca="false">ROUNDDOWN(D15*E15,0)</f>
        <v>2661</v>
      </c>
      <c r="G15" s="64" t="n">
        <f aca="false">'клиенты всего'!B10</f>
        <v>4833</v>
      </c>
      <c r="H15" s="64" t="n">
        <f aca="false">ROUNDUP(B15/F15,0)</f>
        <v>677</v>
      </c>
      <c r="I15" s="64" t="n">
        <v>2</v>
      </c>
      <c r="J15" s="64" t="n">
        <f aca="false">G15*I15</f>
        <v>9666</v>
      </c>
      <c r="K15" s="66" t="n">
        <v>316</v>
      </c>
      <c r="L15" s="66" t="n">
        <f aca="false">K15*J15</f>
        <v>3054456</v>
      </c>
      <c r="M15" s="67" t="n">
        <v>0.014</v>
      </c>
      <c r="N15" s="68" t="n">
        <f aca="false">зарплаты!G10</f>
        <v>1640000</v>
      </c>
      <c r="O15" s="68" t="n">
        <v>200000</v>
      </c>
      <c r="P15" s="68" t="n">
        <f aca="false">L15*M15+N15+O15</f>
        <v>1882762.384</v>
      </c>
      <c r="Q15" s="69" t="n">
        <f aca="false">R15/G15</f>
        <v>242.436088557832</v>
      </c>
      <c r="R15" s="69" t="n">
        <f aca="false">L15-P15</f>
        <v>1171693.616</v>
      </c>
      <c r="S15" s="70" t="n">
        <f aca="false">T15/G15</f>
        <v>-130.003390026898</v>
      </c>
      <c r="T15" s="70" t="n">
        <f aca="false">R15-B15</f>
        <v>-628306.384</v>
      </c>
      <c r="U15" s="78" t="n">
        <f aca="false">L15*$U$6</f>
        <v>549802.08</v>
      </c>
      <c r="V15" s="79" t="n">
        <f aca="false">V14+T15-U15</f>
        <v>-16879303.164</v>
      </c>
      <c r="W15" s="2"/>
      <c r="BP15" s="62"/>
    </row>
    <row r="16" customFormat="false" ht="16.5" hidden="false" customHeight="true" outlineLevel="0" collapsed="false">
      <c r="A16" s="62" t="s">
        <v>130</v>
      </c>
      <c r="B16" s="63" t="n">
        <v>1900000</v>
      </c>
      <c r="C16" s="63" t="n">
        <v>28.2</v>
      </c>
      <c r="D16" s="64" t="n">
        <f aca="false">ROUNDDOWN(B16/C16,0)</f>
        <v>67375</v>
      </c>
      <c r="E16" s="65" t="n">
        <v>0.0435</v>
      </c>
      <c r="F16" s="64" t="n">
        <f aca="false">ROUNDDOWN(D16*E16,0)</f>
        <v>2930</v>
      </c>
      <c r="G16" s="64" t="n">
        <f aca="false">'клиенты всего'!B11</f>
        <v>5343</v>
      </c>
      <c r="H16" s="64" t="n">
        <f aca="false">ROUNDUP(B16/F16,0)</f>
        <v>649</v>
      </c>
      <c r="I16" s="64" t="n">
        <v>2</v>
      </c>
      <c r="J16" s="64" t="n">
        <f aca="false">G16*I16</f>
        <v>10686</v>
      </c>
      <c r="K16" s="66" t="n">
        <v>318</v>
      </c>
      <c r="L16" s="66" t="n">
        <f aca="false">K16*J16</f>
        <v>3398148</v>
      </c>
      <c r="M16" s="67" t="n">
        <v>0.014</v>
      </c>
      <c r="N16" s="68" t="n">
        <f aca="false">зарплаты!G11</f>
        <v>1840000</v>
      </c>
      <c r="O16" s="68" t="n">
        <v>200000</v>
      </c>
      <c r="P16" s="68" t="n">
        <f aca="false">L16*M16+N16+O16</f>
        <v>2087574.072</v>
      </c>
      <c r="Q16" s="69" t="n">
        <f aca="false">R16/G16</f>
        <v>245.288026951151</v>
      </c>
      <c r="R16" s="69" t="n">
        <f aca="false">L16-P16</f>
        <v>1310573.928</v>
      </c>
      <c r="S16" s="70" t="n">
        <f aca="false">T16/G16</f>
        <v>-110.317438143365</v>
      </c>
      <c r="T16" s="70" t="n">
        <f aca="false">R16-B16</f>
        <v>-589426.072</v>
      </c>
      <c r="U16" s="78" t="n">
        <f aca="false">L16*$U$6</f>
        <v>611666.64</v>
      </c>
      <c r="V16" s="79" t="n">
        <f aca="false">V15+T16-U16</f>
        <v>-18080395.876</v>
      </c>
      <c r="W16" s="2"/>
      <c r="BP16" s="62"/>
    </row>
    <row r="17" customFormat="false" ht="16.5" hidden="false" customHeight="true" outlineLevel="0" collapsed="false">
      <c r="A17" s="62" t="s">
        <v>131</v>
      </c>
      <c r="B17" s="63" t="n">
        <v>2000000</v>
      </c>
      <c r="C17" s="63" t="n">
        <v>28</v>
      </c>
      <c r="D17" s="64" t="n">
        <f aca="false">ROUNDDOWN(B17/C17,0)</f>
        <v>71428</v>
      </c>
      <c r="E17" s="65" t="n">
        <v>0.045</v>
      </c>
      <c r="F17" s="64" t="n">
        <f aca="false">ROUNDDOWN(D17*E17,0)</f>
        <v>3214</v>
      </c>
      <c r="G17" s="64" t="n">
        <f aca="false">'клиенты всего'!B12</f>
        <v>5883</v>
      </c>
      <c r="H17" s="64" t="n">
        <f aca="false">ROUNDUP(B17/F17,0)</f>
        <v>623</v>
      </c>
      <c r="I17" s="64" t="n">
        <v>2</v>
      </c>
      <c r="J17" s="64" t="n">
        <f aca="false">G17*I17</f>
        <v>11766</v>
      </c>
      <c r="K17" s="66" t="n">
        <v>320</v>
      </c>
      <c r="L17" s="66" t="n">
        <f aca="false">K17*J17</f>
        <v>3765120</v>
      </c>
      <c r="M17" s="67" t="n">
        <v>0.014</v>
      </c>
      <c r="N17" s="68" t="n">
        <f aca="false">зарплаты!G12</f>
        <v>1840000</v>
      </c>
      <c r="O17" s="68" t="n">
        <v>200000</v>
      </c>
      <c r="P17" s="68" t="n">
        <f aca="false">L17*M17+N17+O17</f>
        <v>2092711.68</v>
      </c>
      <c r="Q17" s="69" t="n">
        <f aca="false">R17/G17</f>
        <v>284.278143804182</v>
      </c>
      <c r="R17" s="69" t="n">
        <f aca="false">L17-P17</f>
        <v>1672408.32</v>
      </c>
      <c r="S17" s="70" t="n">
        <f aca="false">T17/G17</f>
        <v>-55.684460309366</v>
      </c>
      <c r="T17" s="70" t="n">
        <f aca="false">R17-B17</f>
        <v>-327591.68</v>
      </c>
      <c r="U17" s="78" t="n">
        <f aca="false">L17*$U$6</f>
        <v>677721.6</v>
      </c>
      <c r="V17" s="79" t="n">
        <f aca="false">V16+T17-U17</f>
        <v>-19085709.156</v>
      </c>
      <c r="W17" s="2"/>
      <c r="BP17" s="62"/>
    </row>
    <row r="18" customFormat="false" ht="16.5" hidden="false" customHeight="true" outlineLevel="0" collapsed="false">
      <c r="A18" s="62" t="s">
        <v>132</v>
      </c>
      <c r="B18" s="63" t="n">
        <v>2100000</v>
      </c>
      <c r="C18" s="63" t="n">
        <v>27.8</v>
      </c>
      <c r="D18" s="64" t="n">
        <f aca="false">ROUNDDOWN(B18/C18,0)</f>
        <v>75539</v>
      </c>
      <c r="E18" s="65" t="n">
        <v>0.0465</v>
      </c>
      <c r="F18" s="64" t="n">
        <f aca="false">ROUNDDOWN(D18*E18,0)</f>
        <v>3512</v>
      </c>
      <c r="G18" s="64" t="n">
        <f aca="false">'клиенты всего'!B13</f>
        <v>6451</v>
      </c>
      <c r="H18" s="64" t="n">
        <f aca="false">ROUNDUP(B18/F18,0)</f>
        <v>598</v>
      </c>
      <c r="I18" s="64" t="n">
        <v>2</v>
      </c>
      <c r="J18" s="64" t="n">
        <f aca="false">G18*I18</f>
        <v>12902</v>
      </c>
      <c r="K18" s="66" t="n">
        <v>322</v>
      </c>
      <c r="L18" s="66" t="n">
        <f aca="false">K18*J18</f>
        <v>4154444</v>
      </c>
      <c r="M18" s="67" t="n">
        <v>0.014</v>
      </c>
      <c r="N18" s="68" t="n">
        <f aca="false">зарплаты!G13</f>
        <v>1840000</v>
      </c>
      <c r="O18" s="68" t="n">
        <v>200000</v>
      </c>
      <c r="P18" s="68" t="n">
        <f aca="false">L18*M18+N18+O18</f>
        <v>2098162.216</v>
      </c>
      <c r="Q18" s="69" t="n">
        <f aca="false">R18/G18</f>
        <v>318.753958146024</v>
      </c>
      <c r="R18" s="69" t="n">
        <f aca="false">L18-P18</f>
        <v>2056281.784</v>
      </c>
      <c r="S18" s="70" t="n">
        <f aca="false">T18/G18</f>
        <v>-6.77696729189273</v>
      </c>
      <c r="T18" s="70" t="n">
        <f aca="false">R18-B18</f>
        <v>-43718.216</v>
      </c>
      <c r="U18" s="78" t="n">
        <f aca="false">L18*$U$6</f>
        <v>747799.92</v>
      </c>
      <c r="V18" s="79" t="n">
        <f aca="false">V17+T18-U18</f>
        <v>-19877227.292</v>
      </c>
      <c r="W18" s="2"/>
      <c r="BP18" s="62"/>
    </row>
    <row r="19" customFormat="false" ht="16.5" hidden="false" customHeight="true" outlineLevel="0" collapsed="false">
      <c r="A19" s="62" t="s">
        <v>133</v>
      </c>
      <c r="B19" s="63" t="n">
        <v>2200000</v>
      </c>
      <c r="C19" s="63" t="n">
        <v>27.6</v>
      </c>
      <c r="D19" s="64" t="n">
        <f aca="false">ROUNDDOWN(B19/C19,0)</f>
        <v>79710</v>
      </c>
      <c r="E19" s="65" t="n">
        <v>0.048</v>
      </c>
      <c r="F19" s="64" t="n">
        <f aca="false">ROUNDDOWN(D19*E19,0)</f>
        <v>3826</v>
      </c>
      <c r="G19" s="64" t="n">
        <f aca="false">'клиенты всего'!B14</f>
        <v>7694</v>
      </c>
      <c r="H19" s="64" t="n">
        <f aca="false">ROUNDUP(B19/F19,0)</f>
        <v>576</v>
      </c>
      <c r="I19" s="64" t="n">
        <v>2</v>
      </c>
      <c r="J19" s="64" t="n">
        <f aca="false">G19*I19</f>
        <v>15388</v>
      </c>
      <c r="K19" s="66" t="n">
        <v>324</v>
      </c>
      <c r="L19" s="66" t="n">
        <f aca="false">K19*J19</f>
        <v>4985712</v>
      </c>
      <c r="M19" s="67" t="n">
        <v>0.014</v>
      </c>
      <c r="N19" s="68" t="n">
        <f aca="false">зарплаты!G14</f>
        <v>2110000</v>
      </c>
      <c r="O19" s="68" t="n">
        <v>200000</v>
      </c>
      <c r="P19" s="68" t="n">
        <f aca="false">L19*M19+N19+O19</f>
        <v>2379799.968</v>
      </c>
      <c r="Q19" s="69" t="n">
        <f aca="false">R19/G19</f>
        <v>338.694051468677</v>
      </c>
      <c r="R19" s="69" t="n">
        <f aca="false">L19-P19</f>
        <v>2605912.032</v>
      </c>
      <c r="S19" s="70" t="n">
        <f aca="false">T19/G19</f>
        <v>52.7569576293216</v>
      </c>
      <c r="T19" s="70" t="n">
        <f aca="false">R19-B19</f>
        <v>405912.032</v>
      </c>
      <c r="U19" s="78" t="n">
        <f aca="false">L19*$U$6</f>
        <v>897428.16</v>
      </c>
      <c r="V19" s="79" t="n">
        <f aca="false">V18+T19-U19</f>
        <v>-20368743.42</v>
      </c>
      <c r="W19" s="2"/>
      <c r="BP19" s="62"/>
    </row>
    <row r="20" customFormat="false" ht="16.5" hidden="false" customHeight="true" outlineLevel="0" collapsed="false">
      <c r="A20" s="62" t="s">
        <v>134</v>
      </c>
      <c r="B20" s="63" t="n">
        <v>2300000</v>
      </c>
      <c r="C20" s="63" t="n">
        <v>27.4</v>
      </c>
      <c r="D20" s="64" t="n">
        <f aca="false">ROUNDDOWN(B20/C20,0)</f>
        <v>83941</v>
      </c>
      <c r="E20" s="65" t="n">
        <v>0.0495</v>
      </c>
      <c r="F20" s="64" t="n">
        <f aca="false">ROUNDDOWN(D20*E20,0)</f>
        <v>4155</v>
      </c>
      <c r="G20" s="64" t="n">
        <f aca="false">'клиенты всего'!B15</f>
        <v>8767</v>
      </c>
      <c r="H20" s="64" t="n">
        <f aca="false">ROUNDUP(B20/F20,0)</f>
        <v>554</v>
      </c>
      <c r="I20" s="64" t="n">
        <v>2</v>
      </c>
      <c r="J20" s="64" t="n">
        <f aca="false">G20*I20</f>
        <v>17534</v>
      </c>
      <c r="K20" s="66" t="n">
        <v>326</v>
      </c>
      <c r="L20" s="66" t="n">
        <f aca="false">K20*J20</f>
        <v>5716084</v>
      </c>
      <c r="M20" s="67" t="n">
        <v>0.013</v>
      </c>
      <c r="N20" s="68" t="n">
        <f aca="false">зарплаты!G15</f>
        <v>2110000</v>
      </c>
      <c r="O20" s="68" t="n">
        <v>300000</v>
      </c>
      <c r="P20" s="68" t="n">
        <f aca="false">L20*M20+N20+O20</f>
        <v>2484309.092</v>
      </c>
      <c r="Q20" s="69" t="n">
        <f aca="false">R20/G20</f>
        <v>368.629509296224</v>
      </c>
      <c r="R20" s="69" t="n">
        <f aca="false">L20-P20</f>
        <v>3231774.908</v>
      </c>
      <c r="S20" s="70" t="n">
        <f aca="false">T20/G20</f>
        <v>106.28207003536</v>
      </c>
      <c r="T20" s="70" t="n">
        <f aca="false">R20-B20</f>
        <v>931774.908</v>
      </c>
      <c r="U20" s="78" t="n">
        <f aca="false">L20*$U$6</f>
        <v>1028895.12</v>
      </c>
      <c r="V20" s="79" t="n">
        <f aca="false">V19+T20-U20</f>
        <v>-20465863.632</v>
      </c>
      <c r="W20" s="2"/>
      <c r="BP20" s="62"/>
    </row>
    <row r="21" customFormat="false" ht="16.5" hidden="false" customHeight="true" outlineLevel="0" collapsed="false">
      <c r="A21" s="62" t="s">
        <v>135</v>
      </c>
      <c r="B21" s="63" t="n">
        <v>2400000</v>
      </c>
      <c r="C21" s="63" t="n">
        <v>27.2</v>
      </c>
      <c r="D21" s="64" t="n">
        <f aca="false">ROUNDDOWN(B21/C21,0)</f>
        <v>88235</v>
      </c>
      <c r="E21" s="65" t="n">
        <v>0.051</v>
      </c>
      <c r="F21" s="64" t="n">
        <f aca="false">ROUNDDOWN(D21*E21,0)</f>
        <v>4499</v>
      </c>
      <c r="G21" s="64" t="n">
        <f aca="false">'клиенты всего'!B16</f>
        <v>9755</v>
      </c>
      <c r="H21" s="64" t="n">
        <f aca="false">ROUNDUP(B21/F21,0)</f>
        <v>534</v>
      </c>
      <c r="I21" s="64" t="n">
        <v>2</v>
      </c>
      <c r="J21" s="64" t="n">
        <f aca="false">G21*I21</f>
        <v>19510</v>
      </c>
      <c r="K21" s="66" t="n">
        <v>328</v>
      </c>
      <c r="L21" s="66" t="n">
        <f aca="false">K21*J21</f>
        <v>6399280</v>
      </c>
      <c r="M21" s="67" t="n">
        <v>0.013</v>
      </c>
      <c r="N21" s="68" t="n">
        <f aca="false">зарплаты!G16</f>
        <v>2110000</v>
      </c>
      <c r="O21" s="68" t="n">
        <v>300000</v>
      </c>
      <c r="P21" s="68" t="n">
        <f aca="false">L21*M21+N21+O21</f>
        <v>2493190.64</v>
      </c>
      <c r="Q21" s="69" t="n">
        <f aca="false">R21/G21</f>
        <v>400.419206560738</v>
      </c>
      <c r="R21" s="69" t="n">
        <f aca="false">L21-P21</f>
        <v>3906089.36</v>
      </c>
      <c r="S21" s="70" t="n">
        <f aca="false">T21/G21</f>
        <v>154.39152844695</v>
      </c>
      <c r="T21" s="70" t="n">
        <f aca="false">R21-B21</f>
        <v>1506089.36</v>
      </c>
      <c r="U21" s="78" t="n">
        <f aca="false">L21*$U$6</f>
        <v>1151870.4</v>
      </c>
      <c r="V21" s="79" t="n">
        <f aca="false">V20+T21-U21</f>
        <v>-20111644.672</v>
      </c>
      <c r="W21" s="2"/>
      <c r="BP21" s="62"/>
    </row>
    <row r="22" customFormat="false" ht="16.5" hidden="false" customHeight="true" outlineLevel="0" collapsed="false">
      <c r="A22" s="62" t="s">
        <v>136</v>
      </c>
      <c r="B22" s="63" t="n">
        <v>2500000</v>
      </c>
      <c r="C22" s="63" t="n">
        <v>27</v>
      </c>
      <c r="D22" s="64" t="n">
        <f aca="false">ROUNDDOWN(B22/C22,0)</f>
        <v>92592</v>
      </c>
      <c r="E22" s="65" t="n">
        <v>0.0525</v>
      </c>
      <c r="F22" s="64" t="n">
        <f aca="false">ROUNDDOWN(D22*E22,0)</f>
        <v>4861</v>
      </c>
      <c r="G22" s="64" t="n">
        <f aca="false">'клиенты всего'!B17</f>
        <v>10709</v>
      </c>
      <c r="H22" s="64" t="n">
        <f aca="false">ROUNDUP(B22/F22,0)</f>
        <v>515</v>
      </c>
      <c r="I22" s="64" t="n">
        <v>2</v>
      </c>
      <c r="J22" s="64" t="n">
        <f aca="false">G22*I22</f>
        <v>21418</v>
      </c>
      <c r="K22" s="66" t="n">
        <v>330</v>
      </c>
      <c r="L22" s="66" t="n">
        <f aca="false">K22*J22</f>
        <v>7067940</v>
      </c>
      <c r="M22" s="67" t="n">
        <v>0.013</v>
      </c>
      <c r="N22" s="68" t="n">
        <f aca="false">зарплаты!G17</f>
        <v>2310000</v>
      </c>
      <c r="O22" s="68" t="n">
        <v>300000</v>
      </c>
      <c r="P22" s="68" t="n">
        <f aca="false">L22*M22+N22+O22</f>
        <v>2701883.22</v>
      </c>
      <c r="Q22" s="69" t="n">
        <f aca="false">R22/G22</f>
        <v>407.699764683911</v>
      </c>
      <c r="R22" s="69" t="n">
        <f aca="false">L22-P22</f>
        <v>4366056.78</v>
      </c>
      <c r="S22" s="70" t="n">
        <f aca="false">T22/G22</f>
        <v>174.251263423289</v>
      </c>
      <c r="T22" s="70" t="n">
        <f aca="false">R22-B22</f>
        <v>1866056.78</v>
      </c>
      <c r="U22" s="78" t="n">
        <f aca="false">L22*$U$6</f>
        <v>1272229.2</v>
      </c>
      <c r="V22" s="79" t="n">
        <f aca="false">V21+T22-U22</f>
        <v>-19517817.092</v>
      </c>
      <c r="W22" s="2"/>
      <c r="BP22" s="62"/>
    </row>
    <row r="23" customFormat="false" ht="16.5" hidden="false" customHeight="true" outlineLevel="0" collapsed="false">
      <c r="A23" s="62" t="s">
        <v>137</v>
      </c>
      <c r="B23" s="63" t="n">
        <v>2600000</v>
      </c>
      <c r="C23" s="63" t="n">
        <v>26.8</v>
      </c>
      <c r="D23" s="64" t="n">
        <f aca="false">ROUNDDOWN(B23/C23,0)</f>
        <v>97014</v>
      </c>
      <c r="E23" s="65" t="n">
        <v>0.054</v>
      </c>
      <c r="F23" s="64" t="n">
        <f aca="false">ROUNDDOWN(D23*E23,0)</f>
        <v>5238</v>
      </c>
      <c r="G23" s="64" t="n">
        <f aca="false">'клиенты всего'!B18</f>
        <v>11658</v>
      </c>
      <c r="H23" s="64" t="n">
        <f aca="false">ROUNDUP(B23/F23,0)</f>
        <v>497</v>
      </c>
      <c r="I23" s="64" t="n">
        <v>2</v>
      </c>
      <c r="J23" s="64" t="n">
        <f aca="false">G23*I23</f>
        <v>23316</v>
      </c>
      <c r="K23" s="66" t="n">
        <v>332</v>
      </c>
      <c r="L23" s="66" t="n">
        <f aca="false">K23*J23</f>
        <v>7740912</v>
      </c>
      <c r="M23" s="67" t="n">
        <v>0.013</v>
      </c>
      <c r="N23" s="68" t="n">
        <f aca="false">зарплаты!G18</f>
        <v>2310000</v>
      </c>
      <c r="O23" s="68" t="n">
        <v>300000</v>
      </c>
      <c r="P23" s="68" t="n">
        <f aca="false">L23*M23+N23+O23</f>
        <v>2710631.856</v>
      </c>
      <c r="Q23" s="69" t="n">
        <f aca="false">R23/G23</f>
        <v>431.487402985075</v>
      </c>
      <c r="R23" s="69" t="n">
        <f aca="false">L23-P23</f>
        <v>5030280.144</v>
      </c>
      <c r="S23" s="70" t="n">
        <f aca="false">T23/G23</f>
        <v>208.46458603534</v>
      </c>
      <c r="T23" s="70" t="n">
        <f aca="false">R23-B23</f>
        <v>2430280.144</v>
      </c>
      <c r="U23" s="78" t="n">
        <f aca="false">L23*$U$6</f>
        <v>1393364.16</v>
      </c>
      <c r="V23" s="79" t="n">
        <f aca="false">V22+T23-U23</f>
        <v>-18480901.108</v>
      </c>
      <c r="W23" s="2"/>
      <c r="BP23" s="62"/>
    </row>
    <row r="24" customFormat="false" ht="16.5" hidden="false" customHeight="true" outlineLevel="0" collapsed="false">
      <c r="A24" s="62" t="s">
        <v>138</v>
      </c>
      <c r="B24" s="63" t="n">
        <v>2700000</v>
      </c>
      <c r="C24" s="63" t="n">
        <v>26.6</v>
      </c>
      <c r="D24" s="64" t="n">
        <f aca="false">ROUNDDOWN(B24/C24,0)</f>
        <v>101503</v>
      </c>
      <c r="E24" s="65" t="n">
        <v>0.0555</v>
      </c>
      <c r="F24" s="64" t="n">
        <f aca="false">ROUNDDOWN(D24*E24,0)</f>
        <v>5633</v>
      </c>
      <c r="G24" s="64" t="n">
        <f aca="false">'клиенты всего'!B19</f>
        <v>12623</v>
      </c>
      <c r="H24" s="64" t="n">
        <f aca="false">ROUNDUP(B24/F24,0)</f>
        <v>480</v>
      </c>
      <c r="I24" s="64" t="n">
        <v>2</v>
      </c>
      <c r="J24" s="64" t="n">
        <f aca="false">G24*I24</f>
        <v>25246</v>
      </c>
      <c r="K24" s="66" t="n">
        <v>334</v>
      </c>
      <c r="L24" s="66" t="n">
        <f aca="false">K24*J24</f>
        <v>8432164</v>
      </c>
      <c r="M24" s="67" t="n">
        <v>0.013</v>
      </c>
      <c r="N24" s="68" t="n">
        <f aca="false">зарплаты!G19</f>
        <v>2430000</v>
      </c>
      <c r="O24" s="68" t="n">
        <v>300000</v>
      </c>
      <c r="P24" s="68" t="n">
        <f aca="false">L24*M24+N24+O24</f>
        <v>2839618.132</v>
      </c>
      <c r="Q24" s="69" t="n">
        <f aca="false">R24/G24</f>
        <v>443.044115345005</v>
      </c>
      <c r="R24" s="69" t="n">
        <f aca="false">L24-P24</f>
        <v>5592545.868</v>
      </c>
      <c r="S24" s="70" t="n">
        <f aca="false">T24/G24</f>
        <v>229.148844807098</v>
      </c>
      <c r="T24" s="70" t="n">
        <f aca="false">R24-B24</f>
        <v>2892545.868</v>
      </c>
      <c r="U24" s="78" t="n">
        <f aca="false">L24*$U$6</f>
        <v>1517789.52</v>
      </c>
      <c r="V24" s="79" t="n">
        <f aca="false">V23+T24-U24</f>
        <v>-17106144.76</v>
      </c>
      <c r="W24" s="2"/>
      <c r="BP24" s="62"/>
    </row>
    <row r="25" customFormat="false" ht="15.65" hidden="false" customHeight="false" outlineLevel="0" collapsed="false">
      <c r="A25" s="62" t="s">
        <v>139</v>
      </c>
      <c r="B25" s="63" t="n">
        <v>2800000</v>
      </c>
      <c r="C25" s="63" t="n">
        <v>26.4</v>
      </c>
      <c r="D25" s="64" t="n">
        <f aca="false">ROUNDDOWN(B25/C25,0)</f>
        <v>106060</v>
      </c>
      <c r="E25" s="65" t="n">
        <v>0.057</v>
      </c>
      <c r="F25" s="64" t="n">
        <f aca="false">ROUNDDOWN(D25*E25,0)</f>
        <v>6045</v>
      </c>
      <c r="G25" s="64" t="n">
        <f aca="false">'клиенты всего'!B20</f>
        <v>14876</v>
      </c>
      <c r="H25" s="64" t="n">
        <f aca="false">ROUNDUP(B25/F25,0)</f>
        <v>464</v>
      </c>
      <c r="I25" s="64" t="n">
        <v>3</v>
      </c>
      <c r="J25" s="64" t="n">
        <f aca="false">G25*I25</f>
        <v>44628</v>
      </c>
      <c r="K25" s="66" t="n">
        <v>336</v>
      </c>
      <c r="L25" s="66" t="n">
        <f aca="false">K25*J25</f>
        <v>14995008</v>
      </c>
      <c r="M25" s="67" t="n">
        <v>0.013</v>
      </c>
      <c r="N25" s="68" t="n">
        <f aca="false">зарплаты!G20</f>
        <v>2430000</v>
      </c>
      <c r="O25" s="68" t="n">
        <v>300000</v>
      </c>
      <c r="P25" s="68" t="n">
        <f aca="false">L25*M25+N25+O25</f>
        <v>2924935.104</v>
      </c>
      <c r="Q25" s="69" t="n">
        <f aca="false">R25/G25</f>
        <v>811.378925517612</v>
      </c>
      <c r="R25" s="69" t="n">
        <f aca="false">L25-P25</f>
        <v>12070072.896</v>
      </c>
      <c r="S25" s="70" t="n">
        <f aca="false">T25/G25</f>
        <v>623.156285022856</v>
      </c>
      <c r="T25" s="70" t="n">
        <f aca="false">R25-B25</f>
        <v>9270072.896</v>
      </c>
      <c r="U25" s="78" t="n">
        <f aca="false">L25*$U$6</f>
        <v>2699101.44</v>
      </c>
      <c r="V25" s="79" t="n">
        <f aca="false">V24+T25-U25</f>
        <v>-10535173.304</v>
      </c>
      <c r="BP25" s="62"/>
    </row>
    <row r="26" customFormat="false" ht="15.65" hidden="false" customHeight="false" outlineLevel="0" collapsed="false">
      <c r="A26" s="62" t="s">
        <v>140</v>
      </c>
      <c r="B26" s="63" t="n">
        <v>2900000</v>
      </c>
      <c r="C26" s="63" t="n">
        <v>26.2</v>
      </c>
      <c r="D26" s="64" t="n">
        <f aca="false">ROUNDDOWN(B26/C26,0)</f>
        <v>110687</v>
      </c>
      <c r="E26" s="65" t="n">
        <v>0.0585</v>
      </c>
      <c r="F26" s="64" t="n">
        <f aca="false">ROUNDDOWN(D26*E26,0)</f>
        <v>6475</v>
      </c>
      <c r="G26" s="64" t="n">
        <f aca="false">'клиенты всего'!B21</f>
        <v>16882</v>
      </c>
      <c r="H26" s="64" t="n">
        <f aca="false">ROUNDUP(B26/F26,0)</f>
        <v>448</v>
      </c>
      <c r="I26" s="64" t="n">
        <v>3</v>
      </c>
      <c r="J26" s="64" t="n">
        <f aca="false">G26*I26</f>
        <v>50646</v>
      </c>
      <c r="K26" s="66" t="n">
        <v>338</v>
      </c>
      <c r="L26" s="66" t="n">
        <f aca="false">K26*J26</f>
        <v>17118348</v>
      </c>
      <c r="M26" s="67" t="n">
        <v>0.013</v>
      </c>
      <c r="N26" s="68" t="n">
        <f aca="false">зарплаты!G21</f>
        <v>2430000</v>
      </c>
      <c r="O26" s="68" t="n">
        <v>300000</v>
      </c>
      <c r="P26" s="68" t="n">
        <f aca="false">L26*M26+N26+O26</f>
        <v>2952538.524</v>
      </c>
      <c r="Q26" s="69" t="n">
        <f aca="false">R26/G26</f>
        <v>839.107302215377</v>
      </c>
      <c r="R26" s="69" t="n">
        <f aca="false">L26-P26</f>
        <v>14165809.476</v>
      </c>
      <c r="S26" s="70" t="n">
        <f aca="false">T26/G26</f>
        <v>667.326707499111</v>
      </c>
      <c r="T26" s="70" t="n">
        <f aca="false">R26-B26</f>
        <v>11265809.476</v>
      </c>
      <c r="U26" s="78" t="n">
        <f aca="false">L26*$U$6</f>
        <v>3081302.64</v>
      </c>
      <c r="V26" s="79" t="n">
        <f aca="false">V25+T26-U26</f>
        <v>-2350666.468</v>
      </c>
      <c r="BP26" s="62"/>
    </row>
    <row r="27" customFormat="false" ht="15.65" hidden="false" customHeight="false" outlineLevel="0" collapsed="false">
      <c r="A27" s="62" t="s">
        <v>141</v>
      </c>
      <c r="B27" s="63" t="n">
        <v>3000000</v>
      </c>
      <c r="C27" s="63" t="n">
        <v>26</v>
      </c>
      <c r="D27" s="64" t="n">
        <f aca="false">ROUNDDOWN(B27/C27,0)</f>
        <v>115384</v>
      </c>
      <c r="E27" s="65" t="n">
        <v>0.06</v>
      </c>
      <c r="F27" s="64" t="n">
        <f aca="false">ROUNDDOWN(D27*E27,0)</f>
        <v>6923</v>
      </c>
      <c r="G27" s="64" t="n">
        <f aca="false">'клиенты всего'!B22</f>
        <v>18735</v>
      </c>
      <c r="H27" s="64" t="n">
        <f aca="false">ROUNDUP(B27/F27,0)</f>
        <v>434</v>
      </c>
      <c r="I27" s="64" t="n">
        <v>3</v>
      </c>
      <c r="J27" s="64" t="n">
        <f aca="false">G27*I27</f>
        <v>56205</v>
      </c>
      <c r="K27" s="66" t="n">
        <v>340</v>
      </c>
      <c r="L27" s="66" t="n">
        <f aca="false">K27*J27</f>
        <v>19109700</v>
      </c>
      <c r="M27" s="67" t="n">
        <v>0.012</v>
      </c>
      <c r="N27" s="68" t="n">
        <f aca="false">зарплаты!G22</f>
        <v>2430000</v>
      </c>
      <c r="O27" s="68" t="n">
        <v>300000</v>
      </c>
      <c r="P27" s="68" t="n">
        <f aca="false">L27*M27+N27+O27</f>
        <v>2959316.4</v>
      </c>
      <c r="Q27" s="69" t="n">
        <f aca="false">R27/G27</f>
        <v>862.043426741393</v>
      </c>
      <c r="R27" s="69" t="n">
        <f aca="false">L27-P27</f>
        <v>16150383.6</v>
      </c>
      <c r="S27" s="70" t="n">
        <f aca="false">T27/G27</f>
        <v>701.915324259408</v>
      </c>
      <c r="T27" s="70" t="n">
        <f aca="false">R27-B27</f>
        <v>13150383.6</v>
      </c>
      <c r="U27" s="78" t="n">
        <f aca="false">L27*$U$6</f>
        <v>3439746</v>
      </c>
      <c r="V27" s="79" t="n">
        <f aca="false">V26+T27-U27</f>
        <v>7359971.132</v>
      </c>
      <c r="BP27" s="62"/>
    </row>
    <row r="28" customFormat="false" ht="15.65" hidden="false" customHeight="false" outlineLevel="0" collapsed="false">
      <c r="A28" s="62" t="s">
        <v>142</v>
      </c>
      <c r="B28" s="63" t="n">
        <v>3100000</v>
      </c>
      <c r="C28" s="63" t="n">
        <v>25.8</v>
      </c>
      <c r="D28" s="64" t="n">
        <f aca="false">ROUNDDOWN(B28/C28,0)</f>
        <v>120155</v>
      </c>
      <c r="E28" s="65" t="n">
        <v>0.0615</v>
      </c>
      <c r="F28" s="64" t="n">
        <f aca="false">ROUNDDOWN(D28*E28,0)</f>
        <v>7389</v>
      </c>
      <c r="G28" s="64" t="n">
        <f aca="false">'клиенты всего'!B23</f>
        <v>20496</v>
      </c>
      <c r="H28" s="64" t="n">
        <f aca="false">ROUNDUP(B28/F28,0)</f>
        <v>420</v>
      </c>
      <c r="I28" s="64" t="n">
        <v>3</v>
      </c>
      <c r="J28" s="64" t="n">
        <f aca="false">G28*I28</f>
        <v>61488</v>
      </c>
      <c r="K28" s="66" t="n">
        <v>342</v>
      </c>
      <c r="L28" s="66" t="n">
        <f aca="false">K28*J28</f>
        <v>21028896</v>
      </c>
      <c r="M28" s="67" t="n">
        <v>0.012</v>
      </c>
      <c r="N28" s="68" t="n">
        <f aca="false">зарплаты!G23</f>
        <v>2630000</v>
      </c>
      <c r="O28" s="68" t="n">
        <v>300000</v>
      </c>
      <c r="P28" s="68" t="n">
        <f aca="false">L28*M28+N28+O28</f>
        <v>3182346.752</v>
      </c>
      <c r="Q28" s="69" t="n">
        <f aca="false">R28/G28</f>
        <v>870.733277127244</v>
      </c>
      <c r="R28" s="69" t="n">
        <f aca="false">L28-P28</f>
        <v>17846549.248</v>
      </c>
      <c r="S28" s="70" t="n">
        <f aca="false">T28/G28</f>
        <v>719.4842529274</v>
      </c>
      <c r="T28" s="70" t="n">
        <f aca="false">R28-B28</f>
        <v>14746549.248</v>
      </c>
      <c r="U28" s="78" t="n">
        <f aca="false">L28*$U$6</f>
        <v>3785201.28</v>
      </c>
      <c r="V28" s="79" t="n">
        <f aca="false">V27+T28-U28</f>
        <v>18321319.1</v>
      </c>
      <c r="BP28" s="62"/>
    </row>
    <row r="29" customFormat="false" ht="15.65" hidden="false" customHeight="false" outlineLevel="0" collapsed="false">
      <c r="A29" s="62" t="s">
        <v>143</v>
      </c>
      <c r="B29" s="63" t="n">
        <v>3200000</v>
      </c>
      <c r="C29" s="63" t="n">
        <v>25.6</v>
      </c>
      <c r="D29" s="64" t="n">
        <f aca="false">ROUNDDOWN(B29/C29,0)</f>
        <v>125000</v>
      </c>
      <c r="E29" s="65" t="n">
        <v>0.063</v>
      </c>
      <c r="F29" s="64" t="n">
        <f aca="false">ROUNDDOWN(D29*E29,0)</f>
        <v>7875</v>
      </c>
      <c r="G29" s="64" t="n">
        <f aca="false">'клиенты всего'!B24</f>
        <v>22217</v>
      </c>
      <c r="H29" s="64" t="n">
        <f aca="false">ROUNDUP(B29/F29,0)</f>
        <v>407</v>
      </c>
      <c r="I29" s="64" t="n">
        <v>3</v>
      </c>
      <c r="J29" s="64" t="n">
        <f aca="false">G29*I29</f>
        <v>66651</v>
      </c>
      <c r="K29" s="66" t="n">
        <v>344</v>
      </c>
      <c r="L29" s="66" t="n">
        <f aca="false">K29*J29</f>
        <v>22927944</v>
      </c>
      <c r="M29" s="67" t="n">
        <v>0.012</v>
      </c>
      <c r="N29" s="68" t="n">
        <f aca="false">зарплаты!G24</f>
        <v>2930000</v>
      </c>
      <c r="O29" s="68" t="n">
        <v>300000</v>
      </c>
      <c r="P29" s="68" t="n">
        <f aca="false">L29*M29+N29+O29</f>
        <v>3505135.328</v>
      </c>
      <c r="Q29" s="69" t="n">
        <f aca="false">R29/G29</f>
        <v>874.231834721159</v>
      </c>
      <c r="R29" s="69" t="n">
        <f aca="false">L29-P29</f>
        <v>19422808.672</v>
      </c>
      <c r="S29" s="70" t="n">
        <f aca="false">T29/G29</f>
        <v>730.19798676689</v>
      </c>
      <c r="T29" s="70" t="n">
        <f aca="false">R29-B29</f>
        <v>16222808.672</v>
      </c>
      <c r="U29" s="78" t="n">
        <f aca="false">L29*$U$6</f>
        <v>4127029.92</v>
      </c>
      <c r="V29" s="79" t="n">
        <f aca="false">V28+T29-U29</f>
        <v>30417097.852</v>
      </c>
      <c r="BP29" s="62"/>
    </row>
    <row r="30" customFormat="false" ht="15.65" hidden="false" customHeight="false" outlineLevel="0" collapsed="false">
      <c r="A30" s="62" t="s">
        <v>144</v>
      </c>
      <c r="B30" s="63" t="n">
        <v>3300000</v>
      </c>
      <c r="C30" s="63" t="n">
        <v>25.4</v>
      </c>
      <c r="D30" s="64" t="n">
        <f aca="false">ROUNDDOWN(B30/C30,0)</f>
        <v>129921</v>
      </c>
      <c r="E30" s="65" t="n">
        <v>0.0645</v>
      </c>
      <c r="F30" s="64" t="n">
        <f aca="false">ROUNDDOWN(D30*E30,0)</f>
        <v>8379</v>
      </c>
      <c r="G30" s="64" t="n">
        <f aca="false">'клиенты всего'!B25</f>
        <v>23925</v>
      </c>
      <c r="H30" s="64" t="n">
        <f aca="false">ROUNDUP(B30/F30,0)</f>
        <v>394</v>
      </c>
      <c r="I30" s="64" t="n">
        <v>3</v>
      </c>
      <c r="J30" s="64" t="n">
        <f aca="false">G30*I30</f>
        <v>71775</v>
      </c>
      <c r="K30" s="66" t="n">
        <v>346</v>
      </c>
      <c r="L30" s="66" t="n">
        <f aca="false">K30*J30</f>
        <v>24834150</v>
      </c>
      <c r="M30" s="67" t="n">
        <v>0.012</v>
      </c>
      <c r="N30" s="68" t="n">
        <f aca="false">зарплаты!G25</f>
        <v>2930000</v>
      </c>
      <c r="O30" s="68" t="n">
        <v>400000</v>
      </c>
      <c r="P30" s="68" t="n">
        <f aca="false">L30*M30+N30+O30</f>
        <v>3628009.8</v>
      </c>
      <c r="Q30" s="69" t="n">
        <f aca="false">R30/G30</f>
        <v>886.359047021944</v>
      </c>
      <c r="R30" s="69" t="n">
        <f aca="false">L30-P30</f>
        <v>21206140.2</v>
      </c>
      <c r="S30" s="70" t="n">
        <f aca="false">T30/G30</f>
        <v>748.428012539185</v>
      </c>
      <c r="T30" s="70" t="n">
        <f aca="false">R30-B30</f>
        <v>17906140.2</v>
      </c>
      <c r="U30" s="78" t="n">
        <f aca="false">L30*$U$6</f>
        <v>4470147</v>
      </c>
      <c r="V30" s="79" t="n">
        <f aca="false">V29+T30-U30</f>
        <v>43853091.052</v>
      </c>
      <c r="BP30" s="62"/>
    </row>
    <row r="31" customFormat="false" ht="15.65" hidden="false" customHeight="false" outlineLevel="0" collapsed="false">
      <c r="A31" s="62" t="s">
        <v>145</v>
      </c>
      <c r="B31" s="63" t="n">
        <v>3400000</v>
      </c>
      <c r="C31" s="63" t="n">
        <v>25.2</v>
      </c>
      <c r="D31" s="64" t="n">
        <f aca="false">ROUNDDOWN(B31/C31,0)</f>
        <v>134920</v>
      </c>
      <c r="E31" s="65" t="n">
        <v>0.066</v>
      </c>
      <c r="F31" s="64" t="n">
        <f aca="false">ROUNDDOWN(D31*E31,0)</f>
        <v>8904</v>
      </c>
      <c r="G31" s="64" t="n">
        <f aca="false">'клиенты всего'!B26</f>
        <v>26842</v>
      </c>
      <c r="H31" s="64" t="n">
        <f aca="false">ROUNDUP(B31/F31,0)</f>
        <v>382</v>
      </c>
      <c r="I31" s="64" t="n">
        <v>3</v>
      </c>
      <c r="J31" s="64" t="n">
        <f aca="false">G31*I31</f>
        <v>80526</v>
      </c>
      <c r="K31" s="66" t="n">
        <v>348</v>
      </c>
      <c r="L31" s="66" t="n">
        <f aca="false">K31*J31</f>
        <v>28023048</v>
      </c>
      <c r="M31" s="67" t="n">
        <v>0.012</v>
      </c>
      <c r="N31" s="68" t="n">
        <f aca="false">зарплаты!G26</f>
        <v>3200000</v>
      </c>
      <c r="O31" s="68" t="n">
        <v>400000</v>
      </c>
      <c r="P31" s="68" t="n">
        <f aca="false">L31*M31+N31+O31</f>
        <v>3936276.576</v>
      </c>
      <c r="Q31" s="69" t="n">
        <f aca="false">R31/G31</f>
        <v>897.353826987557</v>
      </c>
      <c r="R31" s="69" t="n">
        <f aca="false">L31-P31</f>
        <v>24086771.424</v>
      </c>
      <c r="S31" s="70" t="n">
        <f aca="false">T31/G31</f>
        <v>770.686663586916</v>
      </c>
      <c r="T31" s="70" t="n">
        <f aca="false">R31-B31</f>
        <v>20686771.424</v>
      </c>
      <c r="U31" s="78" t="n">
        <f aca="false">L31*$U$6</f>
        <v>5044148.64</v>
      </c>
      <c r="V31" s="79" t="n">
        <f aca="false">V30+T31-U31</f>
        <v>59495713.836</v>
      </c>
      <c r="BP31" s="62"/>
    </row>
    <row r="32" customFormat="false" ht="15.65" hidden="false" customHeight="false" outlineLevel="0" collapsed="false">
      <c r="A32" s="62" t="s">
        <v>146</v>
      </c>
      <c r="B32" s="63" t="n">
        <v>3500000</v>
      </c>
      <c r="C32" s="63" t="n">
        <v>25</v>
      </c>
      <c r="D32" s="64" t="n">
        <f aca="false">ROUNDDOWN(B32/C32,0)</f>
        <v>140000</v>
      </c>
      <c r="E32" s="65" t="n">
        <v>0.0675</v>
      </c>
      <c r="F32" s="64" t="n">
        <f aca="false">ROUNDDOWN(D32*E32,0)</f>
        <v>9450</v>
      </c>
      <c r="G32" s="64" t="n">
        <f aca="false">'клиенты всего'!B27</f>
        <v>29575</v>
      </c>
      <c r="H32" s="64" t="n">
        <f aca="false">ROUNDUP(B32/F32,0)</f>
        <v>371</v>
      </c>
      <c r="I32" s="64" t="n">
        <v>3</v>
      </c>
      <c r="J32" s="64" t="n">
        <f aca="false">G32*I32</f>
        <v>88725</v>
      </c>
      <c r="K32" s="66" t="n">
        <v>350</v>
      </c>
      <c r="L32" s="66" t="n">
        <f aca="false">K32*J32</f>
        <v>31053750</v>
      </c>
      <c r="M32" s="67" t="n">
        <v>0.012</v>
      </c>
      <c r="N32" s="68" t="n">
        <f aca="false">зарплаты!G27</f>
        <v>3200000</v>
      </c>
      <c r="O32" s="68" t="n">
        <v>400000</v>
      </c>
      <c r="P32" s="68" t="n">
        <f aca="false">L32*M32+N32+O32</f>
        <v>3972645</v>
      </c>
      <c r="Q32" s="69" t="n">
        <f aca="false">R32/G32</f>
        <v>915.675570583263</v>
      </c>
      <c r="R32" s="69" t="n">
        <f aca="false">L32-P32</f>
        <v>27081105</v>
      </c>
      <c r="S32" s="70" t="n">
        <f aca="false">T32/G32</f>
        <v>797.332375316991</v>
      </c>
      <c r="T32" s="70" t="n">
        <f aca="false">R32-B32</f>
        <v>23581105</v>
      </c>
      <c r="U32" s="78" t="n">
        <f aca="false">L32*$U$6</f>
        <v>5589675</v>
      </c>
      <c r="V32" s="79" t="n">
        <f aca="false">V31+T32-U32</f>
        <v>77487143.836</v>
      </c>
      <c r="BP32" s="62"/>
    </row>
    <row r="33" customFormat="false" ht="15.65" hidden="false" customHeight="false" outlineLevel="0" collapsed="false">
      <c r="A33" s="62" t="s">
        <v>147</v>
      </c>
      <c r="B33" s="63" t="n">
        <v>3600000</v>
      </c>
      <c r="C33" s="63" t="n">
        <v>24.8</v>
      </c>
      <c r="D33" s="64" t="n">
        <f aca="false">ROUNDDOWN(B33/C33,0)</f>
        <v>145161</v>
      </c>
      <c r="E33" s="65" t="n">
        <v>0.069</v>
      </c>
      <c r="F33" s="64" t="n">
        <f aca="false">ROUNDDOWN(D33*E33,0)</f>
        <v>10016</v>
      </c>
      <c r="G33" s="64" t="n">
        <f aca="false">'клиенты всего'!B28</f>
        <v>32191</v>
      </c>
      <c r="H33" s="64" t="n">
        <f aca="false">ROUNDUP(B33/F33,0)</f>
        <v>360</v>
      </c>
      <c r="I33" s="64" t="n">
        <v>3</v>
      </c>
      <c r="J33" s="64" t="n">
        <f aca="false">G33*I33</f>
        <v>96573</v>
      </c>
      <c r="K33" s="66" t="n">
        <v>352</v>
      </c>
      <c r="L33" s="66" t="n">
        <f aca="false">K33*J33</f>
        <v>33993696</v>
      </c>
      <c r="M33" s="67" t="n">
        <v>0.011</v>
      </c>
      <c r="N33" s="68" t="n">
        <f aca="false">зарплаты!G28</f>
        <v>3200000</v>
      </c>
      <c r="O33" s="68" t="n">
        <v>400000</v>
      </c>
      <c r="P33" s="68" t="n">
        <f aca="false">L33*M33+N33+O33</f>
        <v>3973930.656</v>
      </c>
      <c r="Q33" s="69" t="n">
        <f aca="false">R33/G33</f>
        <v>932.551500232984</v>
      </c>
      <c r="R33" s="69" t="n">
        <f aca="false">L33-P33</f>
        <v>30019765.344</v>
      </c>
      <c r="S33" s="70" t="n">
        <f aca="false">T33/G33</f>
        <v>820.719000465969</v>
      </c>
      <c r="T33" s="70" t="n">
        <f aca="false">R33-B33</f>
        <v>26419765.344</v>
      </c>
      <c r="U33" s="78" t="n">
        <f aca="false">L33*$U$6</f>
        <v>6118865.28</v>
      </c>
      <c r="V33" s="79" t="n">
        <f aca="false">V32+T33-U33</f>
        <v>97788043.9</v>
      </c>
      <c r="BP33" s="62"/>
    </row>
    <row r="34" customFormat="false" ht="15.65" hidden="false" customHeight="false" outlineLevel="0" collapsed="false">
      <c r="A34" s="62" t="s">
        <v>148</v>
      </c>
      <c r="B34" s="63" t="n">
        <v>3700000</v>
      </c>
      <c r="C34" s="63" t="n">
        <v>24.6</v>
      </c>
      <c r="D34" s="64" t="n">
        <f aca="false">ROUNDDOWN(B34/C34,0)</f>
        <v>150406</v>
      </c>
      <c r="E34" s="65" t="n">
        <v>0.0705</v>
      </c>
      <c r="F34" s="64" t="n">
        <f aca="false">ROUNDDOWN(D34*E34,0)</f>
        <v>10603</v>
      </c>
      <c r="G34" s="64" t="n">
        <f aca="false">'клиенты всего'!B29</f>
        <v>34739</v>
      </c>
      <c r="H34" s="64" t="n">
        <f aca="false">ROUNDUP(B34/F34,0)</f>
        <v>349</v>
      </c>
      <c r="I34" s="64" t="n">
        <v>3</v>
      </c>
      <c r="J34" s="64" t="n">
        <f aca="false">G34*I34</f>
        <v>104217</v>
      </c>
      <c r="K34" s="66" t="n">
        <v>354</v>
      </c>
      <c r="L34" s="66" t="n">
        <f aca="false">K34*J34</f>
        <v>36892818</v>
      </c>
      <c r="M34" s="67" t="n">
        <v>0.011</v>
      </c>
      <c r="N34" s="68" t="n">
        <f aca="false">зарплаты!G29</f>
        <v>3400000</v>
      </c>
      <c r="O34" s="68" t="n">
        <v>400000</v>
      </c>
      <c r="P34" s="68" t="n">
        <f aca="false">L34*M34+N34+O34</f>
        <v>4205820.998</v>
      </c>
      <c r="Q34" s="69" t="n">
        <f aca="false">R34/G34</f>
        <v>940.930855868045</v>
      </c>
      <c r="R34" s="69" t="n">
        <f aca="false">L34-P34</f>
        <v>32686997.002</v>
      </c>
      <c r="S34" s="70" t="n">
        <f aca="false">T34/G34</f>
        <v>834.422320792193</v>
      </c>
      <c r="T34" s="70" t="n">
        <f aca="false">R34-B34</f>
        <v>28986997.002</v>
      </c>
      <c r="U34" s="78" t="n">
        <f aca="false">L34*$U$6</f>
        <v>6640707.24</v>
      </c>
      <c r="V34" s="79" t="n">
        <f aca="false">V33+T34-U34</f>
        <v>120134333.662</v>
      </c>
      <c r="BP34" s="62"/>
    </row>
    <row r="35" customFormat="false" ht="15.65" hidden="false" customHeight="false" outlineLevel="0" collapsed="false">
      <c r="A35" s="62" t="s">
        <v>149</v>
      </c>
      <c r="B35" s="63" t="n">
        <v>3800000</v>
      </c>
      <c r="C35" s="63" t="n">
        <v>24.4</v>
      </c>
      <c r="D35" s="64" t="n">
        <f aca="false">ROUNDDOWN(B35/C35,0)</f>
        <v>155737</v>
      </c>
      <c r="E35" s="65" t="n">
        <v>0.072</v>
      </c>
      <c r="F35" s="64" t="n">
        <f aca="false">ROUNDDOWN(D35*E35,0)</f>
        <v>11213</v>
      </c>
      <c r="G35" s="64" t="n">
        <f aca="false">'клиенты всего'!B30</f>
        <v>37261</v>
      </c>
      <c r="H35" s="64" t="n">
        <f aca="false">ROUNDUP(B35/F35,0)</f>
        <v>339</v>
      </c>
      <c r="I35" s="64" t="n">
        <v>3</v>
      </c>
      <c r="J35" s="64" t="n">
        <f aca="false">G35*I35</f>
        <v>111783</v>
      </c>
      <c r="K35" s="66" t="n">
        <v>356</v>
      </c>
      <c r="L35" s="66" t="n">
        <f aca="false">K35*J35</f>
        <v>39794748</v>
      </c>
      <c r="M35" s="67" t="n">
        <v>0.011</v>
      </c>
      <c r="N35" s="68" t="n">
        <f aca="false">зарплаты!G30</f>
        <v>3400000</v>
      </c>
      <c r="O35" s="68" t="n">
        <v>400000</v>
      </c>
      <c r="P35" s="68" t="n">
        <f aca="false">L35*M35+N35+O35</f>
        <v>4237742.228</v>
      </c>
      <c r="Q35" s="69" t="n">
        <f aca="false">R35/G35</f>
        <v>954.268693057084</v>
      </c>
      <c r="R35" s="69" t="n">
        <f aca="false">L35-P35</f>
        <v>35557005.772</v>
      </c>
      <c r="S35" s="70" t="n">
        <f aca="false">T35/G35</f>
        <v>852.285386114168</v>
      </c>
      <c r="T35" s="70" t="n">
        <f aca="false">R35-B35</f>
        <v>31757005.772</v>
      </c>
      <c r="U35" s="78" t="n">
        <f aca="false">L35*$U$6</f>
        <v>7163054.64</v>
      </c>
      <c r="V35" s="79" t="n">
        <f aca="false">V34+T35-U35</f>
        <v>144728284.794</v>
      </c>
      <c r="BP35" s="62"/>
    </row>
    <row r="36" customFormat="false" ht="15.65" hidden="false" customHeight="false" outlineLevel="0" collapsed="false">
      <c r="A36" s="62" t="s">
        <v>150</v>
      </c>
      <c r="B36" s="63" t="n">
        <v>3900000</v>
      </c>
      <c r="C36" s="63" t="n">
        <v>24.2</v>
      </c>
      <c r="D36" s="64" t="n">
        <f aca="false">ROUNDDOWN(B36/C36,0)</f>
        <v>161157</v>
      </c>
      <c r="E36" s="65" t="n">
        <v>0.0735</v>
      </c>
      <c r="F36" s="64" t="n">
        <f aca="false">ROUNDDOWN(D36*E36,0)</f>
        <v>11845</v>
      </c>
      <c r="G36" s="64" t="n">
        <f aca="false">'клиенты всего'!B31</f>
        <v>39784</v>
      </c>
      <c r="H36" s="64" t="n">
        <f aca="false">ROUNDUP(B36/F36,0)</f>
        <v>330</v>
      </c>
      <c r="I36" s="64" t="n">
        <v>3</v>
      </c>
      <c r="J36" s="64" t="n">
        <f aca="false">G36*I36</f>
        <v>119352</v>
      </c>
      <c r="K36" s="66" t="n">
        <v>358</v>
      </c>
      <c r="L36" s="66" t="n">
        <f aca="false">K36*J36</f>
        <v>42728016</v>
      </c>
      <c r="M36" s="67" t="n">
        <v>0.011</v>
      </c>
      <c r="N36" s="68" t="n">
        <f aca="false">зарплаты!G31</f>
        <v>3520000</v>
      </c>
      <c r="O36" s="68" t="n">
        <v>400000</v>
      </c>
      <c r="P36" s="68" t="n">
        <f aca="false">L36*M36+N36+O36</f>
        <v>4390008.176</v>
      </c>
      <c r="Q36" s="69" t="n">
        <f aca="false">R36/G36</f>
        <v>963.653926804746</v>
      </c>
      <c r="R36" s="69" t="n">
        <f aca="false">L36-P36</f>
        <v>38338007.824</v>
      </c>
      <c r="S36" s="70" t="n">
        <f aca="false">T36/G36</f>
        <v>865.624568268651</v>
      </c>
      <c r="T36" s="70" t="n">
        <f aca="false">R36-B36</f>
        <v>34438007.824</v>
      </c>
      <c r="U36" s="78" t="n">
        <f aca="false">L36*$U$6</f>
        <v>7691042.88</v>
      </c>
      <c r="V36" s="79" t="n">
        <f aca="false">V35+T36-U36</f>
        <v>171475249.738</v>
      </c>
      <c r="BP36" s="62"/>
    </row>
    <row r="37" customFormat="false" ht="15.65" hidden="false" customHeight="false" outlineLevel="0" collapsed="false">
      <c r="A37" s="62" t="s">
        <v>151</v>
      </c>
      <c r="B37" s="63" t="n">
        <v>4000000</v>
      </c>
      <c r="C37" s="63" t="n">
        <v>24</v>
      </c>
      <c r="D37" s="64" t="n">
        <f aca="false">ROUNDDOWN(B37/C37,0)</f>
        <v>166666</v>
      </c>
      <c r="E37" s="65" t="n">
        <v>0.075</v>
      </c>
      <c r="F37" s="64" t="n">
        <f aca="false">ROUNDDOWN(D37*E37,0)</f>
        <v>12499</v>
      </c>
      <c r="G37" s="64" t="n">
        <f aca="false">'клиенты всего'!B32</f>
        <v>44322</v>
      </c>
      <c r="H37" s="64" t="n">
        <f aca="false">ROUNDUP(B37/F37,0)</f>
        <v>321</v>
      </c>
      <c r="I37" s="64" t="n">
        <v>3</v>
      </c>
      <c r="J37" s="64" t="n">
        <f aca="false">G37*I37</f>
        <v>132966</v>
      </c>
      <c r="K37" s="66" t="n">
        <v>360</v>
      </c>
      <c r="L37" s="66" t="n">
        <f aca="false">K37*J37</f>
        <v>47867760</v>
      </c>
      <c r="M37" s="67" t="n">
        <v>0.011</v>
      </c>
      <c r="N37" s="68" t="n">
        <f aca="false">зарплаты!G32</f>
        <v>3520000</v>
      </c>
      <c r="O37" s="68" t="n">
        <v>400000</v>
      </c>
      <c r="P37" s="68" t="n">
        <f aca="false">L37*M37+N37+O37</f>
        <v>4446545.36</v>
      </c>
      <c r="Q37" s="69" t="n">
        <f aca="false">R37/G37</f>
        <v>979.676337710392</v>
      </c>
      <c r="R37" s="69" t="n">
        <f aca="false">L37-P37</f>
        <v>43421214.64</v>
      </c>
      <c r="S37" s="70" t="n">
        <f aca="false">T37/G37</f>
        <v>889.427702720996</v>
      </c>
      <c r="T37" s="70" t="n">
        <f aca="false">R37-B37</f>
        <v>39421214.64</v>
      </c>
      <c r="U37" s="78" t="n">
        <f aca="false">L37*$U$6</f>
        <v>8616196.8</v>
      </c>
      <c r="V37" s="79" t="n">
        <f aca="false">V36+T37-U37</f>
        <v>202280267.578</v>
      </c>
      <c r="BP37" s="62"/>
    </row>
    <row r="38" customFormat="false" ht="15.65" hidden="false" customHeight="false" outlineLevel="0" collapsed="false">
      <c r="A38" s="62" t="s">
        <v>152</v>
      </c>
      <c r="B38" s="63" t="n">
        <v>4100000</v>
      </c>
      <c r="C38" s="63" t="n">
        <v>23.8</v>
      </c>
      <c r="D38" s="64" t="n">
        <f aca="false">ROUNDDOWN(B38/C38,0)</f>
        <v>172268</v>
      </c>
      <c r="E38" s="65" t="n">
        <v>0.0765</v>
      </c>
      <c r="F38" s="64" t="n">
        <f aca="false">ROUNDDOWN(D38*E38,0)</f>
        <v>13178</v>
      </c>
      <c r="G38" s="64" t="n">
        <f aca="false">'клиенты всего'!B33</f>
        <v>48627</v>
      </c>
      <c r="H38" s="64" t="n">
        <f aca="false">ROUNDUP(B38/F38,0)</f>
        <v>312</v>
      </c>
      <c r="I38" s="64" t="n">
        <v>3</v>
      </c>
      <c r="J38" s="64" t="n">
        <f aca="false">G38*I38</f>
        <v>145881</v>
      </c>
      <c r="K38" s="66" t="n">
        <v>362</v>
      </c>
      <c r="L38" s="66" t="n">
        <f aca="false">K38*J38</f>
        <v>52808922</v>
      </c>
      <c r="M38" s="67" t="n">
        <v>0.011</v>
      </c>
      <c r="N38" s="68" t="n">
        <f aca="false">зарплаты!G33</f>
        <v>3520000</v>
      </c>
      <c r="O38" s="68" t="n">
        <v>500000</v>
      </c>
      <c r="P38" s="68" t="n">
        <f aca="false">L38*M38+N38+O38</f>
        <v>4600898.142</v>
      </c>
      <c r="Q38" s="69" t="n">
        <f aca="false">R38/G38</f>
        <v>991.383878462583</v>
      </c>
      <c r="R38" s="69" t="n">
        <f aca="false">L38-P38</f>
        <v>48208023.858</v>
      </c>
      <c r="S38" s="70" t="n">
        <f aca="false">T38/G38</f>
        <v>907.068580377157</v>
      </c>
      <c r="T38" s="70" t="n">
        <f aca="false">R38-B38</f>
        <v>44108023.858</v>
      </c>
      <c r="U38" s="78" t="n">
        <f aca="false">L38*$U$6</f>
        <v>9505605.96</v>
      </c>
      <c r="V38" s="79" t="n">
        <f aca="false">V37+T38-U38</f>
        <v>236882685.476</v>
      </c>
      <c r="BP38" s="62"/>
    </row>
    <row r="39" customFormat="false" ht="15.65" hidden="false" customHeight="false" outlineLevel="0" collapsed="false">
      <c r="A39" s="62" t="s">
        <v>153</v>
      </c>
      <c r="B39" s="63" t="n">
        <v>4200000</v>
      </c>
      <c r="C39" s="63" t="n">
        <v>23.6</v>
      </c>
      <c r="D39" s="64" t="n">
        <f aca="false">ROUNDDOWN(B39/C39,0)</f>
        <v>177966</v>
      </c>
      <c r="E39" s="65" t="n">
        <v>0.078</v>
      </c>
      <c r="F39" s="64" t="n">
        <f aca="false">ROUNDDOWN(D39*E39,0)</f>
        <v>13881</v>
      </c>
      <c r="G39" s="64" t="n">
        <f aca="false">'клиенты всего'!B34</f>
        <v>52773</v>
      </c>
      <c r="H39" s="64" t="n">
        <f aca="false">ROUNDUP(B39/F39,0)</f>
        <v>303</v>
      </c>
      <c r="I39" s="64" t="n">
        <v>3</v>
      </c>
      <c r="J39" s="64" t="n">
        <f aca="false">G39*I39</f>
        <v>158319</v>
      </c>
      <c r="K39" s="66" t="n">
        <v>364</v>
      </c>
      <c r="L39" s="66" t="n">
        <f aca="false">K39*J39</f>
        <v>57628116</v>
      </c>
      <c r="M39" s="67" t="n">
        <v>0.01</v>
      </c>
      <c r="N39" s="68" t="n">
        <f aca="false">зарплаты!G34</f>
        <v>3720000</v>
      </c>
      <c r="O39" s="68" t="n">
        <v>500000</v>
      </c>
      <c r="P39" s="68" t="n">
        <f aca="false">L39*M39+N39+O39</f>
        <v>4796281.16</v>
      </c>
      <c r="Q39" s="69" t="n">
        <f aca="false">R39/G39</f>
        <v>1001.11486631421</v>
      </c>
      <c r="R39" s="69" t="n">
        <f aca="false">L39-P39</f>
        <v>52831834.84</v>
      </c>
      <c r="S39" s="70" t="n">
        <f aca="false">T39/G39</f>
        <v>921.528714304663</v>
      </c>
      <c r="T39" s="70" t="n">
        <f aca="false">R39-B39</f>
        <v>48631834.84</v>
      </c>
      <c r="U39" s="78" t="n">
        <f aca="false">L39*$U$6</f>
        <v>10373060.88</v>
      </c>
      <c r="V39" s="79" t="n">
        <f aca="false">V38+T39-U39</f>
        <v>275141459.436</v>
      </c>
      <c r="BP39" s="62"/>
    </row>
    <row r="40" customFormat="false" ht="15.65" hidden="false" customHeight="false" outlineLevel="0" collapsed="false">
      <c r="A40" s="62" t="s">
        <v>154</v>
      </c>
      <c r="B40" s="63" t="n">
        <v>4300000</v>
      </c>
      <c r="C40" s="63" t="n">
        <v>23.4</v>
      </c>
      <c r="D40" s="64" t="n">
        <f aca="false">ROUNDDOWN(B40/C40,0)</f>
        <v>183760</v>
      </c>
      <c r="E40" s="65" t="n">
        <v>0.0795</v>
      </c>
      <c r="F40" s="64" t="n">
        <f aca="false">ROUNDDOWN(D40*E40,0)</f>
        <v>14608</v>
      </c>
      <c r="G40" s="64" t="n">
        <f aca="false">'клиенты всего'!B35</f>
        <v>56818</v>
      </c>
      <c r="H40" s="64" t="n">
        <f aca="false">ROUNDUP(B40/F40,0)</f>
        <v>295</v>
      </c>
      <c r="I40" s="64" t="n">
        <v>3</v>
      </c>
      <c r="J40" s="64" t="n">
        <f aca="false">G40*I40</f>
        <v>170454</v>
      </c>
      <c r="K40" s="66" t="n">
        <v>366</v>
      </c>
      <c r="L40" s="66" t="n">
        <f aca="false">K40*J40</f>
        <v>62386164</v>
      </c>
      <c r="M40" s="67" t="n">
        <v>0.01</v>
      </c>
      <c r="N40" s="68" t="n">
        <f aca="false">зарплаты!G35</f>
        <v>3720000</v>
      </c>
      <c r="O40" s="68" t="n">
        <v>500000</v>
      </c>
      <c r="P40" s="68" t="n">
        <f aca="false">L40*M40+N40+O40</f>
        <v>4843861.64</v>
      </c>
      <c r="Q40" s="69" t="n">
        <f aca="false">R40/G40</f>
        <v>1012.74776232884</v>
      </c>
      <c r="R40" s="69" t="n">
        <f aca="false">L40-P40</f>
        <v>57542302.36</v>
      </c>
      <c r="S40" s="70" t="n">
        <f aca="false">T40/G40</f>
        <v>937.067520152065</v>
      </c>
      <c r="T40" s="70" t="n">
        <f aca="false">R40-B40</f>
        <v>53242302.36</v>
      </c>
      <c r="U40" s="78" t="n">
        <f aca="false">L40*$U$6</f>
        <v>11229509.52</v>
      </c>
      <c r="V40" s="79" t="n">
        <f aca="false">V39+T40-U40</f>
        <v>317154252.276</v>
      </c>
      <c r="BP40" s="62"/>
    </row>
    <row r="41" customFormat="false" ht="15.65" hidden="false" customHeight="false" outlineLevel="0" collapsed="false">
      <c r="A41" s="62" t="s">
        <v>155</v>
      </c>
      <c r="B41" s="63" t="n">
        <v>4400000</v>
      </c>
      <c r="C41" s="63" t="n">
        <v>23.2</v>
      </c>
      <c r="D41" s="64" t="n">
        <f aca="false">ROUNDDOWN(B41/C41,0)</f>
        <v>189655</v>
      </c>
      <c r="E41" s="65" t="n">
        <v>0.08</v>
      </c>
      <c r="F41" s="64" t="n">
        <f aca="false">ROUNDDOWN(D41*E41,0)</f>
        <v>15172</v>
      </c>
      <c r="G41" s="64" t="n">
        <f aca="false">'клиенты всего'!B36</f>
        <v>60618</v>
      </c>
      <c r="H41" s="64" t="n">
        <f aca="false">ROUNDUP(B41/F41,0)</f>
        <v>291</v>
      </c>
      <c r="I41" s="64" t="n">
        <v>3</v>
      </c>
      <c r="J41" s="64" t="n">
        <f aca="false">G41*I41</f>
        <v>181854</v>
      </c>
      <c r="K41" s="66" t="n">
        <v>368</v>
      </c>
      <c r="L41" s="66" t="n">
        <f aca="false">K41*J41</f>
        <v>66922272</v>
      </c>
      <c r="M41" s="67" t="n">
        <v>0.01</v>
      </c>
      <c r="N41" s="68" t="n">
        <f aca="false">зарплаты!G36</f>
        <v>3720000</v>
      </c>
      <c r="O41" s="68" t="n">
        <v>500000</v>
      </c>
      <c r="P41" s="68" t="n">
        <f aca="false">L41*M41+N41+O41</f>
        <v>4889222.72</v>
      </c>
      <c r="Q41" s="69" t="n">
        <f aca="false">R41/G41</f>
        <v>1023.34371440826</v>
      </c>
      <c r="R41" s="69" t="n">
        <f aca="false">L41-P41</f>
        <v>62033049.28</v>
      </c>
      <c r="S41" s="70" t="n">
        <f aca="false">T41/G41</f>
        <v>950.758013791283</v>
      </c>
      <c r="T41" s="70" t="n">
        <f aca="false">R41-B41</f>
        <v>57633049.28</v>
      </c>
      <c r="U41" s="78" t="n">
        <f aca="false">L41*$U$6</f>
        <v>12046008.96</v>
      </c>
      <c r="V41" s="79" t="n">
        <f aca="false">V40+T41-U41</f>
        <v>362741292.596</v>
      </c>
      <c r="BP41" s="62"/>
    </row>
    <row r="42" customFormat="false" ht="15.65" hidden="false" customHeight="false" outlineLevel="0" collapsed="false">
      <c r="A42" s="62" t="s">
        <v>156</v>
      </c>
      <c r="B42" s="63" t="n">
        <v>4500000</v>
      </c>
      <c r="C42" s="63" t="n">
        <v>23</v>
      </c>
      <c r="D42" s="64" t="n">
        <f aca="false">ROUNDDOWN(B42/C42,0)</f>
        <v>195652</v>
      </c>
      <c r="E42" s="65" t="n">
        <v>0.08</v>
      </c>
      <c r="F42" s="64" t="n">
        <f aca="false">ROUNDDOWN(D42*E42,0)</f>
        <v>15652</v>
      </c>
      <c r="G42" s="64" t="n">
        <f aca="false">'клиенты всего'!B37</f>
        <v>64138</v>
      </c>
      <c r="H42" s="64" t="n">
        <f aca="false">ROUNDUP(B42/F42,0)</f>
        <v>288</v>
      </c>
      <c r="I42" s="64" t="n">
        <v>3</v>
      </c>
      <c r="J42" s="64" t="n">
        <f aca="false">G42*I42</f>
        <v>192414</v>
      </c>
      <c r="K42" s="66" t="n">
        <v>370</v>
      </c>
      <c r="L42" s="66" t="n">
        <f aca="false">K42*J42</f>
        <v>71193180</v>
      </c>
      <c r="M42" s="67" t="n">
        <v>0.01</v>
      </c>
      <c r="N42" s="68" t="n">
        <f aca="false">зарплаты!G37</f>
        <v>3920000</v>
      </c>
      <c r="O42" s="68" t="n">
        <v>500000</v>
      </c>
      <c r="P42" s="68" t="n">
        <f aca="false">L42*M42+N42+O42</f>
        <v>5131931.8</v>
      </c>
      <c r="Q42" s="69" t="n">
        <f aca="false">R42/G42</f>
        <v>1029.98609560635</v>
      </c>
      <c r="R42" s="69" t="n">
        <f aca="false">L42-P42</f>
        <v>66061248.2</v>
      </c>
      <c r="S42" s="70" t="n">
        <f aca="false">T42/G42</f>
        <v>959.824880725935</v>
      </c>
      <c r="T42" s="70" t="n">
        <f aca="false">R42-B42</f>
        <v>61561248.2</v>
      </c>
      <c r="U42" s="78" t="n">
        <f aca="false">L42*$U$6</f>
        <v>12814772.4</v>
      </c>
      <c r="V42" s="79" t="n">
        <f aca="false">V41+T42-U42</f>
        <v>411487768.396</v>
      </c>
      <c r="BP42" s="62"/>
    </row>
    <row r="44" customFormat="false" ht="12.8" hidden="false" customHeight="true" outlineLevel="0" collapsed="false">
      <c r="A44" s="80" t="s">
        <v>157</v>
      </c>
      <c r="B44" s="81"/>
      <c r="R44" s="81"/>
    </row>
    <row r="45" customFormat="false" ht="12.8" hidden="false" customHeight="false" outlineLevel="0" collapsed="false">
      <c r="A45" s="80"/>
      <c r="B45" s="80"/>
      <c r="R45" s="81"/>
    </row>
    <row r="46" customFormat="false" ht="12.8" hidden="false" customHeight="false" outlineLevel="0" collapsed="false">
      <c r="A46" s="0" t="s">
        <v>135</v>
      </c>
    </row>
    <row r="47" customFormat="false" ht="12.8" hidden="false" customHeight="false" outlineLevel="0" collapsed="false">
      <c r="B47" s="81"/>
      <c r="R47" s="81"/>
    </row>
    <row r="48" customFormat="false" ht="12.8" hidden="false" customHeight="false" outlineLevel="0" collapsed="false">
      <c r="B48" s="81"/>
      <c r="R48" s="81"/>
    </row>
    <row r="50" customFormat="false" ht="12.8" hidden="false" customHeight="true" outlineLevel="0" collapsed="false">
      <c r="A50" s="80" t="s">
        <v>158</v>
      </c>
    </row>
    <row r="51" customFormat="false" ht="12.8" hidden="false" customHeight="false" outlineLevel="0" collapsed="false">
      <c r="A51" s="80"/>
    </row>
    <row r="52" customFormat="false" ht="12.8" hidden="false" customHeight="false" outlineLevel="0" collapsed="false">
      <c r="A52" s="0" t="s">
        <v>141</v>
      </c>
    </row>
  </sheetData>
  <mergeCells count="15">
    <mergeCell ref="E4:F4"/>
    <mergeCell ref="Q4:R4"/>
    <mergeCell ref="A5:A6"/>
    <mergeCell ref="B5:J5"/>
    <mergeCell ref="K5:L5"/>
    <mergeCell ref="M5:P5"/>
    <mergeCell ref="Q5:R5"/>
    <mergeCell ref="S5:T5"/>
    <mergeCell ref="V5:V6"/>
    <mergeCell ref="A44:A45"/>
    <mergeCell ref="B44:B45"/>
    <mergeCell ref="R44:R45"/>
    <mergeCell ref="B47:B48"/>
    <mergeCell ref="R47:R48"/>
    <mergeCell ref="A50:A5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84"/>
    <col collapsed="false" customWidth="true" hidden="false" outlineLevel="0" max="8" min="8" style="0" width="15.56"/>
    <col collapsed="false" customWidth="true" hidden="false" outlineLevel="0" max="9" min="9" style="0" width="18.33"/>
    <col collapsed="false" customWidth="true" hidden="false" outlineLevel="0" max="10" min="10" style="0" width="17.22"/>
  </cols>
  <sheetData>
    <row r="1" customFormat="false" ht="29.85" hidden="false" customHeight="true" outlineLevel="0" collapsed="false">
      <c r="A1" s="50" t="s">
        <v>91</v>
      </c>
      <c r="B1" s="51" t="s">
        <v>92</v>
      </c>
      <c r="C1" s="51"/>
      <c r="D1" s="51"/>
      <c r="E1" s="51"/>
      <c r="F1" s="51"/>
      <c r="G1" s="52" t="s">
        <v>93</v>
      </c>
      <c r="H1" s="53"/>
      <c r="I1" s="53"/>
    </row>
    <row r="2" customFormat="false" ht="101.45" hidden="false" customHeight="false" outlineLevel="0" collapsed="false">
      <c r="A2" s="50"/>
      <c r="B2" s="57" t="s">
        <v>97</v>
      </c>
      <c r="C2" s="57" t="s">
        <v>98</v>
      </c>
      <c r="D2" s="57" t="s">
        <v>88</v>
      </c>
      <c r="E2" s="57" t="s">
        <v>159</v>
      </c>
      <c r="F2" s="57" t="s">
        <v>102</v>
      </c>
      <c r="G2" s="58" t="s">
        <v>104</v>
      </c>
      <c r="H2" s="59" t="s">
        <v>106</v>
      </c>
      <c r="I2" s="59" t="s">
        <v>123</v>
      </c>
      <c r="J2" s="59" t="s">
        <v>124</v>
      </c>
    </row>
    <row r="3" customFormat="false" ht="12.8" hidden="false" customHeight="false" outlineLevel="0" collapsed="false">
      <c r="A3" s="0" t="s">
        <v>112</v>
      </c>
      <c r="B3" s="82" t="n">
        <v>1000000</v>
      </c>
      <c r="C3" s="82" t="n">
        <v>30</v>
      </c>
      <c r="D3" s="83" t="n">
        <v>0.03</v>
      </c>
      <c r="E3" s="83" t="n">
        <v>0.5</v>
      </c>
      <c r="F3" s="0" t="n">
        <v>2</v>
      </c>
      <c r="G3" s="0" t="n">
        <v>300</v>
      </c>
      <c r="H3" s="83" t="n">
        <v>0.015</v>
      </c>
      <c r="I3" s="82" t="n">
        <v>1500000</v>
      </c>
      <c r="J3" s="82" t="n">
        <v>200000</v>
      </c>
    </row>
    <row r="4" customFormat="false" ht="12.8" hidden="false" customHeight="false" outlineLevel="0" collapsed="false">
      <c r="A4" s="0" t="s">
        <v>156</v>
      </c>
      <c r="B4" s="82" t="n">
        <v>4500000</v>
      </c>
      <c r="C4" s="82" t="n">
        <v>23</v>
      </c>
      <c r="D4" s="83" t="n">
        <v>0.08</v>
      </c>
      <c r="E4" s="83" t="n">
        <v>0.8</v>
      </c>
      <c r="F4" s="0" t="n">
        <v>3</v>
      </c>
      <c r="G4" s="0" t="n">
        <v>370</v>
      </c>
      <c r="H4" s="83" t="n">
        <v>0.01</v>
      </c>
      <c r="I4" s="82" t="n">
        <v>4000000</v>
      </c>
      <c r="J4" s="82" t="n">
        <v>500000</v>
      </c>
    </row>
  </sheetData>
  <mergeCells count="2">
    <mergeCell ref="A1:A2"/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8" activeCellId="0" sqref="B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29"/>
    <col collapsed="false" customWidth="true" hidden="false" outlineLevel="0" max="3" min="3" style="0" width="19.31"/>
    <col collapsed="false" customWidth="true" hidden="false" outlineLevel="0" max="4" min="4" style="0" width="21.39"/>
    <col collapsed="false" customWidth="true" hidden="false" outlineLevel="0" max="5" min="5" style="0" width="19.58"/>
    <col collapsed="false" customWidth="true" hidden="false" outlineLevel="0" max="6" min="6" style="0" width="24.45"/>
  </cols>
  <sheetData>
    <row r="1" customFormat="false" ht="12.8" hidden="false" customHeight="false" outlineLevel="0" collapsed="false">
      <c r="A1" s="84" t="s">
        <v>160</v>
      </c>
      <c r="B1" s="84" t="s">
        <v>161</v>
      </c>
      <c r="C1" s="84" t="s">
        <v>162</v>
      </c>
      <c r="D1" s="84" t="s">
        <v>163</v>
      </c>
      <c r="E1" s="84" t="s">
        <v>164</v>
      </c>
      <c r="F1" s="84" t="s">
        <v>165</v>
      </c>
      <c r="G1" s="84" t="s">
        <v>166</v>
      </c>
    </row>
    <row r="2" customFormat="false" ht="12.8" hidden="false" customHeight="false" outlineLevel="0" collapsed="false">
      <c r="A2" s="85" t="s">
        <v>112</v>
      </c>
      <c r="B2" s="0" t="n">
        <v>1</v>
      </c>
      <c r="C2" s="0" t="n">
        <v>1</v>
      </c>
      <c r="D2" s="0" t="n">
        <v>1</v>
      </c>
      <c r="E2" s="0" t="n">
        <v>2</v>
      </c>
      <c r="F2" s="0" t="n">
        <v>3</v>
      </c>
      <c r="G2" s="85" t="n">
        <f aca="false">SUM(B2:F2)</f>
        <v>8</v>
      </c>
    </row>
    <row r="3" customFormat="false" ht="12.8" hidden="false" customHeight="false" outlineLevel="0" collapsed="false">
      <c r="A3" s="85" t="s">
        <v>113</v>
      </c>
      <c r="B3" s="0" t="n">
        <v>1</v>
      </c>
      <c r="C3" s="0" t="n">
        <v>1</v>
      </c>
      <c r="D3" s="0" t="n">
        <v>1</v>
      </c>
      <c r="E3" s="0" t="n">
        <v>2</v>
      </c>
      <c r="F3" s="0" t="n">
        <v>3</v>
      </c>
      <c r="G3" s="85" t="n">
        <f aca="false">SUM(B3:F3)</f>
        <v>8</v>
      </c>
    </row>
    <row r="4" customFormat="false" ht="12.8" hidden="false" customHeight="false" outlineLevel="0" collapsed="false">
      <c r="A4" s="85" t="s">
        <v>114</v>
      </c>
      <c r="B4" s="0" t="n">
        <v>1</v>
      </c>
      <c r="C4" s="0" t="n">
        <v>1</v>
      </c>
      <c r="D4" s="0" t="n">
        <v>1</v>
      </c>
      <c r="E4" s="0" t="n">
        <v>2</v>
      </c>
      <c r="F4" s="0" t="n">
        <v>3</v>
      </c>
      <c r="G4" s="85" t="n">
        <f aca="false">SUM(B4:F4)</f>
        <v>8</v>
      </c>
    </row>
    <row r="5" customFormat="false" ht="12.8" hidden="false" customHeight="false" outlineLevel="0" collapsed="false">
      <c r="A5" s="85" t="s">
        <v>115</v>
      </c>
      <c r="B5" s="0" t="n">
        <v>1</v>
      </c>
      <c r="C5" s="0" t="n">
        <v>1</v>
      </c>
      <c r="D5" s="0" t="n">
        <v>1</v>
      </c>
      <c r="E5" s="0" t="n">
        <v>2</v>
      </c>
      <c r="F5" s="0" t="n">
        <v>3</v>
      </c>
      <c r="G5" s="85" t="n">
        <f aca="false">SUM(B5:F5)</f>
        <v>8</v>
      </c>
    </row>
    <row r="6" customFormat="false" ht="12.8" hidden="false" customHeight="false" outlineLevel="0" collapsed="false">
      <c r="A6" s="85" t="s">
        <v>125</v>
      </c>
      <c r="B6" s="0" t="n">
        <v>1</v>
      </c>
      <c r="C6" s="0" t="n">
        <v>1</v>
      </c>
      <c r="D6" s="0" t="n">
        <v>1</v>
      </c>
      <c r="E6" s="0" t="n">
        <v>2</v>
      </c>
      <c r="F6" s="0" t="n">
        <v>4</v>
      </c>
      <c r="G6" s="85" t="n">
        <f aca="false">SUM(B6:F6)</f>
        <v>9</v>
      </c>
    </row>
    <row r="7" customFormat="false" ht="12.8" hidden="false" customHeight="false" outlineLevel="0" collapsed="false">
      <c r="A7" s="85" t="s">
        <v>126</v>
      </c>
      <c r="B7" s="0" t="n">
        <v>1</v>
      </c>
      <c r="C7" s="0" t="n">
        <v>1</v>
      </c>
      <c r="D7" s="0" t="n">
        <v>1</v>
      </c>
      <c r="E7" s="0" t="n">
        <v>2</v>
      </c>
      <c r="F7" s="0" t="n">
        <v>4</v>
      </c>
      <c r="G7" s="85" t="n">
        <f aca="false">SUM(B7:F7)</f>
        <v>9</v>
      </c>
    </row>
    <row r="8" customFormat="false" ht="12.8" hidden="false" customHeight="false" outlineLevel="0" collapsed="false">
      <c r="A8" s="85" t="s">
        <v>127</v>
      </c>
      <c r="B8" s="0" t="n">
        <v>1</v>
      </c>
      <c r="C8" s="0" t="n">
        <v>1</v>
      </c>
      <c r="D8" s="0" t="n">
        <v>1</v>
      </c>
      <c r="E8" s="0" t="n">
        <v>2</v>
      </c>
      <c r="F8" s="0" t="n">
        <v>4</v>
      </c>
      <c r="G8" s="85" t="n">
        <f aca="false">SUM(B8:F8)</f>
        <v>9</v>
      </c>
    </row>
    <row r="9" customFormat="false" ht="12.8" hidden="false" customHeight="false" outlineLevel="0" collapsed="false">
      <c r="A9" s="85" t="s">
        <v>128</v>
      </c>
      <c r="B9" s="0" t="n">
        <v>1</v>
      </c>
      <c r="C9" s="0" t="n">
        <v>1</v>
      </c>
      <c r="D9" s="0" t="n">
        <v>1</v>
      </c>
      <c r="E9" s="0" t="n">
        <v>2</v>
      </c>
      <c r="F9" s="0" t="n">
        <v>4</v>
      </c>
      <c r="G9" s="85" t="n">
        <f aca="false">SUM(B9:F9)</f>
        <v>9</v>
      </c>
    </row>
    <row r="10" customFormat="false" ht="12.8" hidden="false" customHeight="false" outlineLevel="0" collapsed="false">
      <c r="A10" s="85" t="s">
        <v>129</v>
      </c>
      <c r="B10" s="0" t="n">
        <v>1</v>
      </c>
      <c r="C10" s="0" t="n">
        <v>1</v>
      </c>
      <c r="D10" s="0" t="n">
        <v>1</v>
      </c>
      <c r="E10" s="0" t="n">
        <v>2</v>
      </c>
      <c r="F10" s="0" t="n">
        <v>4</v>
      </c>
      <c r="G10" s="85" t="n">
        <f aca="false">SUM(B10:F10)</f>
        <v>9</v>
      </c>
    </row>
    <row r="11" customFormat="false" ht="12.8" hidden="false" customHeight="false" outlineLevel="0" collapsed="false">
      <c r="A11" s="85" t="s">
        <v>130</v>
      </c>
      <c r="B11" s="0" t="n">
        <v>1</v>
      </c>
      <c r="C11" s="0" t="n">
        <v>1</v>
      </c>
      <c r="D11" s="0" t="n">
        <v>1</v>
      </c>
      <c r="E11" s="0" t="n">
        <v>2</v>
      </c>
      <c r="F11" s="0" t="n">
        <v>5</v>
      </c>
      <c r="G11" s="85" t="n">
        <f aca="false">SUM(B11:F11)</f>
        <v>10</v>
      </c>
    </row>
    <row r="12" customFormat="false" ht="12.8" hidden="false" customHeight="false" outlineLevel="0" collapsed="false">
      <c r="A12" s="85" t="s">
        <v>131</v>
      </c>
      <c r="B12" s="0" t="n">
        <v>1</v>
      </c>
      <c r="C12" s="0" t="n">
        <v>1</v>
      </c>
      <c r="D12" s="0" t="n">
        <v>1</v>
      </c>
      <c r="E12" s="0" t="n">
        <v>2</v>
      </c>
      <c r="F12" s="0" t="n">
        <v>5</v>
      </c>
      <c r="G12" s="85" t="n">
        <f aca="false">SUM(B12:F12)</f>
        <v>10</v>
      </c>
    </row>
    <row r="13" customFormat="false" ht="12.8" hidden="false" customHeight="false" outlineLevel="0" collapsed="false">
      <c r="A13" s="85" t="s">
        <v>132</v>
      </c>
      <c r="B13" s="0" t="n">
        <v>1</v>
      </c>
      <c r="C13" s="0" t="n">
        <v>1</v>
      </c>
      <c r="D13" s="0" t="n">
        <v>1</v>
      </c>
      <c r="E13" s="0" t="n">
        <v>2</v>
      </c>
      <c r="F13" s="0" t="n">
        <v>5</v>
      </c>
      <c r="G13" s="85" t="n">
        <f aca="false">SUM(B13:F13)</f>
        <v>10</v>
      </c>
    </row>
    <row r="14" customFormat="false" ht="12.8" hidden="false" customHeight="false" outlineLevel="0" collapsed="false">
      <c r="A14" s="85" t="s">
        <v>133</v>
      </c>
      <c r="B14" s="0" t="n">
        <v>1</v>
      </c>
      <c r="C14" s="0" t="n">
        <v>1</v>
      </c>
      <c r="D14" s="0" t="n">
        <v>2</v>
      </c>
      <c r="E14" s="0" t="n">
        <v>3</v>
      </c>
      <c r="F14" s="0" t="n">
        <v>5</v>
      </c>
      <c r="G14" s="85" t="n">
        <f aca="false">SUM(B14:F14)</f>
        <v>12</v>
      </c>
    </row>
    <row r="15" customFormat="false" ht="12.8" hidden="false" customHeight="false" outlineLevel="0" collapsed="false">
      <c r="A15" s="85" t="s">
        <v>134</v>
      </c>
      <c r="B15" s="0" t="n">
        <v>1</v>
      </c>
      <c r="C15" s="0" t="n">
        <v>1</v>
      </c>
      <c r="D15" s="0" t="n">
        <v>2</v>
      </c>
      <c r="E15" s="0" t="n">
        <v>3</v>
      </c>
      <c r="F15" s="0" t="n">
        <v>5</v>
      </c>
      <c r="G15" s="85" t="n">
        <f aca="false">SUM(B15:F15)</f>
        <v>12</v>
      </c>
    </row>
    <row r="16" customFormat="false" ht="12.8" hidden="false" customHeight="false" outlineLevel="0" collapsed="false">
      <c r="A16" s="85" t="s">
        <v>135</v>
      </c>
      <c r="B16" s="0" t="n">
        <v>1</v>
      </c>
      <c r="C16" s="0" t="n">
        <v>1</v>
      </c>
      <c r="D16" s="0" t="n">
        <v>2</v>
      </c>
      <c r="E16" s="0" t="n">
        <v>3</v>
      </c>
      <c r="F16" s="0" t="n">
        <v>5</v>
      </c>
      <c r="G16" s="85" t="n">
        <f aca="false">SUM(B16:F16)</f>
        <v>12</v>
      </c>
    </row>
    <row r="17" customFormat="false" ht="12.8" hidden="false" customHeight="false" outlineLevel="0" collapsed="false">
      <c r="A17" s="85" t="s">
        <v>136</v>
      </c>
      <c r="B17" s="0" t="n">
        <v>1</v>
      </c>
      <c r="C17" s="0" t="n">
        <v>1</v>
      </c>
      <c r="D17" s="0" t="n">
        <v>2</v>
      </c>
      <c r="E17" s="0" t="n">
        <v>3</v>
      </c>
      <c r="F17" s="0" t="n">
        <v>6</v>
      </c>
      <c r="G17" s="85" t="n">
        <f aca="false">SUM(B17:F17)</f>
        <v>13</v>
      </c>
    </row>
    <row r="18" customFormat="false" ht="12.8" hidden="false" customHeight="false" outlineLevel="0" collapsed="false">
      <c r="A18" s="85" t="s">
        <v>137</v>
      </c>
      <c r="B18" s="0" t="n">
        <v>1</v>
      </c>
      <c r="C18" s="0" t="n">
        <v>1</v>
      </c>
      <c r="D18" s="0" t="n">
        <v>2</v>
      </c>
      <c r="E18" s="0" t="n">
        <v>3</v>
      </c>
      <c r="F18" s="0" t="n">
        <v>6</v>
      </c>
      <c r="G18" s="85" t="n">
        <f aca="false">SUM(B18:F18)</f>
        <v>13</v>
      </c>
    </row>
    <row r="19" customFormat="false" ht="12.8" hidden="false" customHeight="false" outlineLevel="0" collapsed="false">
      <c r="A19" s="85" t="s">
        <v>138</v>
      </c>
      <c r="B19" s="0" t="n">
        <v>1</v>
      </c>
      <c r="C19" s="0" t="n">
        <v>1</v>
      </c>
      <c r="D19" s="0" t="n">
        <v>2</v>
      </c>
      <c r="E19" s="0" t="n">
        <v>4</v>
      </c>
      <c r="F19" s="0" t="n">
        <v>6</v>
      </c>
      <c r="G19" s="85" t="n">
        <f aca="false">SUM(B19:F19)</f>
        <v>14</v>
      </c>
    </row>
    <row r="20" customFormat="false" ht="12.8" hidden="false" customHeight="false" outlineLevel="0" collapsed="false">
      <c r="A20" s="85" t="s">
        <v>139</v>
      </c>
      <c r="B20" s="0" t="n">
        <v>1</v>
      </c>
      <c r="C20" s="0" t="n">
        <v>1</v>
      </c>
      <c r="D20" s="0" t="n">
        <v>2</v>
      </c>
      <c r="E20" s="0" t="n">
        <v>4</v>
      </c>
      <c r="F20" s="0" t="n">
        <v>6</v>
      </c>
      <c r="G20" s="85" t="n">
        <f aca="false">SUM(B20:F20)</f>
        <v>14</v>
      </c>
    </row>
    <row r="21" customFormat="false" ht="12.8" hidden="false" customHeight="false" outlineLevel="0" collapsed="false">
      <c r="A21" s="85" t="s">
        <v>140</v>
      </c>
      <c r="B21" s="0" t="n">
        <v>1</v>
      </c>
      <c r="C21" s="0" t="n">
        <v>1</v>
      </c>
      <c r="D21" s="0" t="n">
        <v>2</v>
      </c>
      <c r="E21" s="0" t="n">
        <v>4</v>
      </c>
      <c r="F21" s="0" t="n">
        <v>6</v>
      </c>
      <c r="G21" s="85" t="n">
        <f aca="false">SUM(B21:F21)</f>
        <v>14</v>
      </c>
    </row>
    <row r="22" customFormat="false" ht="12.8" hidden="false" customHeight="false" outlineLevel="0" collapsed="false">
      <c r="A22" s="85" t="s">
        <v>141</v>
      </c>
      <c r="B22" s="0" t="n">
        <v>1</v>
      </c>
      <c r="C22" s="0" t="n">
        <v>1</v>
      </c>
      <c r="D22" s="0" t="n">
        <v>2</v>
      </c>
      <c r="E22" s="0" t="n">
        <v>4</v>
      </c>
      <c r="F22" s="0" t="n">
        <v>6</v>
      </c>
      <c r="G22" s="85" t="n">
        <f aca="false">SUM(B22:F22)</f>
        <v>14</v>
      </c>
    </row>
    <row r="23" customFormat="false" ht="12.8" hidden="false" customHeight="false" outlineLevel="0" collapsed="false">
      <c r="A23" s="85" t="s">
        <v>142</v>
      </c>
      <c r="B23" s="0" t="n">
        <v>1</v>
      </c>
      <c r="C23" s="0" t="n">
        <v>1</v>
      </c>
      <c r="D23" s="0" t="n">
        <v>2</v>
      </c>
      <c r="E23" s="0" t="n">
        <v>4</v>
      </c>
      <c r="F23" s="0" t="n">
        <v>7</v>
      </c>
      <c r="G23" s="85" t="n">
        <f aca="false">SUM(B23:F23)</f>
        <v>15</v>
      </c>
    </row>
    <row r="24" customFormat="false" ht="12.8" hidden="false" customHeight="false" outlineLevel="0" collapsed="false">
      <c r="A24" s="85" t="s">
        <v>143</v>
      </c>
      <c r="B24" s="0" t="n">
        <v>2</v>
      </c>
      <c r="C24" s="0" t="n">
        <v>1</v>
      </c>
      <c r="D24" s="0" t="n">
        <v>2</v>
      </c>
      <c r="E24" s="0" t="n">
        <v>4</v>
      </c>
      <c r="F24" s="0" t="n">
        <v>7</v>
      </c>
      <c r="G24" s="85" t="n">
        <f aca="false">SUM(B24:F24)</f>
        <v>16</v>
      </c>
    </row>
    <row r="25" customFormat="false" ht="12.8" hidden="false" customHeight="false" outlineLevel="0" collapsed="false">
      <c r="A25" s="85" t="s">
        <v>144</v>
      </c>
      <c r="B25" s="0" t="n">
        <v>2</v>
      </c>
      <c r="C25" s="0" t="n">
        <v>1</v>
      </c>
      <c r="D25" s="0" t="n">
        <v>2</v>
      </c>
      <c r="E25" s="0" t="n">
        <v>4</v>
      </c>
      <c r="F25" s="0" t="n">
        <v>7</v>
      </c>
      <c r="G25" s="85" t="n">
        <f aca="false">SUM(B25:F25)</f>
        <v>16</v>
      </c>
    </row>
    <row r="26" customFormat="false" ht="12.8" hidden="false" customHeight="false" outlineLevel="0" collapsed="false">
      <c r="A26" s="85" t="s">
        <v>145</v>
      </c>
      <c r="B26" s="0" t="n">
        <v>2</v>
      </c>
      <c r="C26" s="0" t="n">
        <v>2</v>
      </c>
      <c r="D26" s="0" t="n">
        <v>2</v>
      </c>
      <c r="E26" s="0" t="n">
        <v>5</v>
      </c>
      <c r="F26" s="0" t="n">
        <v>7</v>
      </c>
      <c r="G26" s="85" t="n">
        <f aca="false">SUM(B26:F26)</f>
        <v>18</v>
      </c>
    </row>
    <row r="27" customFormat="false" ht="12.8" hidden="false" customHeight="false" outlineLevel="0" collapsed="false">
      <c r="A27" s="85" t="s">
        <v>146</v>
      </c>
      <c r="B27" s="0" t="n">
        <v>2</v>
      </c>
      <c r="C27" s="0" t="n">
        <v>2</v>
      </c>
      <c r="D27" s="0" t="n">
        <v>2</v>
      </c>
      <c r="E27" s="0" t="n">
        <v>5</v>
      </c>
      <c r="F27" s="0" t="n">
        <v>7</v>
      </c>
      <c r="G27" s="85" t="n">
        <f aca="false">SUM(B27:F27)</f>
        <v>18</v>
      </c>
    </row>
    <row r="28" customFormat="false" ht="12.8" hidden="false" customHeight="false" outlineLevel="0" collapsed="false">
      <c r="A28" s="85" t="s">
        <v>147</v>
      </c>
      <c r="B28" s="0" t="n">
        <v>2</v>
      </c>
      <c r="C28" s="0" t="n">
        <v>2</v>
      </c>
      <c r="D28" s="0" t="n">
        <v>2</v>
      </c>
      <c r="E28" s="0" t="n">
        <v>5</v>
      </c>
      <c r="F28" s="0" t="n">
        <v>7</v>
      </c>
      <c r="G28" s="85" t="n">
        <f aca="false">SUM(B28:F28)</f>
        <v>18</v>
      </c>
    </row>
    <row r="29" customFormat="false" ht="12.8" hidden="false" customHeight="false" outlineLevel="0" collapsed="false">
      <c r="A29" s="85" t="s">
        <v>148</v>
      </c>
      <c r="B29" s="0" t="n">
        <v>2</v>
      </c>
      <c r="C29" s="0" t="n">
        <v>2</v>
      </c>
      <c r="D29" s="0" t="n">
        <v>2</v>
      </c>
      <c r="E29" s="0" t="n">
        <v>5</v>
      </c>
      <c r="F29" s="0" t="n">
        <v>8</v>
      </c>
      <c r="G29" s="85" t="n">
        <f aca="false">SUM(B29:F29)</f>
        <v>19</v>
      </c>
    </row>
    <row r="30" customFormat="false" ht="12.8" hidden="false" customHeight="false" outlineLevel="0" collapsed="false">
      <c r="A30" s="85" t="s">
        <v>149</v>
      </c>
      <c r="B30" s="0" t="n">
        <v>2</v>
      </c>
      <c r="C30" s="0" t="n">
        <v>2</v>
      </c>
      <c r="D30" s="0" t="n">
        <v>2</v>
      </c>
      <c r="E30" s="0" t="n">
        <v>5</v>
      </c>
      <c r="F30" s="0" t="n">
        <v>8</v>
      </c>
      <c r="G30" s="85" t="n">
        <f aca="false">SUM(B30:F30)</f>
        <v>19</v>
      </c>
    </row>
    <row r="31" customFormat="false" ht="12.8" hidden="false" customHeight="false" outlineLevel="0" collapsed="false">
      <c r="A31" s="85" t="s">
        <v>150</v>
      </c>
      <c r="B31" s="0" t="n">
        <v>2</v>
      </c>
      <c r="C31" s="0" t="n">
        <v>2</v>
      </c>
      <c r="D31" s="0" t="n">
        <v>2</v>
      </c>
      <c r="E31" s="0" t="n">
        <v>6</v>
      </c>
      <c r="F31" s="0" t="n">
        <v>8</v>
      </c>
      <c r="G31" s="85" t="n">
        <f aca="false">SUM(B31:F31)</f>
        <v>20</v>
      </c>
    </row>
    <row r="32" customFormat="false" ht="12.8" hidden="false" customHeight="false" outlineLevel="0" collapsed="false">
      <c r="A32" s="85" t="s">
        <v>151</v>
      </c>
      <c r="B32" s="0" t="n">
        <v>2</v>
      </c>
      <c r="C32" s="0" t="n">
        <v>2</v>
      </c>
      <c r="D32" s="0" t="n">
        <v>2</v>
      </c>
      <c r="E32" s="0" t="n">
        <v>6</v>
      </c>
      <c r="F32" s="0" t="n">
        <v>8</v>
      </c>
      <c r="G32" s="85" t="n">
        <f aca="false">SUM(B32:F32)</f>
        <v>20</v>
      </c>
    </row>
    <row r="33" customFormat="false" ht="12.8" hidden="false" customHeight="false" outlineLevel="0" collapsed="false">
      <c r="A33" s="85" t="s">
        <v>152</v>
      </c>
      <c r="B33" s="0" t="n">
        <v>2</v>
      </c>
      <c r="C33" s="0" t="n">
        <v>2</v>
      </c>
      <c r="D33" s="0" t="n">
        <v>2</v>
      </c>
      <c r="E33" s="0" t="n">
        <v>6</v>
      </c>
      <c r="F33" s="0" t="n">
        <v>8</v>
      </c>
      <c r="G33" s="85" t="n">
        <f aca="false">SUM(B33:F33)</f>
        <v>20</v>
      </c>
    </row>
    <row r="34" customFormat="false" ht="12.8" hidden="false" customHeight="false" outlineLevel="0" collapsed="false">
      <c r="A34" s="85" t="s">
        <v>153</v>
      </c>
      <c r="B34" s="0" t="n">
        <v>2</v>
      </c>
      <c r="C34" s="0" t="n">
        <v>2</v>
      </c>
      <c r="D34" s="0" t="n">
        <v>2</v>
      </c>
      <c r="E34" s="0" t="n">
        <v>6</v>
      </c>
      <c r="F34" s="0" t="n">
        <v>9</v>
      </c>
      <c r="G34" s="85" t="n">
        <f aca="false">SUM(B34:F34)</f>
        <v>21</v>
      </c>
    </row>
    <row r="35" customFormat="false" ht="12.8" hidden="false" customHeight="false" outlineLevel="0" collapsed="false">
      <c r="A35" s="85" t="s">
        <v>154</v>
      </c>
      <c r="B35" s="0" t="n">
        <v>2</v>
      </c>
      <c r="C35" s="0" t="n">
        <v>2</v>
      </c>
      <c r="D35" s="0" t="n">
        <v>2</v>
      </c>
      <c r="E35" s="0" t="n">
        <v>6</v>
      </c>
      <c r="F35" s="0" t="n">
        <v>9</v>
      </c>
      <c r="G35" s="85" t="n">
        <f aca="false">SUM(B35:F35)</f>
        <v>21</v>
      </c>
    </row>
    <row r="36" customFormat="false" ht="12.8" hidden="false" customHeight="false" outlineLevel="0" collapsed="false">
      <c r="A36" s="85" t="s">
        <v>155</v>
      </c>
      <c r="B36" s="0" t="n">
        <v>2</v>
      </c>
      <c r="C36" s="0" t="n">
        <v>2</v>
      </c>
      <c r="D36" s="0" t="n">
        <v>2</v>
      </c>
      <c r="E36" s="0" t="n">
        <v>6</v>
      </c>
      <c r="F36" s="0" t="n">
        <v>9</v>
      </c>
      <c r="G36" s="85" t="n">
        <f aca="false">SUM(B36:F36)</f>
        <v>21</v>
      </c>
    </row>
    <row r="37" customFormat="false" ht="12.8" hidden="false" customHeight="false" outlineLevel="0" collapsed="false">
      <c r="A37" s="85" t="s">
        <v>156</v>
      </c>
      <c r="B37" s="0" t="n">
        <v>2</v>
      </c>
      <c r="C37" s="0" t="n">
        <v>2</v>
      </c>
      <c r="D37" s="0" t="n">
        <v>2</v>
      </c>
      <c r="E37" s="0" t="n">
        <v>6</v>
      </c>
      <c r="F37" s="0" t="n">
        <v>10</v>
      </c>
      <c r="G37" s="85" t="n">
        <f aca="false">SUM(B37:F37)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9" activeCellId="0" sqref="C3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23.34"/>
    <col collapsed="false" customWidth="true" hidden="false" outlineLevel="0" max="4" min="4" style="0" width="21.95"/>
    <col collapsed="false" customWidth="true" hidden="false" outlineLevel="0" max="5" min="5" style="0" width="18.76"/>
    <col collapsed="false" customWidth="true" hidden="false" outlineLevel="0" max="6" min="6" style="0" width="19.45"/>
    <col collapsed="false" customWidth="true" hidden="false" outlineLevel="0" max="7" min="7" style="0" width="25.01"/>
  </cols>
  <sheetData>
    <row r="1" customFormat="false" ht="12.8" hidden="false" customHeight="false" outlineLevel="0" collapsed="false">
      <c r="A1" s="86" t="s">
        <v>160</v>
      </c>
      <c r="B1" s="87" t="s">
        <v>161</v>
      </c>
      <c r="C1" s="87" t="s">
        <v>162</v>
      </c>
      <c r="D1" s="87" t="s">
        <v>163</v>
      </c>
      <c r="E1" s="87" t="s">
        <v>167</v>
      </c>
      <c r="F1" s="87" t="s">
        <v>165</v>
      </c>
      <c r="G1" s="85" t="s">
        <v>168</v>
      </c>
    </row>
    <row r="2" customFormat="false" ht="12.8" hidden="false" customHeight="false" outlineLevel="0" collapsed="false">
      <c r="A2" s="86" t="s">
        <v>112</v>
      </c>
      <c r="B2" s="82" t="n">
        <f aca="false">работники!B2*$B$38</f>
        <v>300000</v>
      </c>
      <c r="C2" s="82" t="n">
        <f aca="false">работники!C2*$C$38</f>
        <v>150000</v>
      </c>
      <c r="D2" s="82" t="n">
        <f aca="false">работники!D2*$D$38</f>
        <v>150000</v>
      </c>
      <c r="E2" s="82" t="n">
        <f aca="false">работники!E2*$E$38</f>
        <v>240000</v>
      </c>
      <c r="F2" s="82" t="n">
        <f aca="false">работники!F2*$F$38</f>
        <v>600000</v>
      </c>
      <c r="G2" s="88" t="n">
        <f aca="false">SUM(B2:F2)</f>
        <v>1440000</v>
      </c>
    </row>
    <row r="3" customFormat="false" ht="12.8" hidden="false" customHeight="false" outlineLevel="0" collapsed="false">
      <c r="A3" s="86" t="s">
        <v>113</v>
      </c>
      <c r="B3" s="82" t="n">
        <f aca="false">работники!B3*$B$38</f>
        <v>300000</v>
      </c>
      <c r="C3" s="82" t="n">
        <f aca="false">работники!C3*$C$38</f>
        <v>150000</v>
      </c>
      <c r="D3" s="82" t="n">
        <f aca="false">работники!D3*$D$38</f>
        <v>150000</v>
      </c>
      <c r="E3" s="82" t="n">
        <f aca="false">работники!E3*$E$38</f>
        <v>240000</v>
      </c>
      <c r="F3" s="82" t="n">
        <f aca="false">работники!F3*$F$38</f>
        <v>600000</v>
      </c>
      <c r="G3" s="88" t="n">
        <f aca="false">SUM(B3:F3)</f>
        <v>1440000</v>
      </c>
    </row>
    <row r="4" customFormat="false" ht="12.8" hidden="false" customHeight="false" outlineLevel="0" collapsed="false">
      <c r="A4" s="86" t="s">
        <v>114</v>
      </c>
      <c r="B4" s="82" t="n">
        <f aca="false">работники!B4*$B$38</f>
        <v>300000</v>
      </c>
      <c r="C4" s="82" t="n">
        <f aca="false">работники!C4*$C$38</f>
        <v>150000</v>
      </c>
      <c r="D4" s="82" t="n">
        <f aca="false">работники!D4*$D$38</f>
        <v>150000</v>
      </c>
      <c r="E4" s="82" t="n">
        <f aca="false">работники!E4*$E$38</f>
        <v>240000</v>
      </c>
      <c r="F4" s="82" t="n">
        <f aca="false">работники!F4*$F$38</f>
        <v>600000</v>
      </c>
      <c r="G4" s="88" t="n">
        <f aca="false">SUM(B4:F4)</f>
        <v>1440000</v>
      </c>
    </row>
    <row r="5" customFormat="false" ht="12.8" hidden="false" customHeight="false" outlineLevel="0" collapsed="false">
      <c r="A5" s="86" t="s">
        <v>115</v>
      </c>
      <c r="B5" s="82" t="n">
        <f aca="false">работники!B5*$B$38</f>
        <v>300000</v>
      </c>
      <c r="C5" s="82" t="n">
        <f aca="false">работники!C5*$C$38</f>
        <v>150000</v>
      </c>
      <c r="D5" s="82" t="n">
        <f aca="false">работники!D5*$D$38</f>
        <v>150000</v>
      </c>
      <c r="E5" s="82" t="n">
        <f aca="false">работники!E5*$E$38</f>
        <v>240000</v>
      </c>
      <c r="F5" s="82" t="n">
        <f aca="false">работники!F5*$F$38</f>
        <v>600000</v>
      </c>
      <c r="G5" s="88" t="n">
        <f aca="false">SUM(B5:F5)</f>
        <v>1440000</v>
      </c>
    </row>
    <row r="6" customFormat="false" ht="12.8" hidden="false" customHeight="false" outlineLevel="0" collapsed="false">
      <c r="A6" s="86" t="s">
        <v>125</v>
      </c>
      <c r="B6" s="82" t="n">
        <f aca="false">работники!B6*$B$38</f>
        <v>300000</v>
      </c>
      <c r="C6" s="82" t="n">
        <f aca="false">работники!C6*$C$38</f>
        <v>150000</v>
      </c>
      <c r="D6" s="82" t="n">
        <f aca="false">работники!D6*$D$38</f>
        <v>150000</v>
      </c>
      <c r="E6" s="82" t="n">
        <f aca="false">работники!E6*$E$38</f>
        <v>240000</v>
      </c>
      <c r="F6" s="82" t="n">
        <f aca="false">работники!F6*$F$38</f>
        <v>800000</v>
      </c>
      <c r="G6" s="88" t="n">
        <f aca="false">SUM(B6:F6)</f>
        <v>1640000</v>
      </c>
    </row>
    <row r="7" customFormat="false" ht="12.8" hidden="false" customHeight="false" outlineLevel="0" collapsed="false">
      <c r="A7" s="86" t="s">
        <v>126</v>
      </c>
      <c r="B7" s="82" t="n">
        <f aca="false">работники!B7*$B$38</f>
        <v>300000</v>
      </c>
      <c r="C7" s="82" t="n">
        <f aca="false">работники!C7*$C$38</f>
        <v>150000</v>
      </c>
      <c r="D7" s="82" t="n">
        <f aca="false">работники!D7*$D$38</f>
        <v>150000</v>
      </c>
      <c r="E7" s="82" t="n">
        <f aca="false">работники!E7*$E$38</f>
        <v>240000</v>
      </c>
      <c r="F7" s="82" t="n">
        <f aca="false">работники!F7*$F$38</f>
        <v>800000</v>
      </c>
      <c r="G7" s="88" t="n">
        <f aca="false">SUM(B7:F7)</f>
        <v>1640000</v>
      </c>
    </row>
    <row r="8" customFormat="false" ht="12.8" hidden="false" customHeight="false" outlineLevel="0" collapsed="false">
      <c r="A8" s="86" t="s">
        <v>127</v>
      </c>
      <c r="B8" s="82" t="n">
        <f aca="false">работники!B8*$B$38</f>
        <v>300000</v>
      </c>
      <c r="C8" s="82" t="n">
        <f aca="false">работники!C8*$C$38</f>
        <v>150000</v>
      </c>
      <c r="D8" s="82" t="n">
        <f aca="false">работники!D8*$D$38</f>
        <v>150000</v>
      </c>
      <c r="E8" s="82" t="n">
        <f aca="false">работники!E8*$E$38</f>
        <v>240000</v>
      </c>
      <c r="F8" s="82" t="n">
        <f aca="false">работники!F8*$F$38</f>
        <v>800000</v>
      </c>
      <c r="G8" s="88" t="n">
        <f aca="false">SUM(B8:F8)</f>
        <v>1640000</v>
      </c>
    </row>
    <row r="9" customFormat="false" ht="12.8" hidden="false" customHeight="false" outlineLevel="0" collapsed="false">
      <c r="A9" s="86" t="s">
        <v>128</v>
      </c>
      <c r="B9" s="82" t="n">
        <f aca="false">работники!B9*$B$38</f>
        <v>300000</v>
      </c>
      <c r="C9" s="82" t="n">
        <f aca="false">работники!C9*$C$38</f>
        <v>150000</v>
      </c>
      <c r="D9" s="82" t="n">
        <f aca="false">работники!D9*$D$38</f>
        <v>150000</v>
      </c>
      <c r="E9" s="82" t="n">
        <f aca="false">работники!E9*$E$38</f>
        <v>240000</v>
      </c>
      <c r="F9" s="82" t="n">
        <f aca="false">работники!F9*$F$38</f>
        <v>800000</v>
      </c>
      <c r="G9" s="88" t="n">
        <f aca="false">SUM(B9:F9)</f>
        <v>1640000</v>
      </c>
    </row>
    <row r="10" customFormat="false" ht="12.8" hidden="false" customHeight="false" outlineLevel="0" collapsed="false">
      <c r="A10" s="86" t="s">
        <v>129</v>
      </c>
      <c r="B10" s="82" t="n">
        <f aca="false">работники!B10*$B$38</f>
        <v>300000</v>
      </c>
      <c r="C10" s="82" t="n">
        <f aca="false">работники!C10*$C$38</f>
        <v>150000</v>
      </c>
      <c r="D10" s="82" t="n">
        <f aca="false">работники!D10*$D$38</f>
        <v>150000</v>
      </c>
      <c r="E10" s="82" t="n">
        <f aca="false">работники!E10*$E$38</f>
        <v>240000</v>
      </c>
      <c r="F10" s="82" t="n">
        <f aca="false">работники!F10*$F$38</f>
        <v>800000</v>
      </c>
      <c r="G10" s="88" t="n">
        <f aca="false">SUM(B10:F10)</f>
        <v>1640000</v>
      </c>
    </row>
    <row r="11" customFormat="false" ht="12.8" hidden="false" customHeight="false" outlineLevel="0" collapsed="false">
      <c r="A11" s="86" t="s">
        <v>130</v>
      </c>
      <c r="B11" s="82" t="n">
        <f aca="false">работники!B11*$B$38</f>
        <v>300000</v>
      </c>
      <c r="C11" s="82" t="n">
        <f aca="false">работники!C11*$C$38</f>
        <v>150000</v>
      </c>
      <c r="D11" s="82" t="n">
        <f aca="false">работники!D11*$D$38</f>
        <v>150000</v>
      </c>
      <c r="E11" s="82" t="n">
        <f aca="false">работники!E11*$E$38</f>
        <v>240000</v>
      </c>
      <c r="F11" s="82" t="n">
        <f aca="false">работники!F11*$F$38</f>
        <v>1000000</v>
      </c>
      <c r="G11" s="88" t="n">
        <f aca="false">SUM(B11:F11)</f>
        <v>1840000</v>
      </c>
    </row>
    <row r="12" customFormat="false" ht="12.8" hidden="false" customHeight="false" outlineLevel="0" collapsed="false">
      <c r="A12" s="86" t="s">
        <v>131</v>
      </c>
      <c r="B12" s="82" t="n">
        <f aca="false">работники!B12*$B$38</f>
        <v>300000</v>
      </c>
      <c r="C12" s="82" t="n">
        <f aca="false">работники!C12*$C$38</f>
        <v>150000</v>
      </c>
      <c r="D12" s="82" t="n">
        <f aca="false">работники!D12*$D$38</f>
        <v>150000</v>
      </c>
      <c r="E12" s="82" t="n">
        <f aca="false">работники!E12*$E$38</f>
        <v>240000</v>
      </c>
      <c r="F12" s="82" t="n">
        <f aca="false">работники!F12*$F$38</f>
        <v>1000000</v>
      </c>
      <c r="G12" s="88" t="n">
        <f aca="false">SUM(B12:F12)</f>
        <v>1840000</v>
      </c>
    </row>
    <row r="13" customFormat="false" ht="12.8" hidden="false" customHeight="false" outlineLevel="0" collapsed="false">
      <c r="A13" s="86" t="s">
        <v>132</v>
      </c>
      <c r="B13" s="82" t="n">
        <f aca="false">работники!B13*$B$38</f>
        <v>300000</v>
      </c>
      <c r="C13" s="82" t="n">
        <f aca="false">работники!C13*$C$38</f>
        <v>150000</v>
      </c>
      <c r="D13" s="82" t="n">
        <f aca="false">работники!D13*$D$38</f>
        <v>150000</v>
      </c>
      <c r="E13" s="82" t="n">
        <f aca="false">работники!E13*$E$38</f>
        <v>240000</v>
      </c>
      <c r="F13" s="82" t="n">
        <f aca="false">работники!F13*$F$38</f>
        <v>1000000</v>
      </c>
      <c r="G13" s="88" t="n">
        <f aca="false">SUM(B13:F13)</f>
        <v>1840000</v>
      </c>
    </row>
    <row r="14" customFormat="false" ht="12.8" hidden="false" customHeight="false" outlineLevel="0" collapsed="false">
      <c r="A14" s="86" t="s">
        <v>133</v>
      </c>
      <c r="B14" s="82" t="n">
        <f aca="false">работники!B14*$B$38</f>
        <v>300000</v>
      </c>
      <c r="C14" s="82" t="n">
        <f aca="false">работники!C14*$C$38</f>
        <v>150000</v>
      </c>
      <c r="D14" s="82" t="n">
        <f aca="false">работники!D14*$D$38</f>
        <v>300000</v>
      </c>
      <c r="E14" s="82" t="n">
        <f aca="false">работники!E14*$E$38</f>
        <v>360000</v>
      </c>
      <c r="F14" s="82" t="n">
        <f aca="false">работники!F14*$F$38</f>
        <v>1000000</v>
      </c>
      <c r="G14" s="88" t="n">
        <f aca="false">SUM(B14:F14)</f>
        <v>2110000</v>
      </c>
    </row>
    <row r="15" customFormat="false" ht="12.8" hidden="false" customHeight="false" outlineLevel="0" collapsed="false">
      <c r="A15" s="86" t="s">
        <v>134</v>
      </c>
      <c r="B15" s="82" t="n">
        <f aca="false">работники!B15*$B$38</f>
        <v>300000</v>
      </c>
      <c r="C15" s="82" t="n">
        <f aca="false">работники!C15*$C$38</f>
        <v>150000</v>
      </c>
      <c r="D15" s="82" t="n">
        <f aca="false">работники!D15*$D$38</f>
        <v>300000</v>
      </c>
      <c r="E15" s="82" t="n">
        <f aca="false">работники!E15*$E$38</f>
        <v>360000</v>
      </c>
      <c r="F15" s="82" t="n">
        <f aca="false">работники!F15*$F$38</f>
        <v>1000000</v>
      </c>
      <c r="G15" s="88" t="n">
        <f aca="false">SUM(B15:F15)</f>
        <v>2110000</v>
      </c>
    </row>
    <row r="16" customFormat="false" ht="12.8" hidden="false" customHeight="false" outlineLevel="0" collapsed="false">
      <c r="A16" s="86" t="s">
        <v>135</v>
      </c>
      <c r="B16" s="82" t="n">
        <f aca="false">работники!B16*$B$38</f>
        <v>300000</v>
      </c>
      <c r="C16" s="82" t="n">
        <f aca="false">работники!C16*$C$38</f>
        <v>150000</v>
      </c>
      <c r="D16" s="82" t="n">
        <f aca="false">работники!D16*$D$38</f>
        <v>300000</v>
      </c>
      <c r="E16" s="82" t="n">
        <f aca="false">работники!E16*$E$38</f>
        <v>360000</v>
      </c>
      <c r="F16" s="82" t="n">
        <f aca="false">работники!F16*$F$38</f>
        <v>1000000</v>
      </c>
      <c r="G16" s="88" t="n">
        <f aca="false">SUM(B16:F16)</f>
        <v>2110000</v>
      </c>
    </row>
    <row r="17" customFormat="false" ht="12.8" hidden="false" customHeight="false" outlineLevel="0" collapsed="false">
      <c r="A17" s="86" t="s">
        <v>136</v>
      </c>
      <c r="B17" s="82" t="n">
        <f aca="false">работники!B17*$B$38</f>
        <v>300000</v>
      </c>
      <c r="C17" s="82" t="n">
        <f aca="false">работники!C17*$C$38</f>
        <v>150000</v>
      </c>
      <c r="D17" s="82" t="n">
        <f aca="false">работники!D17*$D$38</f>
        <v>300000</v>
      </c>
      <c r="E17" s="82" t="n">
        <f aca="false">работники!E17*$E$38</f>
        <v>360000</v>
      </c>
      <c r="F17" s="82" t="n">
        <f aca="false">работники!F17*$F$38</f>
        <v>1200000</v>
      </c>
      <c r="G17" s="88" t="n">
        <f aca="false">SUM(B17:F17)</f>
        <v>2310000</v>
      </c>
    </row>
    <row r="18" customFormat="false" ht="12.8" hidden="false" customHeight="false" outlineLevel="0" collapsed="false">
      <c r="A18" s="86" t="s">
        <v>137</v>
      </c>
      <c r="B18" s="82" t="n">
        <f aca="false">работники!B18*$B$38</f>
        <v>300000</v>
      </c>
      <c r="C18" s="82" t="n">
        <f aca="false">работники!C18*$C$38</f>
        <v>150000</v>
      </c>
      <c r="D18" s="82" t="n">
        <f aca="false">работники!D18*$D$38</f>
        <v>300000</v>
      </c>
      <c r="E18" s="82" t="n">
        <f aca="false">работники!E18*$E$38</f>
        <v>360000</v>
      </c>
      <c r="F18" s="82" t="n">
        <f aca="false">работники!F18*$F$38</f>
        <v>1200000</v>
      </c>
      <c r="G18" s="88" t="n">
        <f aca="false">SUM(B18:F18)</f>
        <v>2310000</v>
      </c>
    </row>
    <row r="19" customFormat="false" ht="12.8" hidden="false" customHeight="false" outlineLevel="0" collapsed="false">
      <c r="A19" s="86" t="s">
        <v>138</v>
      </c>
      <c r="B19" s="82" t="n">
        <f aca="false">работники!B19*$B$38</f>
        <v>300000</v>
      </c>
      <c r="C19" s="82" t="n">
        <f aca="false">работники!C19*$C$38</f>
        <v>150000</v>
      </c>
      <c r="D19" s="82" t="n">
        <f aca="false">работники!D19*$D$38</f>
        <v>300000</v>
      </c>
      <c r="E19" s="82" t="n">
        <f aca="false">работники!E19*$E$38</f>
        <v>480000</v>
      </c>
      <c r="F19" s="82" t="n">
        <f aca="false">работники!F19*$F$38</f>
        <v>1200000</v>
      </c>
      <c r="G19" s="88" t="n">
        <f aca="false">SUM(B19:F19)</f>
        <v>2430000</v>
      </c>
    </row>
    <row r="20" customFormat="false" ht="12.8" hidden="false" customHeight="false" outlineLevel="0" collapsed="false">
      <c r="A20" s="86" t="s">
        <v>139</v>
      </c>
      <c r="B20" s="82" t="n">
        <f aca="false">работники!B20*$B$38</f>
        <v>300000</v>
      </c>
      <c r="C20" s="82" t="n">
        <f aca="false">работники!C20*$C$38</f>
        <v>150000</v>
      </c>
      <c r="D20" s="82" t="n">
        <f aca="false">работники!D20*$D$38</f>
        <v>300000</v>
      </c>
      <c r="E20" s="82" t="n">
        <f aca="false">работники!E20*$E$38</f>
        <v>480000</v>
      </c>
      <c r="F20" s="82" t="n">
        <f aca="false">работники!F20*$F$38</f>
        <v>1200000</v>
      </c>
      <c r="G20" s="88" t="n">
        <f aca="false">SUM(B20:F20)</f>
        <v>2430000</v>
      </c>
    </row>
    <row r="21" customFormat="false" ht="12.8" hidden="false" customHeight="false" outlineLevel="0" collapsed="false">
      <c r="A21" s="86" t="s">
        <v>140</v>
      </c>
      <c r="B21" s="82" t="n">
        <f aca="false">работники!B21*$B$38</f>
        <v>300000</v>
      </c>
      <c r="C21" s="82" t="n">
        <f aca="false">работники!C21*$C$38</f>
        <v>150000</v>
      </c>
      <c r="D21" s="82" t="n">
        <f aca="false">работники!D21*$D$38</f>
        <v>300000</v>
      </c>
      <c r="E21" s="82" t="n">
        <f aca="false">работники!E21*$E$38</f>
        <v>480000</v>
      </c>
      <c r="F21" s="82" t="n">
        <f aca="false">работники!F21*$F$38</f>
        <v>1200000</v>
      </c>
      <c r="G21" s="88" t="n">
        <f aca="false">SUM(B21:F21)</f>
        <v>2430000</v>
      </c>
    </row>
    <row r="22" customFormat="false" ht="12.8" hidden="false" customHeight="false" outlineLevel="0" collapsed="false">
      <c r="A22" s="86" t="s">
        <v>141</v>
      </c>
      <c r="B22" s="82" t="n">
        <f aca="false">работники!B22*$B$38</f>
        <v>300000</v>
      </c>
      <c r="C22" s="82" t="n">
        <f aca="false">работники!C22*$C$38</f>
        <v>150000</v>
      </c>
      <c r="D22" s="82" t="n">
        <f aca="false">работники!D22*$D$38</f>
        <v>300000</v>
      </c>
      <c r="E22" s="82" t="n">
        <f aca="false">работники!E22*$E$38</f>
        <v>480000</v>
      </c>
      <c r="F22" s="82" t="n">
        <f aca="false">работники!F22*$F$38</f>
        <v>1200000</v>
      </c>
      <c r="G22" s="88" t="n">
        <f aca="false">SUM(B22:F22)</f>
        <v>2430000</v>
      </c>
    </row>
    <row r="23" customFormat="false" ht="12.8" hidden="false" customHeight="false" outlineLevel="0" collapsed="false">
      <c r="A23" s="86" t="s">
        <v>142</v>
      </c>
      <c r="B23" s="82" t="n">
        <f aca="false">работники!B23*$B$38</f>
        <v>300000</v>
      </c>
      <c r="C23" s="82" t="n">
        <f aca="false">работники!C23*$C$38</f>
        <v>150000</v>
      </c>
      <c r="D23" s="82" t="n">
        <f aca="false">работники!D23*$D$38</f>
        <v>300000</v>
      </c>
      <c r="E23" s="82" t="n">
        <f aca="false">работники!E23*$E$38</f>
        <v>480000</v>
      </c>
      <c r="F23" s="82" t="n">
        <f aca="false">работники!F23*$F$38</f>
        <v>1400000</v>
      </c>
      <c r="G23" s="88" t="n">
        <f aca="false">SUM(B23:F23)</f>
        <v>2630000</v>
      </c>
    </row>
    <row r="24" customFormat="false" ht="12.8" hidden="false" customHeight="false" outlineLevel="0" collapsed="false">
      <c r="A24" s="86" t="s">
        <v>143</v>
      </c>
      <c r="B24" s="82" t="n">
        <f aca="false">работники!B24*$B$38</f>
        <v>600000</v>
      </c>
      <c r="C24" s="82" t="n">
        <f aca="false">работники!C24*$C$38</f>
        <v>150000</v>
      </c>
      <c r="D24" s="82" t="n">
        <f aca="false">работники!D24*$D$38</f>
        <v>300000</v>
      </c>
      <c r="E24" s="82" t="n">
        <f aca="false">работники!E24*$E$38</f>
        <v>480000</v>
      </c>
      <c r="F24" s="82" t="n">
        <f aca="false">работники!F24*$F$38</f>
        <v>1400000</v>
      </c>
      <c r="G24" s="88" t="n">
        <f aca="false">SUM(B24:F24)</f>
        <v>2930000</v>
      </c>
    </row>
    <row r="25" customFormat="false" ht="12.8" hidden="false" customHeight="false" outlineLevel="0" collapsed="false">
      <c r="A25" s="86" t="s">
        <v>144</v>
      </c>
      <c r="B25" s="82" t="n">
        <f aca="false">работники!B25*$B$38</f>
        <v>600000</v>
      </c>
      <c r="C25" s="82" t="n">
        <f aca="false">работники!C25*$C$38</f>
        <v>150000</v>
      </c>
      <c r="D25" s="82" t="n">
        <f aca="false">работники!D25*$D$38</f>
        <v>300000</v>
      </c>
      <c r="E25" s="82" t="n">
        <f aca="false">работники!E25*$E$38</f>
        <v>480000</v>
      </c>
      <c r="F25" s="82" t="n">
        <f aca="false">работники!F25*$F$38</f>
        <v>1400000</v>
      </c>
      <c r="G25" s="88" t="n">
        <f aca="false">SUM(B25:F25)</f>
        <v>2930000</v>
      </c>
    </row>
    <row r="26" customFormat="false" ht="12.8" hidden="false" customHeight="false" outlineLevel="0" collapsed="false">
      <c r="A26" s="86" t="s">
        <v>145</v>
      </c>
      <c r="B26" s="82" t="n">
        <f aca="false">работники!B26*$B$38</f>
        <v>600000</v>
      </c>
      <c r="C26" s="82" t="n">
        <f aca="false">работники!C26*$C$38</f>
        <v>300000</v>
      </c>
      <c r="D26" s="82" t="n">
        <f aca="false">работники!D26*$D$38</f>
        <v>300000</v>
      </c>
      <c r="E26" s="82" t="n">
        <f aca="false">работники!E26*$E$38</f>
        <v>600000</v>
      </c>
      <c r="F26" s="82" t="n">
        <f aca="false">работники!F26*$F$38</f>
        <v>1400000</v>
      </c>
      <c r="G26" s="88" t="n">
        <f aca="false">SUM(B26:F26)</f>
        <v>3200000</v>
      </c>
    </row>
    <row r="27" customFormat="false" ht="12.8" hidden="false" customHeight="false" outlineLevel="0" collapsed="false">
      <c r="A27" s="86" t="s">
        <v>146</v>
      </c>
      <c r="B27" s="82" t="n">
        <f aca="false">работники!B27*$B$38</f>
        <v>600000</v>
      </c>
      <c r="C27" s="82" t="n">
        <f aca="false">работники!C27*$C$38</f>
        <v>300000</v>
      </c>
      <c r="D27" s="82" t="n">
        <f aca="false">работники!D27*$D$38</f>
        <v>300000</v>
      </c>
      <c r="E27" s="82" t="n">
        <f aca="false">работники!E27*$E$38</f>
        <v>600000</v>
      </c>
      <c r="F27" s="82" t="n">
        <f aca="false">работники!F27*$F$38</f>
        <v>1400000</v>
      </c>
      <c r="G27" s="88" t="n">
        <f aca="false">SUM(B27:F27)</f>
        <v>3200000</v>
      </c>
    </row>
    <row r="28" customFormat="false" ht="12.8" hidden="false" customHeight="false" outlineLevel="0" collapsed="false">
      <c r="A28" s="86" t="s">
        <v>147</v>
      </c>
      <c r="B28" s="82" t="n">
        <f aca="false">работники!B28*$B$38</f>
        <v>600000</v>
      </c>
      <c r="C28" s="82" t="n">
        <f aca="false">работники!C28*$C$38</f>
        <v>300000</v>
      </c>
      <c r="D28" s="82" t="n">
        <f aca="false">работники!D28*$D$38</f>
        <v>300000</v>
      </c>
      <c r="E28" s="82" t="n">
        <f aca="false">работники!E28*$E$38</f>
        <v>600000</v>
      </c>
      <c r="F28" s="82" t="n">
        <f aca="false">работники!F28*$F$38</f>
        <v>1400000</v>
      </c>
      <c r="G28" s="88" t="n">
        <f aca="false">SUM(B28:F28)</f>
        <v>3200000</v>
      </c>
    </row>
    <row r="29" customFormat="false" ht="12.8" hidden="false" customHeight="false" outlineLevel="0" collapsed="false">
      <c r="A29" s="86" t="s">
        <v>148</v>
      </c>
      <c r="B29" s="82" t="n">
        <f aca="false">работники!B29*$B$38</f>
        <v>600000</v>
      </c>
      <c r="C29" s="82" t="n">
        <f aca="false">работники!C29*$C$38</f>
        <v>300000</v>
      </c>
      <c r="D29" s="82" t="n">
        <f aca="false">работники!D29*$D$38</f>
        <v>300000</v>
      </c>
      <c r="E29" s="82" t="n">
        <f aca="false">работники!E29*$E$38</f>
        <v>600000</v>
      </c>
      <c r="F29" s="82" t="n">
        <f aca="false">работники!F29*$F$38</f>
        <v>1600000</v>
      </c>
      <c r="G29" s="88" t="n">
        <f aca="false">SUM(B29:F29)</f>
        <v>3400000</v>
      </c>
    </row>
    <row r="30" customFormat="false" ht="12.8" hidden="false" customHeight="false" outlineLevel="0" collapsed="false">
      <c r="A30" s="86" t="s">
        <v>149</v>
      </c>
      <c r="B30" s="82" t="n">
        <f aca="false">работники!B30*$B$38</f>
        <v>600000</v>
      </c>
      <c r="C30" s="82" t="n">
        <f aca="false">работники!C30*$C$38</f>
        <v>300000</v>
      </c>
      <c r="D30" s="82" t="n">
        <f aca="false">работники!D30*$D$38</f>
        <v>300000</v>
      </c>
      <c r="E30" s="82" t="n">
        <f aca="false">работники!E30*$E$38</f>
        <v>600000</v>
      </c>
      <c r="F30" s="82" t="n">
        <f aca="false">работники!F30*$F$38</f>
        <v>1600000</v>
      </c>
      <c r="G30" s="88" t="n">
        <f aca="false">SUM(B30:F30)</f>
        <v>3400000</v>
      </c>
    </row>
    <row r="31" customFormat="false" ht="12.8" hidden="false" customHeight="false" outlineLevel="0" collapsed="false">
      <c r="A31" s="86" t="s">
        <v>150</v>
      </c>
      <c r="B31" s="82" t="n">
        <f aca="false">работники!B31*$B$38</f>
        <v>600000</v>
      </c>
      <c r="C31" s="82" t="n">
        <f aca="false">работники!C31*$C$38</f>
        <v>300000</v>
      </c>
      <c r="D31" s="82" t="n">
        <f aca="false">работники!D31*$D$38</f>
        <v>300000</v>
      </c>
      <c r="E31" s="82" t="n">
        <f aca="false">работники!E31*$E$38</f>
        <v>720000</v>
      </c>
      <c r="F31" s="82" t="n">
        <f aca="false">работники!F31*$F$38</f>
        <v>1600000</v>
      </c>
      <c r="G31" s="88" t="n">
        <f aca="false">SUM(B31:F31)</f>
        <v>3520000</v>
      </c>
    </row>
    <row r="32" customFormat="false" ht="12.8" hidden="false" customHeight="false" outlineLevel="0" collapsed="false">
      <c r="A32" s="86" t="s">
        <v>151</v>
      </c>
      <c r="B32" s="82" t="n">
        <f aca="false">работники!B32*$B$38</f>
        <v>600000</v>
      </c>
      <c r="C32" s="82" t="n">
        <f aca="false">работники!C32*$C$38</f>
        <v>300000</v>
      </c>
      <c r="D32" s="82" t="n">
        <f aca="false">работники!D32*$D$38</f>
        <v>300000</v>
      </c>
      <c r="E32" s="82" t="n">
        <f aca="false">работники!E32*$E$38</f>
        <v>720000</v>
      </c>
      <c r="F32" s="82" t="n">
        <f aca="false">работники!F32*$F$38</f>
        <v>1600000</v>
      </c>
      <c r="G32" s="88" t="n">
        <f aca="false">SUM(B32:F32)</f>
        <v>3520000</v>
      </c>
    </row>
    <row r="33" customFormat="false" ht="12.8" hidden="false" customHeight="false" outlineLevel="0" collapsed="false">
      <c r="A33" s="86" t="s">
        <v>152</v>
      </c>
      <c r="B33" s="82" t="n">
        <f aca="false">работники!B33*$B$38</f>
        <v>600000</v>
      </c>
      <c r="C33" s="82" t="n">
        <f aca="false">работники!C33*$C$38</f>
        <v>300000</v>
      </c>
      <c r="D33" s="82" t="n">
        <f aca="false">работники!D33*$D$38</f>
        <v>300000</v>
      </c>
      <c r="E33" s="82" t="n">
        <f aca="false">работники!E33*$E$38</f>
        <v>720000</v>
      </c>
      <c r="F33" s="82" t="n">
        <f aca="false">работники!F33*$F$38</f>
        <v>1600000</v>
      </c>
      <c r="G33" s="88" t="n">
        <f aca="false">SUM(B33:F33)</f>
        <v>3520000</v>
      </c>
    </row>
    <row r="34" customFormat="false" ht="12.8" hidden="false" customHeight="false" outlineLevel="0" collapsed="false">
      <c r="A34" s="86" t="s">
        <v>153</v>
      </c>
      <c r="B34" s="82" t="n">
        <f aca="false">работники!B34*$B$38</f>
        <v>600000</v>
      </c>
      <c r="C34" s="82" t="n">
        <f aca="false">работники!C34*$C$38</f>
        <v>300000</v>
      </c>
      <c r="D34" s="82" t="n">
        <f aca="false">работники!D34*$D$38</f>
        <v>300000</v>
      </c>
      <c r="E34" s="82" t="n">
        <f aca="false">работники!E34*$E$38</f>
        <v>720000</v>
      </c>
      <c r="F34" s="82" t="n">
        <f aca="false">работники!F34*$F$38</f>
        <v>1800000</v>
      </c>
      <c r="G34" s="88" t="n">
        <f aca="false">SUM(B34:F34)</f>
        <v>3720000</v>
      </c>
    </row>
    <row r="35" customFormat="false" ht="12.8" hidden="false" customHeight="false" outlineLevel="0" collapsed="false">
      <c r="A35" s="86" t="s">
        <v>154</v>
      </c>
      <c r="B35" s="82" t="n">
        <f aca="false">работники!B35*$B$38</f>
        <v>600000</v>
      </c>
      <c r="C35" s="82" t="n">
        <f aca="false">работники!C35*$C$38</f>
        <v>300000</v>
      </c>
      <c r="D35" s="82" t="n">
        <f aca="false">работники!D35*$D$38</f>
        <v>300000</v>
      </c>
      <c r="E35" s="82" t="n">
        <f aca="false">работники!E35*$E$38</f>
        <v>720000</v>
      </c>
      <c r="F35" s="82" t="n">
        <f aca="false">работники!F35*$F$38</f>
        <v>1800000</v>
      </c>
      <c r="G35" s="88" t="n">
        <f aca="false">SUM(B35:F35)</f>
        <v>3720000</v>
      </c>
    </row>
    <row r="36" customFormat="false" ht="12.8" hidden="false" customHeight="false" outlineLevel="0" collapsed="false">
      <c r="A36" s="86" t="s">
        <v>155</v>
      </c>
      <c r="B36" s="82" t="n">
        <f aca="false">работники!B36*$B$38</f>
        <v>600000</v>
      </c>
      <c r="C36" s="82" t="n">
        <f aca="false">работники!C36*$C$38</f>
        <v>300000</v>
      </c>
      <c r="D36" s="82" t="n">
        <f aca="false">работники!D36*$D$38</f>
        <v>300000</v>
      </c>
      <c r="E36" s="82" t="n">
        <f aca="false">работники!E36*$E$38</f>
        <v>720000</v>
      </c>
      <c r="F36" s="82" t="n">
        <f aca="false">работники!F36*$F$38</f>
        <v>1800000</v>
      </c>
      <c r="G36" s="88" t="n">
        <f aca="false">SUM(B36:F36)</f>
        <v>3720000</v>
      </c>
    </row>
    <row r="37" customFormat="false" ht="12.8" hidden="false" customHeight="false" outlineLevel="0" collapsed="false">
      <c r="A37" s="86" t="s">
        <v>156</v>
      </c>
      <c r="B37" s="82" t="n">
        <f aca="false">работники!B37*$B$38</f>
        <v>600000</v>
      </c>
      <c r="C37" s="82" t="n">
        <f aca="false">работники!C37*$C$38</f>
        <v>300000</v>
      </c>
      <c r="D37" s="82" t="n">
        <f aca="false">работники!D37*$D$38</f>
        <v>300000</v>
      </c>
      <c r="E37" s="82" t="n">
        <f aca="false">работники!E37*$E$38</f>
        <v>720000</v>
      </c>
      <c r="F37" s="82" t="n">
        <f aca="false">работники!F37*$F$38</f>
        <v>2000000</v>
      </c>
      <c r="G37" s="88" t="n">
        <f aca="false">SUM(B37:F37)</f>
        <v>3920000</v>
      </c>
    </row>
    <row r="38" customFormat="false" ht="12.8" hidden="false" customHeight="false" outlineLevel="0" collapsed="false">
      <c r="A38" s="89" t="s">
        <v>169</v>
      </c>
      <c r="B38" s="90" t="n">
        <v>300000</v>
      </c>
      <c r="C38" s="90" t="n">
        <v>150000</v>
      </c>
      <c r="D38" s="90" t="n">
        <v>150000</v>
      </c>
      <c r="E38" s="90" t="n">
        <v>120000</v>
      </c>
      <c r="F38" s="90" t="n">
        <v>200000</v>
      </c>
      <c r="G38" s="8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J37" activeCellId="0" sqref="AJ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0" width="15"/>
    <col collapsed="false" customWidth="true" hidden="false" outlineLevel="0" max="38" min="3" style="0" width="12.41"/>
  </cols>
  <sheetData>
    <row r="1" customFormat="false" ht="12.8" hidden="false" customHeight="false" outlineLevel="0" collapsed="false">
      <c r="A1" s="0" t="s">
        <v>170</v>
      </c>
      <c r="B1" s="0" t="s">
        <v>171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N1" s="0" t="s">
        <v>172</v>
      </c>
    </row>
    <row r="2" customFormat="false" ht="12.8" hidden="false" customHeight="false" outlineLevel="0" collapsed="false">
      <c r="A2" s="0" t="n">
        <v>1</v>
      </c>
      <c r="B2" s="0" t="n">
        <f aca="false">SUM(C2:AL2)</f>
        <v>999</v>
      </c>
      <c r="C2" s="0" t="n">
        <f aca="false">'Урок 5'!$F7</f>
        <v>999</v>
      </c>
      <c r="AN2" s="83" t="n">
        <v>0.5</v>
      </c>
    </row>
    <row r="3" customFormat="false" ht="12.8" hidden="false" customHeight="false" outlineLevel="0" collapsed="false">
      <c r="A3" s="0" t="n">
        <v>2</v>
      </c>
      <c r="B3" s="0" t="n">
        <f aca="false">SUM(C3:AL3)</f>
        <v>1661</v>
      </c>
      <c r="C3" s="0" t="n">
        <f aca="false">ROUNDDOWN(C2*AN2,0)</f>
        <v>499</v>
      </c>
      <c r="D3" s="0" t="n">
        <f aca="false">'Урок 5'!$F8</f>
        <v>1162</v>
      </c>
      <c r="AN3" s="83" t="n">
        <v>0.5</v>
      </c>
    </row>
    <row r="4" customFormat="false" ht="12.8" hidden="false" customHeight="false" outlineLevel="0" collapsed="false">
      <c r="A4" s="0" t="n">
        <v>3</v>
      </c>
      <c r="B4" s="0" t="n">
        <f aca="false">SUM(C4:AL4)</f>
        <v>2167</v>
      </c>
      <c r="C4" s="0" t="n">
        <f aca="false">ROUNDDOWN(C3*$AN$3,0)</f>
        <v>249</v>
      </c>
      <c r="D4" s="0" t="n">
        <f aca="false">ROUNDDOWN(D3*$AN$3,0)</f>
        <v>581</v>
      </c>
      <c r="E4" s="0" t="n">
        <f aca="false">'Урок 5'!$F9</f>
        <v>1337</v>
      </c>
      <c r="AN4" s="83" t="n">
        <v>0.5</v>
      </c>
    </row>
    <row r="5" customFormat="false" ht="12.8" hidden="false" customHeight="false" outlineLevel="0" collapsed="false">
      <c r="A5" s="0" t="n">
        <v>4</v>
      </c>
      <c r="B5" s="0" t="n">
        <f aca="false">SUM(C5:AL5)</f>
        <v>2607</v>
      </c>
      <c r="C5" s="0" t="n">
        <f aca="false">ROUNDDOWN(C4*$AN$4,0)</f>
        <v>124</v>
      </c>
      <c r="D5" s="0" t="n">
        <f aca="false">ROUNDDOWN(D4*$AN$4,0)</f>
        <v>290</v>
      </c>
      <c r="E5" s="0" t="n">
        <f aca="false">ROUNDDOWN(E4*$AN$4,0)</f>
        <v>668</v>
      </c>
      <c r="F5" s="0" t="n">
        <f aca="false">'Урок 5'!$F10</f>
        <v>1525</v>
      </c>
      <c r="AN5" s="83" t="n">
        <v>0.5</v>
      </c>
    </row>
    <row r="6" customFormat="false" ht="12.8" hidden="false" customHeight="false" outlineLevel="0" collapsed="false">
      <c r="A6" s="0" t="n">
        <v>5</v>
      </c>
      <c r="B6" s="0" t="n">
        <f aca="false">SUM(C6:AL6)</f>
        <v>3029</v>
      </c>
      <c r="C6" s="0" t="n">
        <f aca="false">ROUNDDOWN(C5*$AN$5,0)</f>
        <v>62</v>
      </c>
      <c r="D6" s="0" t="n">
        <f aca="false">ROUNDDOWN(D5*$AN$5,0)</f>
        <v>145</v>
      </c>
      <c r="E6" s="0" t="n">
        <f aca="false">ROUNDDOWN(E5*$AN$5,0)</f>
        <v>334</v>
      </c>
      <c r="F6" s="0" t="n">
        <f aca="false">ROUNDDOWN(F5*$AN$5,0)</f>
        <v>762</v>
      </c>
      <c r="G6" s="0" t="n">
        <f aca="false">'Урок 5'!$F11</f>
        <v>1726</v>
      </c>
      <c r="AN6" s="83" t="n">
        <v>0.5</v>
      </c>
    </row>
    <row r="7" customFormat="false" ht="12.8" hidden="false" customHeight="false" outlineLevel="0" collapsed="false">
      <c r="A7" s="0" t="n">
        <v>6</v>
      </c>
      <c r="B7" s="0" t="n">
        <f aca="false">SUM(C7:AL7)</f>
        <v>3453</v>
      </c>
      <c r="C7" s="0" t="n">
        <f aca="false">ROUNDDOWN(C6*$AN$6,0)</f>
        <v>31</v>
      </c>
      <c r="D7" s="0" t="n">
        <f aca="false">ROUNDDOWN(D6*$AN$6,0)</f>
        <v>72</v>
      </c>
      <c r="E7" s="0" t="n">
        <f aca="false">ROUNDDOWN(E6*$AN$6,0)</f>
        <v>167</v>
      </c>
      <c r="F7" s="0" t="n">
        <f aca="false">ROUNDDOWN(F6*$AN$6,0)</f>
        <v>381</v>
      </c>
      <c r="G7" s="0" t="n">
        <f aca="false">ROUNDDOWN(G6*$AN$6,0)</f>
        <v>863</v>
      </c>
      <c r="H7" s="0" t="n">
        <f aca="false">'Урок 5'!$F12</f>
        <v>1939</v>
      </c>
      <c r="AN7" s="83" t="n">
        <v>0.5</v>
      </c>
    </row>
    <row r="8" customFormat="false" ht="12.8" hidden="false" customHeight="false" outlineLevel="0" collapsed="false">
      <c r="A8" s="0" t="n">
        <v>7</v>
      </c>
      <c r="B8" s="0" t="n">
        <f aca="false">SUM(C8:AL8)</f>
        <v>3890</v>
      </c>
      <c r="C8" s="0" t="n">
        <f aca="false">ROUNDDOWN(C7*$AN$7,0)</f>
        <v>15</v>
      </c>
      <c r="D8" s="0" t="n">
        <f aca="false">ROUNDDOWN(D7*$AN$7,0)</f>
        <v>36</v>
      </c>
      <c r="E8" s="0" t="n">
        <f aca="false">ROUNDDOWN(E7*$AN$7,0)</f>
        <v>83</v>
      </c>
      <c r="F8" s="0" t="n">
        <f aca="false">ROUNDDOWN(F7*$AN$7,0)</f>
        <v>190</v>
      </c>
      <c r="G8" s="0" t="n">
        <f aca="false">ROUNDDOWN(G7*$AN$7,0)</f>
        <v>431</v>
      </c>
      <c r="H8" s="0" t="n">
        <f aca="false">ROUNDDOWN(H7*$AN$7,0)</f>
        <v>969</v>
      </c>
      <c r="I8" s="0" t="n">
        <f aca="false">'Урок 5'!$F13</f>
        <v>2166</v>
      </c>
      <c r="AN8" s="83" t="n">
        <v>0.5</v>
      </c>
    </row>
    <row r="9" customFormat="false" ht="12.8" hidden="false" customHeight="false" outlineLevel="0" collapsed="false">
      <c r="A9" s="0" t="n">
        <v>8</v>
      </c>
      <c r="B9" s="0" t="n">
        <f aca="false">SUM(C9:AL9)</f>
        <v>4350</v>
      </c>
      <c r="C9" s="0" t="n">
        <f aca="false">ROUNDDOWN(C8*$AN$8,0)</f>
        <v>7</v>
      </c>
      <c r="D9" s="0" t="n">
        <f aca="false">ROUNDDOWN(D8*$AN$8,0)</f>
        <v>18</v>
      </c>
      <c r="E9" s="0" t="n">
        <f aca="false">ROUNDDOWN(E8*$AN$8,0)</f>
        <v>41</v>
      </c>
      <c r="F9" s="0" t="n">
        <f aca="false">ROUNDDOWN(F8*$AN$8,0)</f>
        <v>95</v>
      </c>
      <c r="G9" s="0" t="n">
        <f aca="false">ROUNDDOWN(G8*$AN$8,0)</f>
        <v>215</v>
      </c>
      <c r="H9" s="0" t="n">
        <f aca="false">ROUNDDOWN(H8*$AN$8,0)</f>
        <v>484</v>
      </c>
      <c r="I9" s="0" t="n">
        <f aca="false">ROUNDDOWN(I8*$AN$8,0)</f>
        <v>1083</v>
      </c>
      <c r="J9" s="0" t="n">
        <f aca="false">'Урок 5'!$F14</f>
        <v>2407</v>
      </c>
      <c r="AN9" s="83" t="n">
        <v>0.5</v>
      </c>
    </row>
    <row r="10" customFormat="false" ht="12.8" hidden="false" customHeight="false" outlineLevel="0" collapsed="false">
      <c r="A10" s="0" t="n">
        <v>9</v>
      </c>
      <c r="B10" s="0" t="n">
        <f aca="false">SUM(C10:AL10)</f>
        <v>4833</v>
      </c>
      <c r="C10" s="0" t="n">
        <f aca="false">ROUNDDOWN(C9*$AN$9,0)</f>
        <v>3</v>
      </c>
      <c r="D10" s="0" t="n">
        <f aca="false">ROUNDDOWN(D9*$AN$9,0)</f>
        <v>9</v>
      </c>
      <c r="E10" s="0" t="n">
        <f aca="false">ROUNDDOWN(E9*$AN$9,0)</f>
        <v>20</v>
      </c>
      <c r="F10" s="0" t="n">
        <f aca="false">ROUNDDOWN(F9*$AN$9,0)</f>
        <v>47</v>
      </c>
      <c r="G10" s="0" t="n">
        <f aca="false">ROUNDDOWN(G9*$AN$9,0)</f>
        <v>107</v>
      </c>
      <c r="H10" s="0" t="n">
        <f aca="false">ROUNDDOWN(H9*$AN$9,0)</f>
        <v>242</v>
      </c>
      <c r="I10" s="0" t="n">
        <f aca="false">ROUNDDOWN(I9*$AN$9,0)</f>
        <v>541</v>
      </c>
      <c r="J10" s="0" t="n">
        <f aca="false">ROUNDDOWN(J9*$AN$9,0)</f>
        <v>1203</v>
      </c>
      <c r="K10" s="0" t="n">
        <f aca="false">'Урок 5'!$F15</f>
        <v>2661</v>
      </c>
      <c r="AN10" s="83" t="n">
        <v>0.5</v>
      </c>
    </row>
    <row r="11" customFormat="false" ht="12.8" hidden="false" customHeight="false" outlineLevel="0" collapsed="false">
      <c r="A11" s="0" t="n">
        <v>10</v>
      </c>
      <c r="B11" s="0" t="n">
        <f aca="false">SUM(C11:AL11)</f>
        <v>5343</v>
      </c>
      <c r="C11" s="0" t="n">
        <f aca="false">ROUNDDOWN(C10*$AN$10,0)</f>
        <v>1</v>
      </c>
      <c r="D11" s="0" t="n">
        <f aca="false">ROUNDDOWN(D10*$AN$10,0)</f>
        <v>4</v>
      </c>
      <c r="E11" s="0" t="n">
        <f aca="false">ROUNDDOWN(E10*$AN$10,0)</f>
        <v>10</v>
      </c>
      <c r="F11" s="0" t="n">
        <f aca="false">ROUNDDOWN(F10*$AN$10,0)</f>
        <v>23</v>
      </c>
      <c r="G11" s="0" t="n">
        <f aca="false">ROUNDDOWN(G10*$AN$10,0)</f>
        <v>53</v>
      </c>
      <c r="H11" s="0" t="n">
        <f aca="false">ROUNDDOWN(H10*$AN$10,0)</f>
        <v>121</v>
      </c>
      <c r="I11" s="0" t="n">
        <f aca="false">ROUNDDOWN(I10*$AN$10,0)</f>
        <v>270</v>
      </c>
      <c r="J11" s="0" t="n">
        <f aca="false">ROUNDDOWN(J10*$AN$10,0)</f>
        <v>601</v>
      </c>
      <c r="K11" s="0" t="n">
        <f aca="false">ROUNDDOWN(K10*$AN$10,0)</f>
        <v>1330</v>
      </c>
      <c r="L11" s="0" t="n">
        <f aca="false">'Урок 5'!$F16</f>
        <v>2930</v>
      </c>
      <c r="AN11" s="83" t="n">
        <v>0.5</v>
      </c>
    </row>
    <row r="12" customFormat="false" ht="12.8" hidden="false" customHeight="false" outlineLevel="0" collapsed="false">
      <c r="A12" s="0" t="n">
        <v>11</v>
      </c>
      <c r="B12" s="0" t="n">
        <f aca="false">SUM(C12:AL12)</f>
        <v>5883</v>
      </c>
      <c r="C12" s="0" t="n">
        <f aca="false">ROUNDDOWN(C11*$AN$11,0)</f>
        <v>0</v>
      </c>
      <c r="D12" s="0" t="n">
        <f aca="false">ROUNDDOWN(D11*$AN$11,0)</f>
        <v>2</v>
      </c>
      <c r="E12" s="0" t="n">
        <f aca="false">ROUNDDOWN(E11*$AN$11,0)</f>
        <v>5</v>
      </c>
      <c r="F12" s="0" t="n">
        <f aca="false">ROUNDDOWN(F11*$AN$11,0)</f>
        <v>11</v>
      </c>
      <c r="G12" s="0" t="n">
        <f aca="false">ROUNDDOWN(G11*$AN$11,0)</f>
        <v>26</v>
      </c>
      <c r="H12" s="0" t="n">
        <f aca="false">ROUNDDOWN(H11*$AN$11,0)</f>
        <v>60</v>
      </c>
      <c r="I12" s="0" t="n">
        <f aca="false">ROUNDDOWN(I11*$AN$11,0)</f>
        <v>135</v>
      </c>
      <c r="J12" s="0" t="n">
        <f aca="false">ROUNDDOWN(J11*$AN$11,0)</f>
        <v>300</v>
      </c>
      <c r="K12" s="0" t="n">
        <f aca="false">ROUNDDOWN(K11*$AN$11,0)</f>
        <v>665</v>
      </c>
      <c r="L12" s="0" t="n">
        <f aca="false">ROUNDDOWN(L11*$AN$11,0)</f>
        <v>1465</v>
      </c>
      <c r="M12" s="0" t="n">
        <f aca="false">'Урок 5'!$F17</f>
        <v>3214</v>
      </c>
      <c r="AN12" s="83" t="n">
        <v>0.5</v>
      </c>
    </row>
    <row r="13" customFormat="false" ht="12.8" hidden="false" customHeight="false" outlineLevel="0" collapsed="false">
      <c r="A13" s="0" t="n">
        <v>12</v>
      </c>
      <c r="B13" s="0" t="n">
        <f aca="false">SUM(C13:AL13)</f>
        <v>6451</v>
      </c>
      <c r="C13" s="0" t="n">
        <f aca="false">ROUNDDOWN(C12*$AN$12,0)</f>
        <v>0</v>
      </c>
      <c r="D13" s="0" t="n">
        <f aca="false">ROUNDDOWN(D12*$AN$12,0)</f>
        <v>1</v>
      </c>
      <c r="E13" s="0" t="n">
        <f aca="false">ROUNDDOWN(E12*$AN$12,0)</f>
        <v>2</v>
      </c>
      <c r="F13" s="0" t="n">
        <f aca="false">ROUNDDOWN(F12*$AN$12,0)</f>
        <v>5</v>
      </c>
      <c r="G13" s="0" t="n">
        <f aca="false">ROUNDDOWN(G12*$AN$12,0)</f>
        <v>13</v>
      </c>
      <c r="H13" s="0" t="n">
        <f aca="false">ROUNDDOWN(H12*$AN$12,0)</f>
        <v>30</v>
      </c>
      <c r="I13" s="0" t="n">
        <f aca="false">ROUNDDOWN(I12*$AN$12,0)</f>
        <v>67</v>
      </c>
      <c r="J13" s="0" t="n">
        <f aca="false">ROUNDDOWN(J12*$AN$12,0)</f>
        <v>150</v>
      </c>
      <c r="K13" s="0" t="n">
        <f aca="false">ROUNDDOWN(K12*$AN$12,0)</f>
        <v>332</v>
      </c>
      <c r="L13" s="0" t="n">
        <f aca="false">ROUNDDOWN(L12*$AN$12,0)</f>
        <v>732</v>
      </c>
      <c r="M13" s="0" t="n">
        <f aca="false">ROUNDDOWN(M12*$AN$12,0)</f>
        <v>1607</v>
      </c>
      <c r="N13" s="0" t="n">
        <f aca="false">'Урок 5'!$F18</f>
        <v>3512</v>
      </c>
      <c r="AN13" s="83" t="n">
        <v>0.6</v>
      </c>
    </row>
    <row r="14" customFormat="false" ht="12.8" hidden="false" customHeight="false" outlineLevel="0" collapsed="false">
      <c r="A14" s="0" t="n">
        <v>13</v>
      </c>
      <c r="B14" s="0" t="n">
        <f aca="false">SUM(C14:AL14)</f>
        <v>7694</v>
      </c>
      <c r="C14" s="0" t="n">
        <f aca="false">ROUNDDOWN(C13*$AN$13,0)</f>
        <v>0</v>
      </c>
      <c r="D14" s="0" t="n">
        <f aca="false">ROUNDDOWN(D13*$AN$13,0)</f>
        <v>0</v>
      </c>
      <c r="E14" s="0" t="n">
        <f aca="false">ROUNDDOWN(E13*$AN$13,0)</f>
        <v>1</v>
      </c>
      <c r="F14" s="0" t="n">
        <f aca="false">ROUNDDOWN(F13*$AN$13,0)</f>
        <v>3</v>
      </c>
      <c r="G14" s="0" t="n">
        <f aca="false">ROUNDDOWN(G13*$AN$13,0)</f>
        <v>7</v>
      </c>
      <c r="H14" s="0" t="n">
        <f aca="false">ROUNDDOWN(H13*$AN$13,0)</f>
        <v>18</v>
      </c>
      <c r="I14" s="0" t="n">
        <f aca="false">ROUNDDOWN(I13*$AN$13,0)</f>
        <v>40</v>
      </c>
      <c r="J14" s="0" t="n">
        <f aca="false">ROUNDDOWN(J13*$AN$13,0)</f>
        <v>90</v>
      </c>
      <c r="K14" s="0" t="n">
        <f aca="false">ROUNDDOWN(K13*$AN$13,0)</f>
        <v>199</v>
      </c>
      <c r="L14" s="0" t="n">
        <f aca="false">ROUNDDOWN(L13*$AN$13,0)</f>
        <v>439</v>
      </c>
      <c r="M14" s="0" t="n">
        <f aca="false">ROUNDDOWN(M13*$AN$13,0)</f>
        <v>964</v>
      </c>
      <c r="N14" s="0" t="n">
        <f aca="false">ROUNDDOWN(N13*$AN$13,0)</f>
        <v>2107</v>
      </c>
      <c r="O14" s="0" t="n">
        <f aca="false">'Урок 5'!$F19</f>
        <v>3826</v>
      </c>
      <c r="AN14" s="83" t="n">
        <v>0.6</v>
      </c>
    </row>
    <row r="15" customFormat="false" ht="12.8" hidden="false" customHeight="false" outlineLevel="0" collapsed="false">
      <c r="A15" s="0" t="n">
        <v>14</v>
      </c>
      <c r="B15" s="0" t="n">
        <f aca="false">SUM(C15:AL15)</f>
        <v>8767</v>
      </c>
      <c r="C15" s="0" t="n">
        <f aca="false">ROUNDDOWN(C14*$AN$14,0)</f>
        <v>0</v>
      </c>
      <c r="D15" s="0" t="n">
        <f aca="false">ROUNDDOWN(D14*$AN$14,0)</f>
        <v>0</v>
      </c>
      <c r="E15" s="0" t="n">
        <f aca="false">ROUNDDOWN(E14*$AN$14,0)</f>
        <v>0</v>
      </c>
      <c r="F15" s="0" t="n">
        <f aca="false">ROUNDDOWN(F14*$AN$14,0)</f>
        <v>1</v>
      </c>
      <c r="G15" s="0" t="n">
        <f aca="false">ROUNDDOWN(G14*$AN$14,0)</f>
        <v>4</v>
      </c>
      <c r="H15" s="0" t="n">
        <f aca="false">ROUNDDOWN(H14*$AN$14,0)</f>
        <v>10</v>
      </c>
      <c r="I15" s="0" t="n">
        <f aca="false">ROUNDDOWN(I14*$AN$14,0)</f>
        <v>24</v>
      </c>
      <c r="J15" s="0" t="n">
        <f aca="false">ROUNDDOWN(J14*$AN$14,0)</f>
        <v>54</v>
      </c>
      <c r="K15" s="0" t="n">
        <f aca="false">ROUNDDOWN(K14*$AN$14,0)</f>
        <v>119</v>
      </c>
      <c r="L15" s="0" t="n">
        <f aca="false">ROUNDDOWN(L14*$AN$14,0)</f>
        <v>263</v>
      </c>
      <c r="M15" s="0" t="n">
        <f aca="false">ROUNDDOWN(M14*$AN$14,0)</f>
        <v>578</v>
      </c>
      <c r="N15" s="0" t="n">
        <f aca="false">ROUNDDOWN(N14*$AN$14,0)</f>
        <v>1264</v>
      </c>
      <c r="O15" s="0" t="n">
        <f aca="false">ROUNDDOWN(O14*$AN$14,0)</f>
        <v>2295</v>
      </c>
      <c r="P15" s="0" t="n">
        <f aca="false">'Урок 5'!$F20</f>
        <v>4155</v>
      </c>
      <c r="AN15" s="83" t="n">
        <v>0.6</v>
      </c>
    </row>
    <row r="16" customFormat="false" ht="12.8" hidden="false" customHeight="false" outlineLevel="0" collapsed="false">
      <c r="A16" s="0" t="n">
        <v>15</v>
      </c>
      <c r="B16" s="0" t="n">
        <f aca="false">SUM(C16:AL16)</f>
        <v>9755</v>
      </c>
      <c r="C16" s="0" t="n">
        <f aca="false">ROUNDDOWN(C15*$AN$15,0)</f>
        <v>0</v>
      </c>
      <c r="D16" s="0" t="n">
        <f aca="false">ROUNDDOWN(D15*$AN$15,0)</f>
        <v>0</v>
      </c>
      <c r="E16" s="0" t="n">
        <f aca="false">ROUNDDOWN(E15*$AN$15,0)</f>
        <v>0</v>
      </c>
      <c r="F16" s="0" t="n">
        <f aca="false">ROUNDDOWN(F15*$AN$15,0)</f>
        <v>0</v>
      </c>
      <c r="G16" s="0" t="n">
        <f aca="false">ROUNDDOWN(G15*$AN$15,0)</f>
        <v>2</v>
      </c>
      <c r="H16" s="0" t="n">
        <f aca="false">ROUNDDOWN(H15*$AN$15,0)</f>
        <v>6</v>
      </c>
      <c r="I16" s="0" t="n">
        <f aca="false">ROUNDDOWN(I15*$AN$15,0)</f>
        <v>14</v>
      </c>
      <c r="J16" s="0" t="n">
        <f aca="false">ROUNDDOWN(J15*$AN$15,0)</f>
        <v>32</v>
      </c>
      <c r="K16" s="0" t="n">
        <f aca="false">ROUNDDOWN(K15*$AN$15,0)</f>
        <v>71</v>
      </c>
      <c r="L16" s="0" t="n">
        <f aca="false">ROUNDDOWN(L15*$AN$15,0)</f>
        <v>157</v>
      </c>
      <c r="M16" s="0" t="n">
        <f aca="false">ROUNDDOWN(M15*$AN$15,0)</f>
        <v>346</v>
      </c>
      <c r="N16" s="0" t="n">
        <f aca="false">ROUNDDOWN(N15*$AN$15,0)</f>
        <v>758</v>
      </c>
      <c r="O16" s="0" t="n">
        <f aca="false">ROUNDDOWN(O15*$AN$15,0)</f>
        <v>1377</v>
      </c>
      <c r="P16" s="0" t="n">
        <f aca="false">ROUNDDOWN(P15*$AN$15,0)</f>
        <v>2493</v>
      </c>
      <c r="Q16" s="0" t="n">
        <f aca="false">'Урок 5'!$F21</f>
        <v>4499</v>
      </c>
      <c r="AN16" s="83" t="n">
        <v>0.6</v>
      </c>
    </row>
    <row r="17" customFormat="false" ht="12.8" hidden="false" customHeight="false" outlineLevel="0" collapsed="false">
      <c r="A17" s="0" t="n">
        <v>16</v>
      </c>
      <c r="B17" s="0" t="n">
        <f aca="false">SUM(C17:AL17)</f>
        <v>10709</v>
      </c>
      <c r="C17" s="0" t="n">
        <f aca="false">ROUNDDOWN(C16*$AN$16,0)</f>
        <v>0</v>
      </c>
      <c r="D17" s="0" t="n">
        <f aca="false">ROUNDDOWN(D16*$AN$16,0)</f>
        <v>0</v>
      </c>
      <c r="E17" s="0" t="n">
        <f aca="false">ROUNDDOWN(E16*$AN$16,0)</f>
        <v>0</v>
      </c>
      <c r="F17" s="0" t="n">
        <f aca="false">ROUNDDOWN(F16*$AN$16,0)</f>
        <v>0</v>
      </c>
      <c r="G17" s="0" t="n">
        <f aca="false">ROUNDDOWN(G16*$AN$16,0)</f>
        <v>1</v>
      </c>
      <c r="H17" s="0" t="n">
        <f aca="false">ROUNDDOWN(H16*$AN$16,0)</f>
        <v>3</v>
      </c>
      <c r="I17" s="0" t="n">
        <f aca="false">ROUNDDOWN(I16*$AN$16,0)</f>
        <v>8</v>
      </c>
      <c r="J17" s="0" t="n">
        <f aca="false">ROUNDDOWN(J16*$AN$16,0)</f>
        <v>19</v>
      </c>
      <c r="K17" s="0" t="n">
        <f aca="false">ROUNDDOWN(K16*$AN$16,0)</f>
        <v>42</v>
      </c>
      <c r="L17" s="0" t="n">
        <f aca="false">ROUNDDOWN(L16*$AN$16,0)</f>
        <v>94</v>
      </c>
      <c r="M17" s="0" t="n">
        <f aca="false">ROUNDDOWN(M16*$AN$16,0)</f>
        <v>207</v>
      </c>
      <c r="N17" s="0" t="n">
        <f aca="false">ROUNDDOWN(N16*$AN$16,0)</f>
        <v>454</v>
      </c>
      <c r="O17" s="0" t="n">
        <f aca="false">ROUNDDOWN(O16*$AN$16,0)</f>
        <v>826</v>
      </c>
      <c r="P17" s="0" t="n">
        <f aca="false">ROUNDDOWN(P16*$AN$16,0)</f>
        <v>1495</v>
      </c>
      <c r="Q17" s="0" t="n">
        <f aca="false">ROUNDDOWN(Q16*$AN$16,0)</f>
        <v>2699</v>
      </c>
      <c r="R17" s="0" t="n">
        <f aca="false">'Урок 5'!$F22</f>
        <v>4861</v>
      </c>
      <c r="AN17" s="83" t="n">
        <v>0.6</v>
      </c>
    </row>
    <row r="18" customFormat="false" ht="12.8" hidden="false" customHeight="false" outlineLevel="0" collapsed="false">
      <c r="A18" s="0" t="n">
        <v>17</v>
      </c>
      <c r="B18" s="0" t="n">
        <f aca="false">SUM(C18:AL18)</f>
        <v>11658</v>
      </c>
      <c r="C18" s="0" t="n">
        <f aca="false">ROUNDDOWN(C17*$AN$17,0)</f>
        <v>0</v>
      </c>
      <c r="D18" s="0" t="n">
        <f aca="false">ROUNDDOWN(D17*$AN$17,0)</f>
        <v>0</v>
      </c>
      <c r="E18" s="0" t="n">
        <f aca="false">ROUNDDOWN(E17*$AN$17,0)</f>
        <v>0</v>
      </c>
      <c r="F18" s="0" t="n">
        <f aca="false">ROUNDDOWN(F17*$AN$17,0)</f>
        <v>0</v>
      </c>
      <c r="G18" s="0" t="n">
        <f aca="false">ROUNDDOWN(G17*$AN$17,0)</f>
        <v>0</v>
      </c>
      <c r="H18" s="0" t="n">
        <f aca="false">ROUNDDOWN(H17*$AN$17,0)</f>
        <v>1</v>
      </c>
      <c r="I18" s="0" t="n">
        <f aca="false">ROUNDDOWN(I17*$AN$17,0)</f>
        <v>4</v>
      </c>
      <c r="J18" s="0" t="n">
        <f aca="false">ROUNDDOWN(J17*$AN$17,0)</f>
        <v>11</v>
      </c>
      <c r="K18" s="0" t="n">
        <f aca="false">ROUNDDOWN(K17*$AN$17,0)</f>
        <v>25</v>
      </c>
      <c r="L18" s="0" t="n">
        <f aca="false">ROUNDDOWN(L17*$AN$17,0)</f>
        <v>56</v>
      </c>
      <c r="M18" s="0" t="n">
        <f aca="false">ROUNDDOWN(M17*$AN$17,0)</f>
        <v>124</v>
      </c>
      <c r="N18" s="0" t="n">
        <f aca="false">ROUNDDOWN(N17*$AN$17,0)</f>
        <v>272</v>
      </c>
      <c r="O18" s="0" t="n">
        <f aca="false">ROUNDDOWN(O17*$AN$17,0)</f>
        <v>495</v>
      </c>
      <c r="P18" s="0" t="n">
        <f aca="false">ROUNDDOWN(P17*$AN$17,0)</f>
        <v>897</v>
      </c>
      <c r="Q18" s="0" t="n">
        <f aca="false">ROUNDDOWN(Q17*$AN$17,0)</f>
        <v>1619</v>
      </c>
      <c r="R18" s="0" t="n">
        <f aca="false">ROUNDDOWN(R17*$AN$17,0)</f>
        <v>2916</v>
      </c>
      <c r="S18" s="0" t="n">
        <f aca="false">'Урок 5'!$F23</f>
        <v>5238</v>
      </c>
      <c r="AN18" s="83" t="n">
        <v>0.6</v>
      </c>
    </row>
    <row r="19" customFormat="false" ht="12.8" hidden="false" customHeight="false" outlineLevel="0" collapsed="false">
      <c r="A19" s="0" t="n">
        <v>18</v>
      </c>
      <c r="B19" s="0" t="n">
        <f aca="false">SUM(C19:AL19)</f>
        <v>12623</v>
      </c>
      <c r="C19" s="0" t="n">
        <f aca="false">ROUNDDOWN(C18*$AN$18,0)</f>
        <v>0</v>
      </c>
      <c r="D19" s="0" t="n">
        <f aca="false">ROUNDDOWN(D18*$AN$18,0)</f>
        <v>0</v>
      </c>
      <c r="E19" s="0" t="n">
        <f aca="false">ROUNDDOWN(E18*$AN$18,0)</f>
        <v>0</v>
      </c>
      <c r="F19" s="0" t="n">
        <f aca="false">ROUNDDOWN(F18*$AN$18,0)</f>
        <v>0</v>
      </c>
      <c r="G19" s="0" t="n">
        <f aca="false">ROUNDDOWN(G18*$AN$18,0)</f>
        <v>0</v>
      </c>
      <c r="H19" s="0" t="n">
        <f aca="false">ROUNDDOWN(H18*$AN$18,0)</f>
        <v>0</v>
      </c>
      <c r="I19" s="0" t="n">
        <f aca="false">ROUNDDOWN(I18*$AN$18,0)</f>
        <v>2</v>
      </c>
      <c r="J19" s="0" t="n">
        <f aca="false">ROUNDDOWN(J18*$AN$18,0)</f>
        <v>6</v>
      </c>
      <c r="K19" s="0" t="n">
        <f aca="false">ROUNDDOWN(K18*$AN$18,0)</f>
        <v>15</v>
      </c>
      <c r="L19" s="0" t="n">
        <f aca="false">ROUNDDOWN(L18*$AN$18,0)</f>
        <v>33</v>
      </c>
      <c r="M19" s="0" t="n">
        <f aca="false">ROUNDDOWN(M18*$AN$18,0)</f>
        <v>74</v>
      </c>
      <c r="N19" s="0" t="n">
        <f aca="false">ROUNDDOWN(N18*$AN$18,0)</f>
        <v>163</v>
      </c>
      <c r="O19" s="0" t="n">
        <f aca="false">ROUNDDOWN(O18*$AN$18,0)</f>
        <v>297</v>
      </c>
      <c r="P19" s="0" t="n">
        <f aca="false">ROUNDDOWN(P18*$AN$18,0)</f>
        <v>538</v>
      </c>
      <c r="Q19" s="0" t="n">
        <f aca="false">ROUNDDOWN(Q18*$AN$18,0)</f>
        <v>971</v>
      </c>
      <c r="R19" s="0" t="n">
        <f aca="false">ROUNDDOWN(R18*$AN$18,0)</f>
        <v>1749</v>
      </c>
      <c r="S19" s="0" t="n">
        <f aca="false">ROUNDDOWN(S18*$AN$18,0)</f>
        <v>3142</v>
      </c>
      <c r="T19" s="0" t="n">
        <f aca="false">'Урок 5'!$F24</f>
        <v>5633</v>
      </c>
      <c r="AN19" s="83" t="n">
        <v>0.7</v>
      </c>
    </row>
    <row r="20" customFormat="false" ht="12.8" hidden="false" customHeight="false" outlineLevel="0" collapsed="false">
      <c r="A20" s="0" t="n">
        <v>19</v>
      </c>
      <c r="B20" s="0" t="n">
        <f aca="false">SUM(C20:AL20)</f>
        <v>14876</v>
      </c>
      <c r="C20" s="0" t="n">
        <f aca="false">ROUNDDOWN(C19*$AN$19,0)</f>
        <v>0</v>
      </c>
      <c r="D20" s="0" t="n">
        <f aca="false">ROUNDDOWN(D19*$AN$19,0)</f>
        <v>0</v>
      </c>
      <c r="E20" s="0" t="n">
        <f aca="false">ROUNDDOWN(E19*$AN$19,0)</f>
        <v>0</v>
      </c>
      <c r="F20" s="0" t="n">
        <f aca="false">ROUNDDOWN(F19*$AN$19,0)</f>
        <v>0</v>
      </c>
      <c r="G20" s="0" t="n">
        <f aca="false">ROUNDDOWN(G19*$AN$19,0)</f>
        <v>0</v>
      </c>
      <c r="H20" s="0" t="n">
        <f aca="false">ROUNDDOWN(H19*$AN$19,0)</f>
        <v>0</v>
      </c>
      <c r="I20" s="0" t="n">
        <f aca="false">ROUNDDOWN(I19*$AN$19,0)</f>
        <v>1</v>
      </c>
      <c r="J20" s="0" t="n">
        <f aca="false">ROUNDDOWN(J19*$AN$19,0)</f>
        <v>4</v>
      </c>
      <c r="K20" s="0" t="n">
        <f aca="false">ROUNDDOWN(K19*$AN$19,0)</f>
        <v>10</v>
      </c>
      <c r="L20" s="0" t="n">
        <f aca="false">ROUNDDOWN(L19*$AN$19,0)</f>
        <v>23</v>
      </c>
      <c r="M20" s="0" t="n">
        <f aca="false">ROUNDDOWN(M19*$AN$19,0)</f>
        <v>51</v>
      </c>
      <c r="N20" s="0" t="n">
        <f aca="false">ROUNDDOWN(N19*$AN$19,0)</f>
        <v>114</v>
      </c>
      <c r="O20" s="0" t="n">
        <f aca="false">ROUNDDOWN(O19*$AN$19,0)</f>
        <v>207</v>
      </c>
      <c r="P20" s="0" t="n">
        <f aca="false">ROUNDDOWN(P19*$AN$19,0)</f>
        <v>376</v>
      </c>
      <c r="Q20" s="0" t="n">
        <f aca="false">ROUNDDOWN(Q19*$AN$19,0)</f>
        <v>679</v>
      </c>
      <c r="R20" s="0" t="n">
        <f aca="false">ROUNDDOWN(R19*$AN$19,0)</f>
        <v>1224</v>
      </c>
      <c r="S20" s="0" t="n">
        <f aca="false">ROUNDDOWN(S19*$AN$19,0)</f>
        <v>2199</v>
      </c>
      <c r="T20" s="0" t="n">
        <f aca="false">ROUNDDOWN(T19*$AN$19,0)</f>
        <v>3943</v>
      </c>
      <c r="U20" s="0" t="n">
        <f aca="false">'Урок 5'!$F25</f>
        <v>6045</v>
      </c>
      <c r="AN20" s="83" t="n">
        <v>0.7</v>
      </c>
    </row>
    <row r="21" customFormat="false" ht="12.8" hidden="false" customHeight="false" outlineLevel="0" collapsed="false">
      <c r="A21" s="0" t="n">
        <v>20</v>
      </c>
      <c r="B21" s="0" t="n">
        <f aca="false">SUM(C21:AL21)</f>
        <v>16882</v>
      </c>
      <c r="C21" s="0" t="n">
        <f aca="false">ROUNDDOWN(C20*$AN$20,0)</f>
        <v>0</v>
      </c>
      <c r="D21" s="0" t="n">
        <f aca="false">ROUNDDOWN(D20*$AN$20,0)</f>
        <v>0</v>
      </c>
      <c r="E21" s="0" t="n">
        <f aca="false">ROUNDDOWN(E20*$AN$20,0)</f>
        <v>0</v>
      </c>
      <c r="F21" s="0" t="n">
        <f aca="false">ROUNDDOWN(F20*$AN$20,0)</f>
        <v>0</v>
      </c>
      <c r="G21" s="0" t="n">
        <f aca="false">ROUNDDOWN(G20*$AN$20,0)</f>
        <v>0</v>
      </c>
      <c r="H21" s="0" t="n">
        <f aca="false">ROUNDDOWN(H20*$AN$20,0)</f>
        <v>0</v>
      </c>
      <c r="I21" s="0" t="n">
        <f aca="false">ROUNDDOWN(I20*$AN$20,0)</f>
        <v>0</v>
      </c>
      <c r="J21" s="0" t="n">
        <f aca="false">ROUNDDOWN(J20*$AN$20,0)</f>
        <v>2</v>
      </c>
      <c r="K21" s="0" t="n">
        <f aca="false">ROUNDDOWN(K20*$AN$20,0)</f>
        <v>7</v>
      </c>
      <c r="L21" s="0" t="n">
        <f aca="false">ROUNDDOWN(L20*$AN$20,0)</f>
        <v>16</v>
      </c>
      <c r="M21" s="0" t="n">
        <f aca="false">ROUNDDOWN(M20*$AN$20,0)</f>
        <v>35</v>
      </c>
      <c r="N21" s="0" t="n">
        <f aca="false">ROUNDDOWN(N20*$AN$20,0)</f>
        <v>79</v>
      </c>
      <c r="O21" s="0" t="n">
        <f aca="false">ROUNDDOWN(O20*$AN$20,0)</f>
        <v>144</v>
      </c>
      <c r="P21" s="0" t="n">
        <f aca="false">ROUNDDOWN(P20*$AN$20,0)</f>
        <v>263</v>
      </c>
      <c r="Q21" s="0" t="n">
        <f aca="false">ROUNDDOWN(Q20*$AN$20,0)</f>
        <v>475</v>
      </c>
      <c r="R21" s="0" t="n">
        <f aca="false">ROUNDDOWN(R20*$AN$20,0)</f>
        <v>856</v>
      </c>
      <c r="S21" s="0" t="n">
        <f aca="false">ROUNDDOWN(S20*$AN$20,0)</f>
        <v>1539</v>
      </c>
      <c r="T21" s="0" t="n">
        <f aca="false">ROUNDDOWN(T20*$AN$20,0)</f>
        <v>2760</v>
      </c>
      <c r="U21" s="0" t="n">
        <f aca="false">ROUNDDOWN(U20*$AN$20,0)</f>
        <v>4231</v>
      </c>
      <c r="V21" s="0" t="n">
        <f aca="false">'Урок 5'!$F26</f>
        <v>6475</v>
      </c>
      <c r="AN21" s="83" t="n">
        <v>0.7</v>
      </c>
    </row>
    <row r="22" customFormat="false" ht="12.8" hidden="false" customHeight="false" outlineLevel="0" collapsed="false">
      <c r="A22" s="0" t="n">
        <v>21</v>
      </c>
      <c r="B22" s="0" t="n">
        <f aca="false">SUM(C22:AL22)</f>
        <v>18735</v>
      </c>
      <c r="C22" s="0" t="n">
        <f aca="false">ROUNDDOWN(C21*$AN$21,0)</f>
        <v>0</v>
      </c>
      <c r="D22" s="0" t="n">
        <f aca="false">ROUNDDOWN(D21*$AN$21,0)</f>
        <v>0</v>
      </c>
      <c r="E22" s="0" t="n">
        <f aca="false">ROUNDDOWN(E21*$AN$21,0)</f>
        <v>0</v>
      </c>
      <c r="F22" s="0" t="n">
        <f aca="false">ROUNDDOWN(F21*$AN$21,0)</f>
        <v>0</v>
      </c>
      <c r="G22" s="0" t="n">
        <f aca="false">ROUNDDOWN(G21*$AN$21,0)</f>
        <v>0</v>
      </c>
      <c r="H22" s="0" t="n">
        <f aca="false">ROUNDDOWN(H21*$AN$21,0)</f>
        <v>0</v>
      </c>
      <c r="I22" s="0" t="n">
        <f aca="false">ROUNDDOWN(I21*$AN$21,0)</f>
        <v>0</v>
      </c>
      <c r="J22" s="0" t="n">
        <f aca="false">ROUNDDOWN(J21*$AN$21,0)</f>
        <v>1</v>
      </c>
      <c r="K22" s="0" t="n">
        <f aca="false">ROUNDDOWN(K21*$AN$21,0)</f>
        <v>4</v>
      </c>
      <c r="L22" s="0" t="n">
        <f aca="false">ROUNDDOWN(L21*$AN$21,0)</f>
        <v>11</v>
      </c>
      <c r="M22" s="0" t="n">
        <f aca="false">ROUNDDOWN(M21*$AN$21,0)</f>
        <v>24</v>
      </c>
      <c r="N22" s="0" t="n">
        <f aca="false">ROUNDDOWN(N21*$AN$21,0)</f>
        <v>55</v>
      </c>
      <c r="O22" s="0" t="n">
        <f aca="false">ROUNDDOWN(O21*$AN$21,0)</f>
        <v>100</v>
      </c>
      <c r="P22" s="0" t="n">
        <f aca="false">ROUNDDOWN(P21*$AN$21,0)</f>
        <v>184</v>
      </c>
      <c r="Q22" s="0" t="n">
        <f aca="false">ROUNDDOWN(Q21*$AN$21,0)</f>
        <v>332</v>
      </c>
      <c r="R22" s="0" t="n">
        <f aca="false">ROUNDDOWN(R21*$AN$21,0)</f>
        <v>599</v>
      </c>
      <c r="S22" s="0" t="n">
        <f aca="false">ROUNDDOWN(S21*$AN$21,0)</f>
        <v>1077</v>
      </c>
      <c r="T22" s="0" t="n">
        <f aca="false">ROUNDDOWN(T21*$AN$21,0)</f>
        <v>1932</v>
      </c>
      <c r="U22" s="0" t="n">
        <f aca="false">ROUNDDOWN(U21*$AN$21,0)</f>
        <v>2961</v>
      </c>
      <c r="V22" s="0" t="n">
        <f aca="false">ROUNDDOWN(V21*$AN$21,0)</f>
        <v>4532</v>
      </c>
      <c r="W22" s="0" t="n">
        <f aca="false">'Урок 5'!$F27</f>
        <v>6923</v>
      </c>
      <c r="AN22" s="83" t="n">
        <v>0.7</v>
      </c>
    </row>
    <row r="23" customFormat="false" ht="12.8" hidden="false" customHeight="false" outlineLevel="0" collapsed="false">
      <c r="A23" s="0" t="n">
        <v>22</v>
      </c>
      <c r="B23" s="0" t="n">
        <f aca="false">SUM(C23:AL23)</f>
        <v>20496</v>
      </c>
      <c r="C23" s="0" t="n">
        <f aca="false">ROUNDDOWN(C22*$AN$22,0)</f>
        <v>0</v>
      </c>
      <c r="D23" s="0" t="n">
        <f aca="false">ROUNDDOWN(D22*$AN$22,0)</f>
        <v>0</v>
      </c>
      <c r="E23" s="0" t="n">
        <f aca="false">ROUNDDOWN(E22*$AN$22,0)</f>
        <v>0</v>
      </c>
      <c r="F23" s="0" t="n">
        <f aca="false">ROUNDDOWN(F22*$AN$22,0)</f>
        <v>0</v>
      </c>
      <c r="G23" s="0" t="n">
        <f aca="false">ROUNDDOWN(G22*$AN$22,0)</f>
        <v>0</v>
      </c>
      <c r="H23" s="0" t="n">
        <f aca="false">ROUNDDOWN(H22*$AN$22,0)</f>
        <v>0</v>
      </c>
      <c r="I23" s="0" t="n">
        <f aca="false">ROUNDDOWN(I22*$AN$22,0)</f>
        <v>0</v>
      </c>
      <c r="J23" s="0" t="n">
        <f aca="false">ROUNDDOWN(J22*$AN$22,0)</f>
        <v>0</v>
      </c>
      <c r="K23" s="0" t="n">
        <f aca="false">ROUNDDOWN(K22*$AN$22,0)</f>
        <v>2</v>
      </c>
      <c r="L23" s="0" t="n">
        <f aca="false">ROUNDDOWN(L22*$AN$22,0)</f>
        <v>7</v>
      </c>
      <c r="M23" s="0" t="n">
        <f aca="false">ROUNDDOWN(M22*$AN$22,0)</f>
        <v>16</v>
      </c>
      <c r="N23" s="0" t="n">
        <f aca="false">ROUNDDOWN(N22*$AN$22,0)</f>
        <v>38</v>
      </c>
      <c r="O23" s="0" t="n">
        <f aca="false">ROUNDDOWN(O22*$AN$22,0)</f>
        <v>70</v>
      </c>
      <c r="P23" s="0" t="n">
        <f aca="false">ROUNDDOWN(P22*$AN$22,0)</f>
        <v>128</v>
      </c>
      <c r="Q23" s="0" t="n">
        <f aca="false">ROUNDDOWN(Q22*$AN$22,0)</f>
        <v>232</v>
      </c>
      <c r="R23" s="0" t="n">
        <f aca="false">ROUNDDOWN(R22*$AN$22,0)</f>
        <v>419</v>
      </c>
      <c r="S23" s="0" t="n">
        <f aca="false">ROUNDDOWN(S22*$AN$22,0)</f>
        <v>753</v>
      </c>
      <c r="T23" s="0" t="n">
        <f aca="false">ROUNDDOWN(T22*$AN$22,0)</f>
        <v>1352</v>
      </c>
      <c r="U23" s="0" t="n">
        <f aca="false">ROUNDDOWN(U22*$AN$22,0)</f>
        <v>2072</v>
      </c>
      <c r="V23" s="0" t="n">
        <f aca="false">ROUNDDOWN(V22*$AN$22,0)</f>
        <v>3172</v>
      </c>
      <c r="W23" s="0" t="n">
        <f aca="false">ROUNDDOWN(W22*$AN$22,0)</f>
        <v>4846</v>
      </c>
      <c r="X23" s="0" t="n">
        <f aca="false">'Урок 5'!$F28</f>
        <v>7389</v>
      </c>
      <c r="AN23" s="83" t="n">
        <v>0.7</v>
      </c>
    </row>
    <row r="24" customFormat="false" ht="12.8" hidden="false" customHeight="false" outlineLevel="0" collapsed="false">
      <c r="A24" s="0" t="n">
        <v>23</v>
      </c>
      <c r="B24" s="0" t="n">
        <f aca="false">SUM(C24:AL24)</f>
        <v>22217</v>
      </c>
      <c r="C24" s="0" t="n">
        <f aca="false">ROUNDDOWN(C23*$AN$23,0)</f>
        <v>0</v>
      </c>
      <c r="D24" s="0" t="n">
        <f aca="false">ROUNDDOWN(D23*$AN$23,0)</f>
        <v>0</v>
      </c>
      <c r="E24" s="0" t="n">
        <f aca="false">ROUNDDOWN(E23*$AN$23,0)</f>
        <v>0</v>
      </c>
      <c r="F24" s="0" t="n">
        <f aca="false">ROUNDDOWN(F23*$AN$23,0)</f>
        <v>0</v>
      </c>
      <c r="G24" s="0" t="n">
        <f aca="false">ROUNDDOWN(G23*$AN$23,0)</f>
        <v>0</v>
      </c>
      <c r="H24" s="0" t="n">
        <f aca="false">ROUNDDOWN(H23*$AN$23,0)</f>
        <v>0</v>
      </c>
      <c r="I24" s="0" t="n">
        <f aca="false">ROUNDDOWN(I23*$AN$23,0)</f>
        <v>0</v>
      </c>
      <c r="J24" s="0" t="n">
        <f aca="false">ROUNDDOWN(J23*$AN$23,0)</f>
        <v>0</v>
      </c>
      <c r="K24" s="0" t="n">
        <f aca="false">ROUNDDOWN(K23*$AN$23,0)</f>
        <v>1</v>
      </c>
      <c r="L24" s="0" t="n">
        <f aca="false">ROUNDDOWN(L23*$AN$23,0)</f>
        <v>4</v>
      </c>
      <c r="M24" s="0" t="n">
        <f aca="false">ROUNDDOWN(M23*$AN$23,0)</f>
        <v>11</v>
      </c>
      <c r="N24" s="0" t="n">
        <f aca="false">ROUNDDOWN(N23*$AN$23,0)</f>
        <v>26</v>
      </c>
      <c r="O24" s="0" t="n">
        <f aca="false">ROUNDDOWN(O23*$AN$23,0)</f>
        <v>49</v>
      </c>
      <c r="P24" s="0" t="n">
        <f aca="false">ROUNDDOWN(P23*$AN$23,0)</f>
        <v>89</v>
      </c>
      <c r="Q24" s="0" t="n">
        <f aca="false">ROUNDDOWN(Q23*$AN$23,0)</f>
        <v>162</v>
      </c>
      <c r="R24" s="0" t="n">
        <f aca="false">ROUNDDOWN(R23*$AN$23,0)</f>
        <v>293</v>
      </c>
      <c r="S24" s="0" t="n">
        <f aca="false">ROUNDDOWN(S23*$AN$23,0)</f>
        <v>527</v>
      </c>
      <c r="T24" s="0" t="n">
        <f aca="false">ROUNDDOWN(T23*$AN$23,0)</f>
        <v>946</v>
      </c>
      <c r="U24" s="0" t="n">
        <f aca="false">ROUNDDOWN(U23*$AN$23,0)</f>
        <v>1450</v>
      </c>
      <c r="V24" s="0" t="n">
        <f aca="false">ROUNDDOWN(V23*$AN$23,0)</f>
        <v>2220</v>
      </c>
      <c r="W24" s="0" t="n">
        <f aca="false">ROUNDDOWN(W23*$AN$23,0)</f>
        <v>3392</v>
      </c>
      <c r="X24" s="0" t="n">
        <f aca="false">ROUNDDOWN(X23*$AN$23,0)</f>
        <v>5172</v>
      </c>
      <c r="Y24" s="0" t="n">
        <f aca="false">'Урок 5'!$F29</f>
        <v>7875</v>
      </c>
      <c r="AN24" s="83" t="n">
        <v>0.7</v>
      </c>
    </row>
    <row r="25" customFormat="false" ht="12.8" hidden="false" customHeight="false" outlineLevel="0" collapsed="false">
      <c r="A25" s="0" t="n">
        <v>24</v>
      </c>
      <c r="B25" s="0" t="n">
        <f aca="false">SUM(C25:AL25)</f>
        <v>23925</v>
      </c>
      <c r="C25" s="0" t="n">
        <f aca="false">ROUNDDOWN(C24*$AN$24,0)</f>
        <v>0</v>
      </c>
      <c r="D25" s="0" t="n">
        <f aca="false">ROUNDDOWN(D24*$AN$24,0)</f>
        <v>0</v>
      </c>
      <c r="E25" s="0" t="n">
        <f aca="false">ROUNDDOWN(E24*$AN$24,0)</f>
        <v>0</v>
      </c>
      <c r="F25" s="0" t="n">
        <f aca="false">ROUNDDOWN(F24*$AN$24,0)</f>
        <v>0</v>
      </c>
      <c r="G25" s="0" t="n">
        <f aca="false">ROUNDDOWN(G24*$AN$24,0)</f>
        <v>0</v>
      </c>
      <c r="H25" s="0" t="n">
        <f aca="false">ROUNDDOWN(H24*$AN$24,0)</f>
        <v>0</v>
      </c>
      <c r="I25" s="0" t="n">
        <f aca="false">ROUNDDOWN(I24*$AN$24,0)</f>
        <v>0</v>
      </c>
      <c r="J25" s="0" t="n">
        <f aca="false">ROUNDDOWN(J24*$AN$24,0)</f>
        <v>0</v>
      </c>
      <c r="K25" s="0" t="n">
        <f aca="false">ROUNDDOWN(K24*$AN$24,0)</f>
        <v>0</v>
      </c>
      <c r="L25" s="0" t="n">
        <f aca="false">ROUNDDOWN(L24*$AN$24,0)</f>
        <v>2</v>
      </c>
      <c r="M25" s="0" t="n">
        <f aca="false">ROUNDDOWN(M24*$AN$24,0)</f>
        <v>7</v>
      </c>
      <c r="N25" s="0" t="n">
        <f aca="false">ROUNDDOWN(N24*$AN$24,0)</f>
        <v>18</v>
      </c>
      <c r="O25" s="0" t="n">
        <f aca="false">ROUNDDOWN(O24*$AN$24,0)</f>
        <v>34</v>
      </c>
      <c r="P25" s="0" t="n">
        <f aca="false">ROUNDDOWN(P24*$AN$24,0)</f>
        <v>62</v>
      </c>
      <c r="Q25" s="0" t="n">
        <f aca="false">ROUNDDOWN(Q24*$AN$24,0)</f>
        <v>113</v>
      </c>
      <c r="R25" s="0" t="n">
        <f aca="false">ROUNDDOWN(R24*$AN$24,0)</f>
        <v>205</v>
      </c>
      <c r="S25" s="0" t="n">
        <f aca="false">ROUNDDOWN(S24*$AN$24,0)</f>
        <v>368</v>
      </c>
      <c r="T25" s="0" t="n">
        <f aca="false">ROUNDDOWN(T24*$AN$24,0)</f>
        <v>662</v>
      </c>
      <c r="U25" s="0" t="n">
        <f aca="false">ROUNDDOWN(U24*$AN$24,0)</f>
        <v>1015</v>
      </c>
      <c r="V25" s="0" t="n">
        <f aca="false">ROUNDDOWN(V24*$AN$24,0)</f>
        <v>1554</v>
      </c>
      <c r="W25" s="0" t="n">
        <f aca="false">ROUNDDOWN(W24*$AN$24,0)</f>
        <v>2374</v>
      </c>
      <c r="X25" s="0" t="n">
        <f aca="false">ROUNDDOWN(X24*$AN$24,0)</f>
        <v>3620</v>
      </c>
      <c r="Y25" s="0" t="n">
        <f aca="false">ROUNDDOWN(Y24*$AN$24,0)</f>
        <v>5512</v>
      </c>
      <c r="Z25" s="0" t="n">
        <f aca="false">'Урок 5'!$F30</f>
        <v>8379</v>
      </c>
      <c r="AN25" s="83" t="n">
        <v>0.75</v>
      </c>
    </row>
    <row r="26" customFormat="false" ht="12.8" hidden="false" customHeight="false" outlineLevel="0" collapsed="false">
      <c r="A26" s="0" t="n">
        <v>25</v>
      </c>
      <c r="B26" s="0" t="n">
        <f aca="false">SUM(C26:AL26)</f>
        <v>26842</v>
      </c>
      <c r="C26" s="0" t="n">
        <f aca="false">ROUNDDOWN(C25*$AN$25,0)</f>
        <v>0</v>
      </c>
      <c r="D26" s="0" t="n">
        <f aca="false">ROUNDDOWN(D25*$AN$25,0)</f>
        <v>0</v>
      </c>
      <c r="E26" s="0" t="n">
        <f aca="false">ROUNDDOWN(E25*$AN$25,0)</f>
        <v>0</v>
      </c>
      <c r="F26" s="0" t="n">
        <f aca="false">ROUNDDOWN(F25*$AN$25,0)</f>
        <v>0</v>
      </c>
      <c r="G26" s="0" t="n">
        <f aca="false">ROUNDDOWN(G25*$AN$25,0)</f>
        <v>0</v>
      </c>
      <c r="H26" s="0" t="n">
        <f aca="false">ROUNDDOWN(H25*$AN$25,0)</f>
        <v>0</v>
      </c>
      <c r="I26" s="0" t="n">
        <f aca="false">ROUNDDOWN(I25*$AN$25,0)</f>
        <v>0</v>
      </c>
      <c r="J26" s="0" t="n">
        <f aca="false">ROUNDDOWN(J25*$AN$25,0)</f>
        <v>0</v>
      </c>
      <c r="K26" s="0" t="n">
        <f aca="false">ROUNDDOWN(K25*$AN$25,0)</f>
        <v>0</v>
      </c>
      <c r="L26" s="0" t="n">
        <f aca="false">ROUNDDOWN(L25*$AN$25,0)</f>
        <v>1</v>
      </c>
      <c r="M26" s="0" t="n">
        <f aca="false">ROUNDDOWN(M25*$AN$25,0)</f>
        <v>5</v>
      </c>
      <c r="N26" s="0" t="n">
        <f aca="false">ROUNDDOWN(N25*$AN$25,0)</f>
        <v>13</v>
      </c>
      <c r="O26" s="0" t="n">
        <f aca="false">ROUNDDOWN(O25*$AN$25,0)</f>
        <v>25</v>
      </c>
      <c r="P26" s="0" t="n">
        <f aca="false">ROUNDDOWN(P25*$AN$25,0)</f>
        <v>46</v>
      </c>
      <c r="Q26" s="0" t="n">
        <f aca="false">ROUNDDOWN(Q25*$AN$25,0)</f>
        <v>84</v>
      </c>
      <c r="R26" s="0" t="n">
        <f aca="false">ROUNDDOWN(R25*$AN$25,0)</f>
        <v>153</v>
      </c>
      <c r="S26" s="0" t="n">
        <f aca="false">ROUNDDOWN(S25*$AN$25,0)</f>
        <v>276</v>
      </c>
      <c r="T26" s="0" t="n">
        <f aca="false">ROUNDDOWN(T25*$AN$25,0)</f>
        <v>496</v>
      </c>
      <c r="U26" s="0" t="n">
        <f aca="false">ROUNDDOWN(U25*$AN$25,0)</f>
        <v>761</v>
      </c>
      <c r="V26" s="0" t="n">
        <f aca="false">ROUNDDOWN(V25*$AN$25,0)</f>
        <v>1165</v>
      </c>
      <c r="W26" s="0" t="n">
        <f aca="false">ROUNDDOWN(W25*$AN$25,0)</f>
        <v>1780</v>
      </c>
      <c r="X26" s="0" t="n">
        <f aca="false">ROUNDDOWN(X25*$AN$25,0)</f>
        <v>2715</v>
      </c>
      <c r="Y26" s="0" t="n">
        <f aca="false">ROUNDDOWN(Y25*$AN$25,0)</f>
        <v>4134</v>
      </c>
      <c r="Z26" s="0" t="n">
        <f aca="false">ROUNDDOWN(Z25*$AN$25,0)</f>
        <v>6284</v>
      </c>
      <c r="AA26" s="0" t="n">
        <f aca="false">'Урок 5'!$F31</f>
        <v>8904</v>
      </c>
      <c r="AN26" s="83" t="n">
        <v>0.75</v>
      </c>
    </row>
    <row r="27" customFormat="false" ht="12.8" hidden="false" customHeight="false" outlineLevel="0" collapsed="false">
      <c r="A27" s="0" t="n">
        <v>26</v>
      </c>
      <c r="B27" s="0" t="n">
        <f aca="false">SUM(C27:AL27)</f>
        <v>29575</v>
      </c>
      <c r="C27" s="0" t="n">
        <f aca="false">ROUNDDOWN(C26*$AN$26,0)</f>
        <v>0</v>
      </c>
      <c r="D27" s="0" t="n">
        <f aca="false">ROUNDDOWN(D26*$AN$26,0)</f>
        <v>0</v>
      </c>
      <c r="E27" s="0" t="n">
        <f aca="false">ROUNDDOWN(E26*$AN$26,0)</f>
        <v>0</v>
      </c>
      <c r="F27" s="0" t="n">
        <f aca="false">ROUNDDOWN(F26*$AN$26,0)</f>
        <v>0</v>
      </c>
      <c r="G27" s="0" t="n">
        <f aca="false">ROUNDDOWN(G26*$AN$26,0)</f>
        <v>0</v>
      </c>
      <c r="H27" s="0" t="n">
        <f aca="false">ROUNDDOWN(H26*$AN$26,0)</f>
        <v>0</v>
      </c>
      <c r="I27" s="0" t="n">
        <f aca="false">ROUNDDOWN(I26*$AN$26,0)</f>
        <v>0</v>
      </c>
      <c r="J27" s="0" t="n">
        <f aca="false">ROUNDDOWN(J26*$AN$26,0)</f>
        <v>0</v>
      </c>
      <c r="K27" s="0" t="n">
        <f aca="false">ROUNDDOWN(K26*$AN$26,0)</f>
        <v>0</v>
      </c>
      <c r="L27" s="0" t="n">
        <f aca="false">ROUNDDOWN(L26*$AN$26,0)</f>
        <v>0</v>
      </c>
      <c r="M27" s="0" t="n">
        <f aca="false">ROUNDDOWN(M26*$AN$26,0)</f>
        <v>3</v>
      </c>
      <c r="N27" s="0" t="n">
        <f aca="false">ROUNDDOWN(N26*$AN$26,0)</f>
        <v>9</v>
      </c>
      <c r="O27" s="0" t="n">
        <f aca="false">ROUNDDOWN(O26*$AN$26,0)</f>
        <v>18</v>
      </c>
      <c r="P27" s="0" t="n">
        <f aca="false">ROUNDDOWN(P26*$AN$26,0)</f>
        <v>34</v>
      </c>
      <c r="Q27" s="0" t="n">
        <f aca="false">ROUNDDOWN(Q26*$AN$26,0)</f>
        <v>63</v>
      </c>
      <c r="R27" s="0" t="n">
        <f aca="false">ROUNDDOWN(R26*$AN$26,0)</f>
        <v>114</v>
      </c>
      <c r="S27" s="0" t="n">
        <f aca="false">ROUNDDOWN(S26*$AN$26,0)</f>
        <v>207</v>
      </c>
      <c r="T27" s="0" t="n">
        <f aca="false">ROUNDDOWN(T26*$AN$26,0)</f>
        <v>372</v>
      </c>
      <c r="U27" s="0" t="n">
        <f aca="false">ROUNDDOWN(U26*$AN$26,0)</f>
        <v>570</v>
      </c>
      <c r="V27" s="0" t="n">
        <f aca="false">ROUNDDOWN(V26*$AN$26,0)</f>
        <v>873</v>
      </c>
      <c r="W27" s="0" t="n">
        <f aca="false">ROUNDDOWN(W26*$AN$26,0)</f>
        <v>1335</v>
      </c>
      <c r="X27" s="0" t="n">
        <f aca="false">ROUNDDOWN(X26*$AN$26,0)</f>
        <v>2036</v>
      </c>
      <c r="Y27" s="0" t="n">
        <f aca="false">ROUNDDOWN(Y26*$AN$26,0)</f>
        <v>3100</v>
      </c>
      <c r="Z27" s="0" t="n">
        <f aca="false">ROUNDDOWN(Z26*$AN$26,0)</f>
        <v>4713</v>
      </c>
      <c r="AA27" s="0" t="n">
        <f aca="false">ROUNDDOWN(AA26*$AN$26,0)</f>
        <v>6678</v>
      </c>
      <c r="AB27" s="0" t="n">
        <f aca="false">'Урок 5'!$F32</f>
        <v>9450</v>
      </c>
      <c r="AN27" s="83" t="n">
        <v>0.75</v>
      </c>
    </row>
    <row r="28" customFormat="false" ht="12.8" hidden="false" customHeight="false" outlineLevel="0" collapsed="false">
      <c r="A28" s="0" t="n">
        <v>27</v>
      </c>
      <c r="B28" s="0" t="n">
        <f aca="false">SUM(C28:AL28)</f>
        <v>32191</v>
      </c>
      <c r="C28" s="0" t="n">
        <f aca="false">ROUNDDOWN(C27*$AN$27,0)</f>
        <v>0</v>
      </c>
      <c r="D28" s="0" t="n">
        <f aca="false">ROUNDDOWN(D27*$AN$27,0)</f>
        <v>0</v>
      </c>
      <c r="E28" s="0" t="n">
        <f aca="false">ROUNDDOWN(E27*$AN$27,0)</f>
        <v>0</v>
      </c>
      <c r="F28" s="0" t="n">
        <f aca="false">ROUNDDOWN(F27*$AN$27,0)</f>
        <v>0</v>
      </c>
      <c r="G28" s="0" t="n">
        <f aca="false">ROUNDDOWN(G27*$AN$27,0)</f>
        <v>0</v>
      </c>
      <c r="H28" s="0" t="n">
        <f aca="false">ROUNDDOWN(H27*$AN$27,0)</f>
        <v>0</v>
      </c>
      <c r="I28" s="0" t="n">
        <f aca="false">ROUNDDOWN(I27*$AN$27,0)</f>
        <v>0</v>
      </c>
      <c r="J28" s="0" t="n">
        <f aca="false">ROUNDDOWN(J27*$AN$27,0)</f>
        <v>0</v>
      </c>
      <c r="K28" s="0" t="n">
        <f aca="false">ROUNDDOWN(K27*$AN$27,0)</f>
        <v>0</v>
      </c>
      <c r="L28" s="0" t="n">
        <f aca="false">ROUNDDOWN(L27*$AN$27,0)</f>
        <v>0</v>
      </c>
      <c r="M28" s="0" t="n">
        <f aca="false">ROUNDDOWN(M27*$AN$27,0)</f>
        <v>2</v>
      </c>
      <c r="N28" s="0" t="n">
        <f aca="false">ROUNDDOWN(N27*$AN$27,0)</f>
        <v>6</v>
      </c>
      <c r="O28" s="0" t="n">
        <f aca="false">ROUNDDOWN(O27*$AN$27,0)</f>
        <v>13</v>
      </c>
      <c r="P28" s="0" t="n">
        <f aca="false">ROUNDDOWN(P27*$AN$27,0)</f>
        <v>25</v>
      </c>
      <c r="Q28" s="0" t="n">
        <f aca="false">ROUNDDOWN(Q27*$AN$27,0)</f>
        <v>47</v>
      </c>
      <c r="R28" s="0" t="n">
        <f aca="false">ROUNDDOWN(R27*$AN$27,0)</f>
        <v>85</v>
      </c>
      <c r="S28" s="0" t="n">
        <f aca="false">ROUNDDOWN(S27*$AN$27,0)</f>
        <v>155</v>
      </c>
      <c r="T28" s="0" t="n">
        <f aca="false">ROUNDDOWN(T27*$AN$27,0)</f>
        <v>279</v>
      </c>
      <c r="U28" s="0" t="n">
        <f aca="false">ROUNDDOWN(U27*$AN$27,0)</f>
        <v>427</v>
      </c>
      <c r="V28" s="0" t="n">
        <f aca="false">ROUNDDOWN(V27*$AN$27,0)</f>
        <v>654</v>
      </c>
      <c r="W28" s="0" t="n">
        <f aca="false">ROUNDDOWN(W27*$AN$27,0)</f>
        <v>1001</v>
      </c>
      <c r="X28" s="0" t="n">
        <f aca="false">ROUNDDOWN(X27*$AN$27,0)</f>
        <v>1527</v>
      </c>
      <c r="Y28" s="0" t="n">
        <f aca="false">ROUNDDOWN(Y27*$AN$27,0)</f>
        <v>2325</v>
      </c>
      <c r="Z28" s="0" t="n">
        <f aca="false">ROUNDDOWN(Z27*$AN$27,0)</f>
        <v>3534</v>
      </c>
      <c r="AA28" s="0" t="n">
        <f aca="false">ROUNDDOWN(AA27*$AN$27,0)</f>
        <v>5008</v>
      </c>
      <c r="AB28" s="0" t="n">
        <f aca="false">ROUNDDOWN(AB27*$AN$27,0)</f>
        <v>7087</v>
      </c>
      <c r="AC28" s="0" t="n">
        <f aca="false">'Урок 5'!$F33</f>
        <v>10016</v>
      </c>
      <c r="AN28" s="83" t="n">
        <v>0.75</v>
      </c>
    </row>
    <row r="29" customFormat="false" ht="12.8" hidden="false" customHeight="false" outlineLevel="0" collapsed="false">
      <c r="A29" s="0" t="n">
        <v>28</v>
      </c>
      <c r="B29" s="0" t="n">
        <f aca="false">SUM(C29:AL29)</f>
        <v>34739</v>
      </c>
      <c r="C29" s="0" t="n">
        <f aca="false">ROUNDDOWN(C28*$AN$28,0)</f>
        <v>0</v>
      </c>
      <c r="D29" s="0" t="n">
        <f aca="false">ROUNDDOWN(D28*$AN$28,0)</f>
        <v>0</v>
      </c>
      <c r="E29" s="0" t="n">
        <f aca="false">ROUNDDOWN(E28*$AN$28,0)</f>
        <v>0</v>
      </c>
      <c r="F29" s="0" t="n">
        <f aca="false">ROUNDDOWN(F28*$AN$28,0)</f>
        <v>0</v>
      </c>
      <c r="G29" s="0" t="n">
        <f aca="false">ROUNDDOWN(G28*$AN$28,0)</f>
        <v>0</v>
      </c>
      <c r="H29" s="0" t="n">
        <f aca="false">ROUNDDOWN(H28*$AN$28,0)</f>
        <v>0</v>
      </c>
      <c r="I29" s="0" t="n">
        <f aca="false">ROUNDDOWN(I28*$AN$28,0)</f>
        <v>0</v>
      </c>
      <c r="J29" s="0" t="n">
        <f aca="false">ROUNDDOWN(J28*$AN$28,0)</f>
        <v>0</v>
      </c>
      <c r="K29" s="0" t="n">
        <f aca="false">ROUNDDOWN(K28*$AN$28,0)</f>
        <v>0</v>
      </c>
      <c r="L29" s="0" t="n">
        <f aca="false">ROUNDDOWN(L28*$AN$28,0)</f>
        <v>0</v>
      </c>
      <c r="M29" s="0" t="n">
        <f aca="false">ROUNDDOWN(M28*$AN$28,0)</f>
        <v>1</v>
      </c>
      <c r="N29" s="0" t="n">
        <f aca="false">ROUNDDOWN(N28*$AN$28,0)</f>
        <v>4</v>
      </c>
      <c r="O29" s="0" t="n">
        <f aca="false">ROUNDDOWN(O28*$AN$28,0)</f>
        <v>9</v>
      </c>
      <c r="P29" s="0" t="n">
        <f aca="false">ROUNDDOWN(P28*$AN$28,0)</f>
        <v>18</v>
      </c>
      <c r="Q29" s="0" t="n">
        <f aca="false">ROUNDDOWN(Q28*$AN$28,0)</f>
        <v>35</v>
      </c>
      <c r="R29" s="0" t="n">
        <f aca="false">ROUNDDOWN(R28*$AN$28,0)</f>
        <v>63</v>
      </c>
      <c r="S29" s="0" t="n">
        <f aca="false">ROUNDDOWN(S28*$AN$28,0)</f>
        <v>116</v>
      </c>
      <c r="T29" s="0" t="n">
        <f aca="false">ROUNDDOWN(T28*$AN$28,0)</f>
        <v>209</v>
      </c>
      <c r="U29" s="0" t="n">
        <f aca="false">ROUNDDOWN(U28*$AN$28,0)</f>
        <v>320</v>
      </c>
      <c r="V29" s="0" t="n">
        <f aca="false">ROUNDDOWN(V28*$AN$28,0)</f>
        <v>490</v>
      </c>
      <c r="W29" s="0" t="n">
        <f aca="false">ROUNDDOWN(W28*$AN$28,0)</f>
        <v>750</v>
      </c>
      <c r="X29" s="0" t="n">
        <f aca="false">ROUNDDOWN(X28*$AN$28,0)</f>
        <v>1145</v>
      </c>
      <c r="Y29" s="0" t="n">
        <f aca="false">ROUNDDOWN(Y28*$AN$28,0)</f>
        <v>1743</v>
      </c>
      <c r="Z29" s="0" t="n">
        <f aca="false">ROUNDDOWN(Z28*$AN$28,0)</f>
        <v>2650</v>
      </c>
      <c r="AA29" s="0" t="n">
        <f aca="false">ROUNDDOWN(AA28*$AN$28,0)</f>
        <v>3756</v>
      </c>
      <c r="AB29" s="0" t="n">
        <f aca="false">ROUNDDOWN(AB28*$AN$28,0)</f>
        <v>5315</v>
      </c>
      <c r="AC29" s="0" t="n">
        <f aca="false">ROUNDDOWN(AC28*$AN$28,0)</f>
        <v>7512</v>
      </c>
      <c r="AD29" s="0" t="n">
        <f aca="false">'Урок 5'!$F34</f>
        <v>10603</v>
      </c>
      <c r="AN29" s="83" t="n">
        <v>0.75</v>
      </c>
    </row>
    <row r="30" customFormat="false" ht="12.8" hidden="false" customHeight="false" outlineLevel="0" collapsed="false">
      <c r="A30" s="0" t="n">
        <v>29</v>
      </c>
      <c r="B30" s="0" t="n">
        <f aca="false">SUM(C30:AL30)</f>
        <v>37261</v>
      </c>
      <c r="C30" s="0" t="n">
        <f aca="false">ROUNDDOWN(C29*$AN$29,0)</f>
        <v>0</v>
      </c>
      <c r="D30" s="0" t="n">
        <f aca="false">ROUNDDOWN(D29*$AN$29,0)</f>
        <v>0</v>
      </c>
      <c r="E30" s="0" t="n">
        <f aca="false">ROUNDDOWN(E29*$AN$29,0)</f>
        <v>0</v>
      </c>
      <c r="F30" s="0" t="n">
        <f aca="false">ROUNDDOWN(F29*$AN$29,0)</f>
        <v>0</v>
      </c>
      <c r="G30" s="0" t="n">
        <f aca="false">ROUNDDOWN(G29*$AN$29,0)</f>
        <v>0</v>
      </c>
      <c r="H30" s="0" t="n">
        <f aca="false">ROUNDDOWN(H29*$AN$29,0)</f>
        <v>0</v>
      </c>
      <c r="I30" s="0" t="n">
        <f aca="false">ROUNDDOWN(I29*$AN$29,0)</f>
        <v>0</v>
      </c>
      <c r="J30" s="0" t="n">
        <f aca="false">ROUNDDOWN(J29*$AN$29,0)</f>
        <v>0</v>
      </c>
      <c r="K30" s="0" t="n">
        <f aca="false">ROUNDDOWN(K29*$AN$29,0)</f>
        <v>0</v>
      </c>
      <c r="L30" s="0" t="n">
        <f aca="false">ROUNDDOWN(L29*$AN$29,0)</f>
        <v>0</v>
      </c>
      <c r="M30" s="0" t="n">
        <f aca="false">ROUNDDOWN(M29*$AN$29,0)</f>
        <v>0</v>
      </c>
      <c r="N30" s="0" t="n">
        <f aca="false">ROUNDDOWN(N29*$AN$29,0)</f>
        <v>3</v>
      </c>
      <c r="O30" s="0" t="n">
        <f aca="false">ROUNDDOWN(O29*$AN$29,0)</f>
        <v>6</v>
      </c>
      <c r="P30" s="0" t="n">
        <f aca="false">ROUNDDOWN(P29*$AN$29,0)</f>
        <v>13</v>
      </c>
      <c r="Q30" s="0" t="n">
        <f aca="false">ROUNDDOWN(Q29*$AN$29,0)</f>
        <v>26</v>
      </c>
      <c r="R30" s="0" t="n">
        <f aca="false">ROUNDDOWN(R29*$AN$29,0)</f>
        <v>47</v>
      </c>
      <c r="S30" s="0" t="n">
        <f aca="false">ROUNDDOWN(S29*$AN$29,0)</f>
        <v>87</v>
      </c>
      <c r="T30" s="0" t="n">
        <f aca="false">ROUNDDOWN(T29*$AN$29,0)</f>
        <v>156</v>
      </c>
      <c r="U30" s="0" t="n">
        <f aca="false">ROUNDDOWN(U29*$AN$29,0)</f>
        <v>240</v>
      </c>
      <c r="V30" s="0" t="n">
        <f aca="false">ROUNDDOWN(V29*$AN$29,0)</f>
        <v>367</v>
      </c>
      <c r="W30" s="0" t="n">
        <f aca="false">ROUNDDOWN(W29*$AN$29,0)</f>
        <v>562</v>
      </c>
      <c r="X30" s="0" t="n">
        <f aca="false">ROUNDDOWN(X29*$AN$29,0)</f>
        <v>858</v>
      </c>
      <c r="Y30" s="0" t="n">
        <f aca="false">ROUNDDOWN(Y29*$AN$29,0)</f>
        <v>1307</v>
      </c>
      <c r="Z30" s="0" t="n">
        <f aca="false">ROUNDDOWN(Z29*$AN$29,0)</f>
        <v>1987</v>
      </c>
      <c r="AA30" s="0" t="n">
        <f aca="false">ROUNDDOWN(AA29*$AN$29,0)</f>
        <v>2817</v>
      </c>
      <c r="AB30" s="0" t="n">
        <f aca="false">ROUNDDOWN(AB29*$AN$29,0)</f>
        <v>3986</v>
      </c>
      <c r="AC30" s="0" t="n">
        <f aca="false">ROUNDDOWN(AC29*$AN$29,0)</f>
        <v>5634</v>
      </c>
      <c r="AD30" s="0" t="n">
        <f aca="false">ROUNDDOWN(AD29*$AN$29,0)</f>
        <v>7952</v>
      </c>
      <c r="AE30" s="0" t="n">
        <f aca="false">'Урок 5'!$F35</f>
        <v>11213</v>
      </c>
      <c r="AN30" s="83" t="n">
        <v>0.75</v>
      </c>
    </row>
    <row r="31" customFormat="false" ht="12.8" hidden="false" customHeight="false" outlineLevel="0" collapsed="false">
      <c r="A31" s="0" t="n">
        <v>30</v>
      </c>
      <c r="B31" s="0" t="n">
        <f aca="false">SUM(C31:AL31)</f>
        <v>39784</v>
      </c>
      <c r="C31" s="0" t="n">
        <f aca="false">ROUNDDOWN(C30*$AN$30,0)</f>
        <v>0</v>
      </c>
      <c r="D31" s="0" t="n">
        <f aca="false">ROUNDDOWN(D30*$AN$30,0)</f>
        <v>0</v>
      </c>
      <c r="E31" s="0" t="n">
        <f aca="false">ROUNDDOWN(E30*$AN$30,0)</f>
        <v>0</v>
      </c>
      <c r="F31" s="0" t="n">
        <f aca="false">ROUNDDOWN(F30*$AN$30,0)</f>
        <v>0</v>
      </c>
      <c r="G31" s="0" t="n">
        <f aca="false">ROUNDDOWN(G30*$AN$30,0)</f>
        <v>0</v>
      </c>
      <c r="H31" s="0" t="n">
        <f aca="false">ROUNDDOWN(H30*$AN$30,0)</f>
        <v>0</v>
      </c>
      <c r="I31" s="0" t="n">
        <f aca="false">ROUNDDOWN(I30*$AN$30,0)</f>
        <v>0</v>
      </c>
      <c r="J31" s="0" t="n">
        <f aca="false">ROUNDDOWN(J30*$AN$30,0)</f>
        <v>0</v>
      </c>
      <c r="K31" s="0" t="n">
        <f aca="false">ROUNDDOWN(K30*$AN$30,0)</f>
        <v>0</v>
      </c>
      <c r="L31" s="0" t="n">
        <f aca="false">ROUNDDOWN(L30*$AN$30,0)</f>
        <v>0</v>
      </c>
      <c r="M31" s="0" t="n">
        <f aca="false">ROUNDDOWN(M30*$AN$30,0)</f>
        <v>0</v>
      </c>
      <c r="N31" s="0" t="n">
        <f aca="false">ROUNDDOWN(N30*$AN$30,0)</f>
        <v>2</v>
      </c>
      <c r="O31" s="0" t="n">
        <f aca="false">ROUNDDOWN(O30*$AN$30,0)</f>
        <v>4</v>
      </c>
      <c r="P31" s="0" t="n">
        <f aca="false">ROUNDDOWN(P30*$AN$30,0)</f>
        <v>9</v>
      </c>
      <c r="Q31" s="0" t="n">
        <f aca="false">ROUNDDOWN(Q30*$AN$30,0)</f>
        <v>19</v>
      </c>
      <c r="R31" s="0" t="n">
        <f aca="false">ROUNDDOWN(R30*$AN$30,0)</f>
        <v>35</v>
      </c>
      <c r="S31" s="0" t="n">
        <f aca="false">ROUNDDOWN(S30*$AN$30,0)</f>
        <v>65</v>
      </c>
      <c r="T31" s="0" t="n">
        <f aca="false">ROUNDDOWN(T30*$AN$30,0)</f>
        <v>117</v>
      </c>
      <c r="U31" s="0" t="n">
        <f aca="false">ROUNDDOWN(U30*$AN$30,0)</f>
        <v>180</v>
      </c>
      <c r="V31" s="0" t="n">
        <f aca="false">ROUNDDOWN(V30*$AN$30,0)</f>
        <v>275</v>
      </c>
      <c r="W31" s="0" t="n">
        <f aca="false">ROUNDDOWN(W30*$AN$30,0)</f>
        <v>421</v>
      </c>
      <c r="X31" s="0" t="n">
        <f aca="false">ROUNDDOWN(X30*$AN$30,0)</f>
        <v>643</v>
      </c>
      <c r="Y31" s="0" t="n">
        <f aca="false">ROUNDDOWN(Y30*$AN$30,0)</f>
        <v>980</v>
      </c>
      <c r="Z31" s="0" t="n">
        <f aca="false">ROUNDDOWN(Z30*$AN$30,0)</f>
        <v>1490</v>
      </c>
      <c r="AA31" s="0" t="n">
        <f aca="false">ROUNDDOWN(AA30*$AN$30,0)</f>
        <v>2112</v>
      </c>
      <c r="AB31" s="0" t="n">
        <f aca="false">ROUNDDOWN(AB30*$AN$30,0)</f>
        <v>2989</v>
      </c>
      <c r="AC31" s="0" t="n">
        <f aca="false">ROUNDDOWN(AC30*$AN$30,0)</f>
        <v>4225</v>
      </c>
      <c r="AD31" s="0" t="n">
        <f aca="false">ROUNDDOWN(AD30*$AN$30,0)</f>
        <v>5964</v>
      </c>
      <c r="AE31" s="0" t="n">
        <f aca="false">ROUNDDOWN(AE30*$AN$30,0)</f>
        <v>8409</v>
      </c>
      <c r="AF31" s="0" t="n">
        <f aca="false">'Урок 5'!$F36</f>
        <v>11845</v>
      </c>
      <c r="AN31" s="83" t="n">
        <v>0.8</v>
      </c>
    </row>
    <row r="32" customFormat="false" ht="12.8" hidden="false" customHeight="false" outlineLevel="0" collapsed="false">
      <c r="A32" s="0" t="n">
        <v>31</v>
      </c>
      <c r="B32" s="0" t="n">
        <f aca="false">SUM(C32:AL32)</f>
        <v>44322</v>
      </c>
      <c r="C32" s="0" t="n">
        <f aca="false">ROUNDDOWN(C31*$AN$31,0)</f>
        <v>0</v>
      </c>
      <c r="D32" s="0" t="n">
        <f aca="false">ROUNDDOWN(D31*$AN$31,0)</f>
        <v>0</v>
      </c>
      <c r="E32" s="0" t="n">
        <f aca="false">ROUNDDOWN(E31*$AN$31,0)</f>
        <v>0</v>
      </c>
      <c r="F32" s="0" t="n">
        <f aca="false">ROUNDDOWN(F31*$AN$31,0)</f>
        <v>0</v>
      </c>
      <c r="G32" s="0" t="n">
        <f aca="false">ROUNDDOWN(G31*$AN$31,0)</f>
        <v>0</v>
      </c>
      <c r="H32" s="0" t="n">
        <f aca="false">ROUNDDOWN(H31*$AN$31,0)</f>
        <v>0</v>
      </c>
      <c r="I32" s="0" t="n">
        <f aca="false">ROUNDDOWN(I31*$AN$31,0)</f>
        <v>0</v>
      </c>
      <c r="J32" s="0" t="n">
        <f aca="false">ROUNDDOWN(J31*$AN$31,0)</f>
        <v>0</v>
      </c>
      <c r="K32" s="0" t="n">
        <f aca="false">ROUNDDOWN(K31*$AN$31,0)</f>
        <v>0</v>
      </c>
      <c r="L32" s="0" t="n">
        <f aca="false">ROUNDDOWN(L31*$AN$31,0)</f>
        <v>0</v>
      </c>
      <c r="M32" s="0" t="n">
        <f aca="false">ROUNDDOWN(M31*$AN$31,0)</f>
        <v>0</v>
      </c>
      <c r="N32" s="0" t="n">
        <f aca="false">ROUNDDOWN(N31*$AN$31,0)</f>
        <v>1</v>
      </c>
      <c r="O32" s="0" t="n">
        <f aca="false">ROUNDDOWN(O31*$AN$31,0)</f>
        <v>3</v>
      </c>
      <c r="P32" s="0" t="n">
        <f aca="false">ROUNDDOWN(P31*$AN$31,0)</f>
        <v>7</v>
      </c>
      <c r="Q32" s="0" t="n">
        <f aca="false">ROUNDDOWN(Q31*$AN$31,0)</f>
        <v>15</v>
      </c>
      <c r="R32" s="0" t="n">
        <f aca="false">ROUNDDOWN(R31*$AN$31,0)</f>
        <v>28</v>
      </c>
      <c r="S32" s="0" t="n">
        <f aca="false">ROUNDDOWN(S31*$AN$31,0)</f>
        <v>52</v>
      </c>
      <c r="T32" s="0" t="n">
        <f aca="false">ROUNDDOWN(T31*$AN$31,0)</f>
        <v>93</v>
      </c>
      <c r="U32" s="0" t="n">
        <f aca="false">ROUNDDOWN(U31*$AN$31,0)</f>
        <v>144</v>
      </c>
      <c r="V32" s="0" t="n">
        <f aca="false">ROUNDDOWN(V31*$AN$31,0)</f>
        <v>220</v>
      </c>
      <c r="W32" s="0" t="n">
        <f aca="false">ROUNDDOWN(W31*$AN$31,0)</f>
        <v>336</v>
      </c>
      <c r="X32" s="0" t="n">
        <f aca="false">ROUNDDOWN(X31*$AN$31,0)</f>
        <v>514</v>
      </c>
      <c r="Y32" s="0" t="n">
        <f aca="false">ROUNDDOWN(Y31*$AN$31,0)</f>
        <v>784</v>
      </c>
      <c r="Z32" s="0" t="n">
        <f aca="false">ROUNDDOWN(Z31*$AN$31,0)</f>
        <v>1192</v>
      </c>
      <c r="AA32" s="0" t="n">
        <f aca="false">ROUNDDOWN(AA31*$AN$31,0)</f>
        <v>1689</v>
      </c>
      <c r="AB32" s="0" t="n">
        <f aca="false">ROUNDDOWN(AB31*$AN$31,0)</f>
        <v>2391</v>
      </c>
      <c r="AC32" s="0" t="n">
        <f aca="false">ROUNDDOWN(AC31*$AN$31,0)</f>
        <v>3380</v>
      </c>
      <c r="AD32" s="0" t="n">
        <f aca="false">ROUNDDOWN(AD31*$AN$31,0)</f>
        <v>4771</v>
      </c>
      <c r="AE32" s="0" t="n">
        <f aca="false">ROUNDDOWN(AE31*$AN$31,0)</f>
        <v>6727</v>
      </c>
      <c r="AF32" s="0" t="n">
        <f aca="false">ROUNDDOWN(AF31*$AN$31,0)</f>
        <v>9476</v>
      </c>
      <c r="AG32" s="0" t="n">
        <f aca="false">'Урок 5'!$F37</f>
        <v>12499</v>
      </c>
      <c r="AN32" s="83" t="n">
        <v>0.8</v>
      </c>
    </row>
    <row r="33" customFormat="false" ht="12.8" hidden="false" customHeight="false" outlineLevel="0" collapsed="false">
      <c r="A33" s="0" t="n">
        <v>32</v>
      </c>
      <c r="B33" s="0" t="n">
        <f aca="false">SUM(C33:AL33)</f>
        <v>48627</v>
      </c>
      <c r="C33" s="0" t="n">
        <f aca="false">ROUNDDOWN(C32*$AN$32,0)</f>
        <v>0</v>
      </c>
      <c r="D33" s="0" t="n">
        <f aca="false">ROUNDDOWN(D32*$AN$32,0)</f>
        <v>0</v>
      </c>
      <c r="E33" s="0" t="n">
        <f aca="false">ROUNDDOWN(E32*$AN$32,0)</f>
        <v>0</v>
      </c>
      <c r="F33" s="0" t="n">
        <f aca="false">ROUNDDOWN(F32*$AN$32,0)</f>
        <v>0</v>
      </c>
      <c r="G33" s="0" t="n">
        <f aca="false">ROUNDDOWN(G32*$AN$32,0)</f>
        <v>0</v>
      </c>
      <c r="H33" s="0" t="n">
        <f aca="false">ROUNDDOWN(H32*$AN$32,0)</f>
        <v>0</v>
      </c>
      <c r="I33" s="0" t="n">
        <f aca="false">ROUNDDOWN(I32*$AN$32,0)</f>
        <v>0</v>
      </c>
      <c r="J33" s="0" t="n">
        <f aca="false">ROUNDDOWN(J32*$AN$32,0)</f>
        <v>0</v>
      </c>
      <c r="K33" s="0" t="n">
        <f aca="false">ROUNDDOWN(K32*$AN$32,0)</f>
        <v>0</v>
      </c>
      <c r="L33" s="0" t="n">
        <f aca="false">ROUNDDOWN(L32*$AN$32,0)</f>
        <v>0</v>
      </c>
      <c r="M33" s="0" t="n">
        <f aca="false">ROUNDDOWN(M32*$AN$32,0)</f>
        <v>0</v>
      </c>
      <c r="N33" s="0" t="n">
        <f aca="false">ROUNDDOWN(N32*$AN$32,0)</f>
        <v>0</v>
      </c>
      <c r="O33" s="0" t="n">
        <f aca="false">ROUNDDOWN(O32*$AN$32,0)</f>
        <v>2</v>
      </c>
      <c r="P33" s="0" t="n">
        <f aca="false">ROUNDDOWN(P32*$AN$32,0)</f>
        <v>5</v>
      </c>
      <c r="Q33" s="0" t="n">
        <f aca="false">ROUNDDOWN(Q32*$AN$32,0)</f>
        <v>12</v>
      </c>
      <c r="R33" s="0" t="n">
        <f aca="false">ROUNDDOWN(R32*$AN$32,0)</f>
        <v>22</v>
      </c>
      <c r="S33" s="0" t="n">
        <f aca="false">ROUNDDOWN(S32*$AN$32,0)</f>
        <v>41</v>
      </c>
      <c r="T33" s="0" t="n">
        <f aca="false">ROUNDDOWN(T32*$AN$32,0)</f>
        <v>74</v>
      </c>
      <c r="U33" s="0" t="n">
        <f aca="false">ROUNDDOWN(U32*$AN$32,0)</f>
        <v>115</v>
      </c>
      <c r="V33" s="0" t="n">
        <f aca="false">ROUNDDOWN(V32*$AN$32,0)</f>
        <v>176</v>
      </c>
      <c r="W33" s="0" t="n">
        <f aca="false">ROUNDDOWN(W32*$AN$32,0)</f>
        <v>268</v>
      </c>
      <c r="X33" s="0" t="n">
        <f aca="false">ROUNDDOWN(X32*$AN$32,0)</f>
        <v>411</v>
      </c>
      <c r="Y33" s="0" t="n">
        <f aca="false">ROUNDDOWN(Y32*$AN$32,0)</f>
        <v>627</v>
      </c>
      <c r="Z33" s="0" t="n">
        <f aca="false">ROUNDDOWN(Z32*$AN$32,0)</f>
        <v>953</v>
      </c>
      <c r="AA33" s="0" t="n">
        <f aca="false">ROUNDDOWN(AA32*$AN$32,0)</f>
        <v>1351</v>
      </c>
      <c r="AB33" s="0" t="n">
        <f aca="false">ROUNDDOWN(AB32*$AN$32,0)</f>
        <v>1912</v>
      </c>
      <c r="AC33" s="0" t="n">
        <f aca="false">ROUNDDOWN(AC32*$AN$32,0)</f>
        <v>2704</v>
      </c>
      <c r="AD33" s="0" t="n">
        <f aca="false">ROUNDDOWN(AD32*$AN$32,0)</f>
        <v>3816</v>
      </c>
      <c r="AE33" s="0" t="n">
        <f aca="false">ROUNDDOWN(AE32*$AN$32,0)</f>
        <v>5381</v>
      </c>
      <c r="AF33" s="0" t="n">
        <f aca="false">ROUNDDOWN(AF32*$AN$32,0)</f>
        <v>7580</v>
      </c>
      <c r="AG33" s="0" t="n">
        <f aca="false">ROUNDDOWN(AG32*$AN$32,0)</f>
        <v>9999</v>
      </c>
      <c r="AH33" s="0" t="n">
        <f aca="false">'Урок 5'!$F38</f>
        <v>13178</v>
      </c>
      <c r="AN33" s="83" t="n">
        <v>0.8</v>
      </c>
    </row>
    <row r="34" customFormat="false" ht="12.8" hidden="false" customHeight="false" outlineLevel="0" collapsed="false">
      <c r="A34" s="0" t="n">
        <v>33</v>
      </c>
      <c r="B34" s="0" t="n">
        <f aca="false">SUM(C34:AL34)</f>
        <v>52773</v>
      </c>
      <c r="C34" s="0" t="n">
        <f aca="false">ROUNDDOWN(C33*$AN$33,0)</f>
        <v>0</v>
      </c>
      <c r="D34" s="0" t="n">
        <f aca="false">ROUNDDOWN(D33*$AN$33,0)</f>
        <v>0</v>
      </c>
      <c r="E34" s="0" t="n">
        <f aca="false">ROUNDDOWN(E33*$AN$33,0)</f>
        <v>0</v>
      </c>
      <c r="F34" s="0" t="n">
        <f aca="false">ROUNDDOWN(F33*$AN$33,0)</f>
        <v>0</v>
      </c>
      <c r="G34" s="0" t="n">
        <f aca="false">ROUNDDOWN(G33*$AN$33,0)</f>
        <v>0</v>
      </c>
      <c r="H34" s="0" t="n">
        <f aca="false">ROUNDDOWN(H33*$AN$33,0)</f>
        <v>0</v>
      </c>
      <c r="I34" s="0" t="n">
        <f aca="false">ROUNDDOWN(I33*$AN$33,0)</f>
        <v>0</v>
      </c>
      <c r="J34" s="0" t="n">
        <f aca="false">ROUNDDOWN(J33*$AN$33,0)</f>
        <v>0</v>
      </c>
      <c r="K34" s="0" t="n">
        <f aca="false">ROUNDDOWN(K33*$AN$33,0)</f>
        <v>0</v>
      </c>
      <c r="L34" s="0" t="n">
        <f aca="false">ROUNDDOWN(L33*$AN$33,0)</f>
        <v>0</v>
      </c>
      <c r="M34" s="0" t="n">
        <f aca="false">ROUNDDOWN(M33*$AN$33,0)</f>
        <v>0</v>
      </c>
      <c r="N34" s="0" t="n">
        <f aca="false">ROUNDDOWN(N33*$AN$33,0)</f>
        <v>0</v>
      </c>
      <c r="O34" s="0" t="n">
        <f aca="false">ROUNDDOWN(O33*$AN$33,0)</f>
        <v>1</v>
      </c>
      <c r="P34" s="0" t="n">
        <f aca="false">ROUNDDOWN(P33*$AN$33,0)</f>
        <v>4</v>
      </c>
      <c r="Q34" s="0" t="n">
        <f aca="false">ROUNDDOWN(Q33*$AN$33,0)</f>
        <v>9</v>
      </c>
      <c r="R34" s="0" t="n">
        <f aca="false">ROUNDDOWN(R33*$AN$33,0)</f>
        <v>17</v>
      </c>
      <c r="S34" s="0" t="n">
        <f aca="false">ROUNDDOWN(S33*$AN$33,0)</f>
        <v>32</v>
      </c>
      <c r="T34" s="0" t="n">
        <f aca="false">ROUNDDOWN(T33*$AN$33,0)</f>
        <v>59</v>
      </c>
      <c r="U34" s="0" t="n">
        <f aca="false">ROUNDDOWN(U33*$AN$33,0)</f>
        <v>92</v>
      </c>
      <c r="V34" s="0" t="n">
        <f aca="false">ROUNDDOWN(V33*$AN$33,0)</f>
        <v>140</v>
      </c>
      <c r="W34" s="0" t="n">
        <f aca="false">ROUNDDOWN(W33*$AN$33,0)</f>
        <v>214</v>
      </c>
      <c r="X34" s="0" t="n">
        <f aca="false">ROUNDDOWN(X33*$AN$33,0)</f>
        <v>328</v>
      </c>
      <c r="Y34" s="0" t="n">
        <f aca="false">ROUNDDOWN(Y33*$AN$33,0)</f>
        <v>501</v>
      </c>
      <c r="Z34" s="0" t="n">
        <f aca="false">ROUNDDOWN(Z33*$AN$33,0)</f>
        <v>762</v>
      </c>
      <c r="AA34" s="0" t="n">
        <f aca="false">ROUNDDOWN(AA33*$AN$33,0)</f>
        <v>1080</v>
      </c>
      <c r="AB34" s="0" t="n">
        <f aca="false">ROUNDDOWN(AB33*$AN$33,0)</f>
        <v>1529</v>
      </c>
      <c r="AC34" s="0" t="n">
        <f aca="false">ROUNDDOWN(AC33*$AN$33,0)</f>
        <v>2163</v>
      </c>
      <c r="AD34" s="0" t="n">
        <f aca="false">ROUNDDOWN(AD33*$AN$33,0)</f>
        <v>3052</v>
      </c>
      <c r="AE34" s="0" t="n">
        <f aca="false">ROUNDDOWN(AE33*$AN$33,0)</f>
        <v>4304</v>
      </c>
      <c r="AF34" s="0" t="n">
        <f aca="false">ROUNDDOWN(AF33*$AN$33,0)</f>
        <v>6064</v>
      </c>
      <c r="AG34" s="0" t="n">
        <f aca="false">ROUNDDOWN(AG33*$AN$33,0)</f>
        <v>7999</v>
      </c>
      <c r="AH34" s="0" t="n">
        <f aca="false">ROUNDDOWN(AH33*$AN$33,0)</f>
        <v>10542</v>
      </c>
      <c r="AI34" s="0" t="n">
        <f aca="false">'Урок 5'!$F39</f>
        <v>13881</v>
      </c>
      <c r="AN34" s="83" t="n">
        <v>0.8</v>
      </c>
    </row>
    <row r="35" customFormat="false" ht="12.8" hidden="false" customHeight="false" outlineLevel="0" collapsed="false">
      <c r="A35" s="0" t="n">
        <v>34</v>
      </c>
      <c r="B35" s="0" t="n">
        <f aca="false">SUM(C35:AL35)</f>
        <v>56818</v>
      </c>
      <c r="C35" s="0" t="n">
        <f aca="false">ROUNDDOWN(C34*$AN$34,0)</f>
        <v>0</v>
      </c>
      <c r="D35" s="0" t="n">
        <f aca="false">ROUNDDOWN(D34*$AN$34,0)</f>
        <v>0</v>
      </c>
      <c r="E35" s="0" t="n">
        <f aca="false">ROUNDDOWN(E34*$AN$34,0)</f>
        <v>0</v>
      </c>
      <c r="F35" s="0" t="n">
        <f aca="false">ROUNDDOWN(F34*$AN$34,0)</f>
        <v>0</v>
      </c>
      <c r="G35" s="0" t="n">
        <f aca="false">ROUNDDOWN(G34*$AN$34,0)</f>
        <v>0</v>
      </c>
      <c r="H35" s="0" t="n">
        <f aca="false">ROUNDDOWN(H34*$AN$34,0)</f>
        <v>0</v>
      </c>
      <c r="I35" s="0" t="n">
        <f aca="false">ROUNDDOWN(I34*$AN$34,0)</f>
        <v>0</v>
      </c>
      <c r="J35" s="0" t="n">
        <f aca="false">ROUNDDOWN(J34*$AN$34,0)</f>
        <v>0</v>
      </c>
      <c r="K35" s="0" t="n">
        <f aca="false">ROUNDDOWN(K34*$AN$34,0)</f>
        <v>0</v>
      </c>
      <c r="L35" s="0" t="n">
        <f aca="false">ROUNDDOWN(L34*$AN$34,0)</f>
        <v>0</v>
      </c>
      <c r="M35" s="0" t="n">
        <f aca="false">ROUNDDOWN(M34*$AN$34,0)</f>
        <v>0</v>
      </c>
      <c r="N35" s="0" t="n">
        <f aca="false">ROUNDDOWN(N34*$AN$34,0)</f>
        <v>0</v>
      </c>
      <c r="O35" s="0" t="n">
        <f aca="false">ROUNDDOWN(O34*$AN$34,0)</f>
        <v>0</v>
      </c>
      <c r="P35" s="0" t="n">
        <f aca="false">ROUNDDOWN(P34*$AN$34,0)</f>
        <v>3</v>
      </c>
      <c r="Q35" s="0" t="n">
        <f aca="false">ROUNDDOWN(Q34*$AN$34,0)</f>
        <v>7</v>
      </c>
      <c r="R35" s="0" t="n">
        <f aca="false">ROUNDDOWN(R34*$AN$34,0)</f>
        <v>13</v>
      </c>
      <c r="S35" s="0" t="n">
        <f aca="false">ROUNDDOWN(S34*$AN$34,0)</f>
        <v>25</v>
      </c>
      <c r="T35" s="0" t="n">
        <f aca="false">ROUNDDOWN(T34*$AN$34,0)</f>
        <v>47</v>
      </c>
      <c r="U35" s="0" t="n">
        <f aca="false">ROUNDDOWN(U34*$AN$34,0)</f>
        <v>73</v>
      </c>
      <c r="V35" s="0" t="n">
        <f aca="false">ROUNDDOWN(V34*$AN$34,0)</f>
        <v>112</v>
      </c>
      <c r="W35" s="0" t="n">
        <f aca="false">ROUNDDOWN(W34*$AN$34,0)</f>
        <v>171</v>
      </c>
      <c r="X35" s="0" t="n">
        <f aca="false">ROUNDDOWN(X34*$AN$34,0)</f>
        <v>262</v>
      </c>
      <c r="Y35" s="0" t="n">
        <f aca="false">ROUNDDOWN(Y34*$AN$34,0)</f>
        <v>400</v>
      </c>
      <c r="Z35" s="0" t="n">
        <f aca="false">ROUNDDOWN(Z34*$AN$34,0)</f>
        <v>609</v>
      </c>
      <c r="AA35" s="0" t="n">
        <f aca="false">ROUNDDOWN(AA34*$AN$34,0)</f>
        <v>864</v>
      </c>
      <c r="AB35" s="0" t="n">
        <f aca="false">ROUNDDOWN(AB34*$AN$34,0)</f>
        <v>1223</v>
      </c>
      <c r="AC35" s="0" t="n">
        <f aca="false">ROUNDDOWN(AC34*$AN$34,0)</f>
        <v>1730</v>
      </c>
      <c r="AD35" s="0" t="n">
        <f aca="false">ROUNDDOWN(AD34*$AN$34,0)</f>
        <v>2441</v>
      </c>
      <c r="AE35" s="0" t="n">
        <f aca="false">ROUNDDOWN(AE34*$AN$34,0)</f>
        <v>3443</v>
      </c>
      <c r="AF35" s="0" t="n">
        <f aca="false">ROUNDDOWN(AF34*$AN$34,0)</f>
        <v>4851</v>
      </c>
      <c r="AG35" s="0" t="n">
        <f aca="false">ROUNDDOWN(AG34*$AN$34,0)</f>
        <v>6399</v>
      </c>
      <c r="AH35" s="0" t="n">
        <f aca="false">ROUNDDOWN(AH34*$AN$34,0)</f>
        <v>8433</v>
      </c>
      <c r="AI35" s="0" t="n">
        <f aca="false">ROUNDDOWN(AI34*$AN$34,0)</f>
        <v>11104</v>
      </c>
      <c r="AJ35" s="0" t="n">
        <f aca="false">'Урок 5'!$F40</f>
        <v>14608</v>
      </c>
      <c r="AN35" s="83" t="n">
        <v>0.8</v>
      </c>
    </row>
    <row r="36" customFormat="false" ht="12.8" hidden="false" customHeight="false" outlineLevel="0" collapsed="false">
      <c r="A36" s="0" t="n">
        <v>35</v>
      </c>
      <c r="B36" s="0" t="n">
        <f aca="false">SUM(C36:AL36)</f>
        <v>60618</v>
      </c>
      <c r="C36" s="0" t="n">
        <f aca="false">ROUNDDOWN(C35*$AN$35,0)</f>
        <v>0</v>
      </c>
      <c r="D36" s="0" t="n">
        <f aca="false">ROUNDDOWN(D35*$AN$35,0)</f>
        <v>0</v>
      </c>
      <c r="E36" s="0" t="n">
        <f aca="false">ROUNDDOWN(E35*$AN$35,0)</f>
        <v>0</v>
      </c>
      <c r="F36" s="0" t="n">
        <f aca="false">ROUNDDOWN(F35*$AN$35,0)</f>
        <v>0</v>
      </c>
      <c r="G36" s="0" t="n">
        <f aca="false">ROUNDDOWN(G35*$AN$35,0)</f>
        <v>0</v>
      </c>
      <c r="H36" s="0" t="n">
        <f aca="false">ROUNDDOWN(H35*$AN$35,0)</f>
        <v>0</v>
      </c>
      <c r="I36" s="0" t="n">
        <f aca="false">ROUNDDOWN(I35*$AN$35,0)</f>
        <v>0</v>
      </c>
      <c r="J36" s="0" t="n">
        <f aca="false">ROUNDDOWN(J35*$AN$35,0)</f>
        <v>0</v>
      </c>
      <c r="K36" s="0" t="n">
        <f aca="false">ROUNDDOWN(K35*$AN$35,0)</f>
        <v>0</v>
      </c>
      <c r="L36" s="0" t="n">
        <f aca="false">ROUNDDOWN(L35*$AN$35,0)</f>
        <v>0</v>
      </c>
      <c r="M36" s="0" t="n">
        <f aca="false">ROUNDDOWN(M35*$AN$35,0)</f>
        <v>0</v>
      </c>
      <c r="N36" s="0" t="n">
        <f aca="false">ROUNDDOWN(N35*$AN$35,0)</f>
        <v>0</v>
      </c>
      <c r="O36" s="0" t="n">
        <f aca="false">ROUNDDOWN(O35*$AN$35,0)</f>
        <v>0</v>
      </c>
      <c r="P36" s="0" t="n">
        <f aca="false">ROUNDDOWN(P35*$AN$35,0)</f>
        <v>2</v>
      </c>
      <c r="Q36" s="0" t="n">
        <f aca="false">ROUNDDOWN(Q35*$AN$35,0)</f>
        <v>5</v>
      </c>
      <c r="R36" s="0" t="n">
        <f aca="false">ROUNDDOWN(R35*$AN$35,0)</f>
        <v>10</v>
      </c>
      <c r="S36" s="0" t="n">
        <f aca="false">ROUNDDOWN(S35*$AN$35,0)</f>
        <v>20</v>
      </c>
      <c r="T36" s="0" t="n">
        <f aca="false">ROUNDDOWN(T35*$AN$35,0)</f>
        <v>37</v>
      </c>
      <c r="U36" s="0" t="n">
        <f aca="false">ROUNDDOWN(U35*$AN$35,0)</f>
        <v>58</v>
      </c>
      <c r="V36" s="0" t="n">
        <f aca="false">ROUNDDOWN(V35*$AN$35,0)</f>
        <v>89</v>
      </c>
      <c r="W36" s="0" t="n">
        <f aca="false">ROUNDDOWN(W35*$AN$35,0)</f>
        <v>136</v>
      </c>
      <c r="X36" s="0" t="n">
        <f aca="false">ROUNDDOWN(X35*$AN$35,0)</f>
        <v>209</v>
      </c>
      <c r="Y36" s="0" t="n">
        <f aca="false">ROUNDDOWN(Y35*$AN$35,0)</f>
        <v>320</v>
      </c>
      <c r="Z36" s="0" t="n">
        <f aca="false">ROUNDDOWN(Z35*$AN$35,0)</f>
        <v>487</v>
      </c>
      <c r="AA36" s="0" t="n">
        <f aca="false">ROUNDDOWN(AA35*$AN$35,0)</f>
        <v>691</v>
      </c>
      <c r="AB36" s="0" t="n">
        <f aca="false">ROUNDDOWN(AB35*$AN$35,0)</f>
        <v>978</v>
      </c>
      <c r="AC36" s="0" t="n">
        <f aca="false">ROUNDDOWN(AC35*$AN$35,0)</f>
        <v>1384</v>
      </c>
      <c r="AD36" s="0" t="n">
        <f aca="false">ROUNDDOWN(AD35*$AN$35,0)</f>
        <v>1952</v>
      </c>
      <c r="AE36" s="0" t="n">
        <f aca="false">ROUNDDOWN(AE35*$AN$35,0)</f>
        <v>2754</v>
      </c>
      <c r="AF36" s="0" t="n">
        <f aca="false">ROUNDDOWN(AF35*$AN$35,0)</f>
        <v>3880</v>
      </c>
      <c r="AG36" s="0" t="n">
        <f aca="false">ROUNDDOWN(AG35*$AN$35,0)</f>
        <v>5119</v>
      </c>
      <c r="AH36" s="0" t="n">
        <f aca="false">ROUNDDOWN(AH35*$AN$35,0)</f>
        <v>6746</v>
      </c>
      <c r="AI36" s="0" t="n">
        <f aca="false">ROUNDDOWN(AI35*$AN$35,0)</f>
        <v>8883</v>
      </c>
      <c r="AJ36" s="0" t="n">
        <f aca="false">ROUNDDOWN(AJ35*$AN$35,0)</f>
        <v>11686</v>
      </c>
      <c r="AK36" s="0" t="n">
        <f aca="false">'Урок 5'!$F41</f>
        <v>15172</v>
      </c>
      <c r="AN36" s="83" t="n">
        <v>0.8</v>
      </c>
    </row>
    <row r="37" customFormat="false" ht="12.8" hidden="false" customHeight="false" outlineLevel="0" collapsed="false">
      <c r="A37" s="0" t="n">
        <v>36</v>
      </c>
      <c r="B37" s="0" t="n">
        <f aca="false">SUM(C37:AL37)</f>
        <v>64138</v>
      </c>
      <c r="C37" s="0" t="n">
        <f aca="false">ROUNDDOWN(C36*$AN$36,0)</f>
        <v>0</v>
      </c>
      <c r="D37" s="0" t="n">
        <f aca="false">ROUNDDOWN(D36*$AN$36,0)</f>
        <v>0</v>
      </c>
      <c r="E37" s="0" t="n">
        <f aca="false">ROUNDDOWN(E36*$AN$36,0)</f>
        <v>0</v>
      </c>
      <c r="F37" s="0" t="n">
        <f aca="false">ROUNDDOWN(F36*$AN$36,0)</f>
        <v>0</v>
      </c>
      <c r="G37" s="0" t="n">
        <f aca="false">ROUNDDOWN(G36*$AN$36,0)</f>
        <v>0</v>
      </c>
      <c r="H37" s="0" t="n">
        <f aca="false">ROUNDDOWN(H36*$AN$36,0)</f>
        <v>0</v>
      </c>
      <c r="I37" s="0" t="n">
        <f aca="false">ROUNDDOWN(I36*$AN$36,0)</f>
        <v>0</v>
      </c>
      <c r="J37" s="0" t="n">
        <f aca="false">ROUNDDOWN(J36*$AN$36,0)</f>
        <v>0</v>
      </c>
      <c r="K37" s="0" t="n">
        <f aca="false">ROUNDDOWN(K36*$AN$36,0)</f>
        <v>0</v>
      </c>
      <c r="L37" s="0" t="n">
        <f aca="false">ROUNDDOWN(L36*$AN$36,0)</f>
        <v>0</v>
      </c>
      <c r="M37" s="0" t="n">
        <f aca="false">ROUNDDOWN(M36*$AN$36,0)</f>
        <v>0</v>
      </c>
      <c r="N37" s="0" t="n">
        <f aca="false">ROUNDDOWN(N36*$AN$36,0)</f>
        <v>0</v>
      </c>
      <c r="O37" s="0" t="n">
        <f aca="false">ROUNDDOWN(O36*$AN$36,0)</f>
        <v>0</v>
      </c>
      <c r="P37" s="0" t="n">
        <f aca="false">ROUNDDOWN(P36*$AN$36,0)</f>
        <v>1</v>
      </c>
      <c r="Q37" s="0" t="n">
        <f aca="false">ROUNDDOWN(Q36*$AN$36,0)</f>
        <v>4</v>
      </c>
      <c r="R37" s="0" t="n">
        <f aca="false">ROUNDDOWN(R36*$AN$36,0)</f>
        <v>8</v>
      </c>
      <c r="S37" s="0" t="n">
        <f aca="false">ROUNDDOWN(S36*$AN$36,0)</f>
        <v>16</v>
      </c>
      <c r="T37" s="0" t="n">
        <f aca="false">ROUNDDOWN(T36*$AN$36,0)</f>
        <v>29</v>
      </c>
      <c r="U37" s="0" t="n">
        <f aca="false">ROUNDDOWN(U36*$AN$36,0)</f>
        <v>46</v>
      </c>
      <c r="V37" s="0" t="n">
        <f aca="false">ROUNDDOWN(V36*$AN$36,0)</f>
        <v>71</v>
      </c>
      <c r="W37" s="0" t="n">
        <f aca="false">ROUNDDOWN(W36*$AN$36,0)</f>
        <v>108</v>
      </c>
      <c r="X37" s="0" t="n">
        <f aca="false">ROUNDDOWN(X36*$AN$36,0)</f>
        <v>167</v>
      </c>
      <c r="Y37" s="0" t="n">
        <f aca="false">ROUNDDOWN(Y36*$AN$36,0)</f>
        <v>256</v>
      </c>
      <c r="Z37" s="0" t="n">
        <f aca="false">ROUNDDOWN(Z36*$AN$36,0)</f>
        <v>389</v>
      </c>
      <c r="AA37" s="0" t="n">
        <f aca="false">ROUNDDOWN(AA36*$AN$36,0)</f>
        <v>552</v>
      </c>
      <c r="AB37" s="0" t="n">
        <f aca="false">ROUNDDOWN(AB36*$AN$36,0)</f>
        <v>782</v>
      </c>
      <c r="AC37" s="0" t="n">
        <f aca="false">ROUNDDOWN(AC36*$AN$36,0)</f>
        <v>1107</v>
      </c>
      <c r="AD37" s="0" t="n">
        <f aca="false">ROUNDDOWN(AD36*$AN$36,0)</f>
        <v>1561</v>
      </c>
      <c r="AE37" s="0" t="n">
        <f aca="false">ROUNDDOWN(AE36*$AN$36,0)</f>
        <v>2203</v>
      </c>
      <c r="AF37" s="0" t="n">
        <f aca="false">ROUNDDOWN(AF36*$AN$36,0)</f>
        <v>3104</v>
      </c>
      <c r="AG37" s="0" t="n">
        <f aca="false">ROUNDDOWN(AG36*$AN$36,0)</f>
        <v>4095</v>
      </c>
      <c r="AH37" s="0" t="n">
        <f aca="false">ROUNDDOWN(AH36*$AN$36,0)</f>
        <v>5396</v>
      </c>
      <c r="AI37" s="0" t="n">
        <f aca="false">ROUNDDOWN(AI36*$AN$36,0)</f>
        <v>7106</v>
      </c>
      <c r="AJ37" s="0" t="n">
        <f aca="false">ROUNDDOWN(AJ36*$AN$36,0)</f>
        <v>9348</v>
      </c>
      <c r="AK37" s="0" t="n">
        <f aca="false">ROUNDDOWN(AK36*$AN$36,0)</f>
        <v>12137</v>
      </c>
      <c r="AL37" s="0" t="n">
        <f aca="false">'Урок 5'!$F42</f>
        <v>15652</v>
      </c>
      <c r="AN37" s="83"/>
    </row>
    <row r="38" customFormat="false" ht="12.8" hidden="false" customHeight="false" outlineLevel="0" collapsed="false">
      <c r="A38" s="0" t="s">
        <v>171</v>
      </c>
      <c r="AN38" s="83"/>
    </row>
    <row r="41" customFormat="false" ht="12.8" hidden="false" customHeight="false" outlineLevel="0" collapsed="false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2023-02-19T10:24:34Z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