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shdeepsingh/Documents/"/>
    </mc:Choice>
  </mc:AlternateContent>
  <xr:revisionPtr revIDLastSave="0" documentId="13_ncr:1_{B26E27D2-56AB-E942-BCEE-C2B00536A3FE}" xr6:coauthVersionLast="47" xr6:coauthVersionMax="47" xr10:uidLastSave="{00000000-0000-0000-0000-000000000000}"/>
  <bookViews>
    <workbookView xWindow="0" yWindow="500" windowWidth="28800" windowHeight="16200" xr2:uid="{2A5B9196-44EA-AE44-B1A5-AF2DEB64856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0" i="1" l="1"/>
  <c r="J30" i="1"/>
  <c r="I30" i="1"/>
  <c r="H30" i="1"/>
  <c r="H32" i="1" s="1"/>
  <c r="G30" i="1"/>
  <c r="G32" i="1" s="1"/>
  <c r="F30" i="1"/>
  <c r="F32" i="1" s="1"/>
  <c r="E30" i="1"/>
  <c r="E32" i="1" s="1"/>
  <c r="E34" i="1" s="1"/>
  <c r="D30" i="1"/>
  <c r="D29" i="2"/>
  <c r="C29" i="2"/>
  <c r="C24" i="2"/>
  <c r="C25" i="2"/>
  <c r="C26" i="2"/>
  <c r="C27" i="2"/>
  <c r="C28" i="2"/>
  <c r="C23" i="2"/>
  <c r="F15" i="2"/>
  <c r="V21" i="1"/>
  <c r="S21" i="1"/>
  <c r="P21" i="1"/>
  <c r="M21" i="1"/>
  <c r="J21" i="1"/>
  <c r="G21" i="1"/>
  <c r="D21" i="1"/>
  <c r="D10" i="1"/>
</calcChain>
</file>

<file path=xl/sharedStrings.xml><?xml version="1.0" encoding="utf-8"?>
<sst xmlns="http://schemas.openxmlformats.org/spreadsheetml/2006/main" count="38" uniqueCount="34">
  <si>
    <t>Year</t>
  </si>
  <si>
    <t>Dates</t>
  </si>
  <si>
    <t>Cash Flow</t>
  </si>
  <si>
    <t>XIRR</t>
  </si>
  <si>
    <t>Years after last Payment</t>
  </si>
  <si>
    <t>0 Year</t>
  </si>
  <si>
    <t>1 Year</t>
  </si>
  <si>
    <t>2 Year</t>
  </si>
  <si>
    <t>3 Year</t>
  </si>
  <si>
    <t>4 Year</t>
  </si>
  <si>
    <t>5 Year</t>
  </si>
  <si>
    <t>6 Year</t>
  </si>
  <si>
    <t>Loan No</t>
  </si>
  <si>
    <t>Loan Booked Date</t>
  </si>
  <si>
    <t>Loan Booked Type</t>
  </si>
  <si>
    <t>Principal Amount</t>
  </si>
  <si>
    <t>Interest Rate</t>
  </si>
  <si>
    <t>Tenure</t>
  </si>
  <si>
    <t>OS Balance</t>
  </si>
  <si>
    <t>OFF</t>
  </si>
  <si>
    <t>Interest Amount</t>
  </si>
  <si>
    <t>EMI Date</t>
  </si>
  <si>
    <t>GST</t>
  </si>
  <si>
    <t>Date</t>
  </si>
  <si>
    <t>Equity II Fund</t>
  </si>
  <si>
    <t>Growth Plus Fund</t>
  </si>
  <si>
    <t>Balanced Plus Fund</t>
  </si>
  <si>
    <t>Debt Plus Fund</t>
  </si>
  <si>
    <t>India Multi-Cap Equity Fund</t>
  </si>
  <si>
    <t>Liquid Fund</t>
  </si>
  <si>
    <t>Discontinued Policy Fund</t>
  </si>
  <si>
    <t>Weight</t>
  </si>
  <si>
    <t>W x C</t>
  </si>
  <si>
    <t>WACC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</si>
</sst>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2"/>
      <color rgb="FF2A3740"/>
      <name val="Calibri"/>
      <family val="2"/>
      <scheme val="minor"/>
    </font>
    <font>
      <b/>
      <sz val="12"/>
      <color rgb="FF2A3740"/>
      <name val="Calibri Light"/>
      <family val="2"/>
      <scheme val="major"/>
    </font>
    <font>
      <b/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2" fontId="0" fillId="0" borderId="0" xfId="0" applyNumberFormat="1"/>
    <xf numFmtId="0" fontId="0" fillId="0" borderId="0" xfId="0" applyNumberFormat="1"/>
    <xf numFmtId="14" fontId="0" fillId="0" borderId="0" xfId="0" applyNumberFormat="1"/>
    <xf numFmtId="10" fontId="0" fillId="0" borderId="0" xfId="0" applyNumberFormat="1"/>
    <xf numFmtId="0" fontId="2" fillId="0" borderId="0" xfId="0" applyFont="1"/>
    <xf numFmtId="15" fontId="2" fillId="0" borderId="0" xfId="0" applyNumberFormat="1" applyFont="1"/>
    <xf numFmtId="0" fontId="1" fillId="0" borderId="0" xfId="0" applyFont="1"/>
    <xf numFmtId="2" fontId="1" fillId="0" borderId="0" xfId="0" applyNumberFormat="1" applyFont="1"/>
    <xf numFmtId="2" fontId="2" fillId="0" borderId="0" xfId="0" applyNumberFormat="1" applyFont="1"/>
    <xf numFmtId="0" fontId="0" fillId="0" borderId="0" xfId="0" applyFont="1"/>
    <xf numFmtId="2" fontId="3" fillId="0" borderId="0" xfId="0" applyNumberFormat="1" applyFont="1"/>
    <xf numFmtId="14" fontId="3" fillId="0" borderId="0" xfId="0" applyNumberFormat="1" applyFont="1"/>
    <xf numFmtId="0" fontId="4" fillId="0" borderId="0" xfId="0" applyFont="1"/>
    <xf numFmtId="0" fontId="5" fillId="0" borderId="0" xfId="0" applyFont="1"/>
    <xf numFmtId="2" fontId="5" fillId="0" borderId="0" xfId="0" applyNumberFormat="1" applyFont="1"/>
    <xf numFmtId="2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39CF8-54C9-0D4C-AE04-0CF60AA5B23E}">
  <dimension ref="A1:V42"/>
  <sheetViews>
    <sheetView tabSelected="1" workbookViewId="0">
      <selection activeCell="J7" sqref="J7"/>
    </sheetView>
  </sheetViews>
  <sheetFormatPr baseColWidth="10" defaultRowHeight="16" x14ac:dyDescent="0.2"/>
  <cols>
    <col min="4" max="4" width="10.83203125" customWidth="1"/>
  </cols>
  <sheetData>
    <row r="1" spans="1:22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2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2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2" x14ac:dyDescent="0.2">
      <c r="A4" s="1"/>
      <c r="B4" s="15" t="s">
        <v>0</v>
      </c>
      <c r="C4" s="15" t="s">
        <v>1</v>
      </c>
      <c r="D4" s="15" t="s">
        <v>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2" x14ac:dyDescent="0.2">
      <c r="A5" s="1"/>
      <c r="B5" s="2">
        <v>0</v>
      </c>
      <c r="C5" s="3">
        <v>43479</v>
      </c>
      <c r="D5" s="1">
        <v>-50000</v>
      </c>
      <c r="E5" s="2"/>
      <c r="F5" s="2">
        <v>0</v>
      </c>
      <c r="G5" s="3">
        <v>43479</v>
      </c>
      <c r="H5" s="1">
        <v>-50000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2" x14ac:dyDescent="0.2">
      <c r="A6" s="1"/>
      <c r="B6" s="2">
        <v>1</v>
      </c>
      <c r="C6" s="3">
        <v>43840</v>
      </c>
      <c r="D6" s="1">
        <v>-50000</v>
      </c>
      <c r="E6" s="2"/>
      <c r="F6" s="2">
        <v>1</v>
      </c>
      <c r="G6" s="3">
        <v>43840</v>
      </c>
      <c r="H6" s="1">
        <v>-50000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2" x14ac:dyDescent="0.2">
      <c r="A7" s="1"/>
      <c r="B7" s="2">
        <v>2</v>
      </c>
      <c r="C7" s="3">
        <v>44267</v>
      </c>
      <c r="D7" s="1">
        <v>-50000</v>
      </c>
      <c r="E7" s="2"/>
      <c r="F7" s="2">
        <v>2</v>
      </c>
      <c r="G7" s="3">
        <v>44267</v>
      </c>
      <c r="H7" s="1">
        <v>-50000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2" x14ac:dyDescent="0.2">
      <c r="A8" s="1"/>
      <c r="B8" s="2">
        <v>3</v>
      </c>
      <c r="C8" s="3">
        <v>44575</v>
      </c>
      <c r="D8" s="1">
        <v>192000</v>
      </c>
      <c r="E8" s="1"/>
      <c r="F8" s="2">
        <v>3</v>
      </c>
      <c r="G8" s="3">
        <v>44581</v>
      </c>
      <c r="H8" s="1">
        <v>-50000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2" x14ac:dyDescent="0.2">
      <c r="A9" s="1"/>
      <c r="B9" s="1"/>
      <c r="C9" s="1"/>
      <c r="D9" s="1"/>
      <c r="E9" s="1"/>
      <c r="F9" s="2">
        <v>4</v>
      </c>
      <c r="G9" s="3">
        <v>44629</v>
      </c>
      <c r="H9" s="1">
        <v>217906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2" x14ac:dyDescent="0.2">
      <c r="A10" s="1"/>
      <c r="B10" s="1"/>
      <c r="C10" s="1" t="s">
        <v>3</v>
      </c>
      <c r="D10" s="4">
        <f>XIRR(D5:D8,C5:C8,)</f>
        <v>0.13128706812858582</v>
      </c>
      <c r="E10" s="1"/>
      <c r="F10" s="1"/>
      <c r="G10" s="1" t="s">
        <v>3</v>
      </c>
      <c r="H10" s="4">
        <f>XIRR(H5:H9,G5:G9,)</f>
        <v>5.3569671511650097E-2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2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2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2" x14ac:dyDescent="0.2">
      <c r="A13" s="16" t="s">
        <v>4</v>
      </c>
      <c r="B13" s="16"/>
      <c r="C13" s="16" t="s">
        <v>5</v>
      </c>
      <c r="D13" s="16"/>
      <c r="E13" s="15"/>
      <c r="F13" s="16" t="s">
        <v>6</v>
      </c>
      <c r="G13" s="16"/>
      <c r="H13" s="15"/>
      <c r="I13" s="16" t="s">
        <v>7</v>
      </c>
      <c r="J13" s="16"/>
      <c r="K13" s="15"/>
      <c r="L13" s="16" t="s">
        <v>8</v>
      </c>
      <c r="M13" s="16"/>
      <c r="N13" s="15"/>
      <c r="O13" s="16" t="s">
        <v>9</v>
      </c>
      <c r="P13" s="16"/>
      <c r="Q13" s="15"/>
      <c r="R13" s="16" t="s">
        <v>10</v>
      </c>
      <c r="S13" s="16"/>
      <c r="T13" s="15"/>
      <c r="U13" s="17" t="s">
        <v>11</v>
      </c>
      <c r="V13" s="17"/>
    </row>
    <row r="14" spans="1:22" x14ac:dyDescent="0.2">
      <c r="A14" s="1"/>
      <c r="B14" s="2"/>
      <c r="C14" s="3">
        <v>43479</v>
      </c>
      <c r="D14" s="1">
        <v>-50000</v>
      </c>
      <c r="E14" s="2"/>
      <c r="F14" s="3">
        <v>43479</v>
      </c>
      <c r="G14" s="1">
        <v>-50000</v>
      </c>
      <c r="H14" s="2"/>
      <c r="I14" s="3">
        <v>43479</v>
      </c>
      <c r="J14" s="1">
        <v>-50000</v>
      </c>
      <c r="K14" s="2"/>
      <c r="L14" s="3">
        <v>43479</v>
      </c>
      <c r="M14" s="1">
        <v>-50000</v>
      </c>
      <c r="N14" s="2"/>
      <c r="O14" s="3">
        <v>43479</v>
      </c>
      <c r="P14" s="1">
        <v>-50000</v>
      </c>
      <c r="Q14" s="1"/>
      <c r="R14" s="3">
        <v>43479</v>
      </c>
      <c r="S14" s="1">
        <v>-50000</v>
      </c>
      <c r="T14" s="1"/>
      <c r="U14" s="3">
        <v>43479</v>
      </c>
      <c r="V14" s="1">
        <v>-50000</v>
      </c>
    </row>
    <row r="15" spans="1:22" x14ac:dyDescent="0.2">
      <c r="A15" s="1"/>
      <c r="B15" s="2"/>
      <c r="C15" s="3">
        <v>43840</v>
      </c>
      <c r="D15" s="1">
        <v>-50000</v>
      </c>
      <c r="E15" s="2"/>
      <c r="F15" s="3">
        <v>43840</v>
      </c>
      <c r="G15" s="1">
        <v>-50000</v>
      </c>
      <c r="H15" s="2"/>
      <c r="I15" s="3">
        <v>43840</v>
      </c>
      <c r="J15" s="1">
        <v>-50000</v>
      </c>
      <c r="K15" s="2"/>
      <c r="L15" s="3">
        <v>43840</v>
      </c>
      <c r="M15" s="1">
        <v>-50000</v>
      </c>
      <c r="N15" s="2"/>
      <c r="O15" s="3">
        <v>43840</v>
      </c>
      <c r="P15" s="1">
        <v>-50000</v>
      </c>
      <c r="Q15" s="1"/>
      <c r="R15" s="3">
        <v>43840</v>
      </c>
      <c r="S15" s="1">
        <v>-50000</v>
      </c>
      <c r="T15" s="1"/>
      <c r="U15" s="3">
        <v>43840</v>
      </c>
      <c r="V15" s="1">
        <v>-50000</v>
      </c>
    </row>
    <row r="16" spans="1:22" x14ac:dyDescent="0.2">
      <c r="A16" s="1"/>
      <c r="B16" s="2"/>
      <c r="C16" s="3">
        <v>44267</v>
      </c>
      <c r="D16" s="1">
        <v>-50000</v>
      </c>
      <c r="E16" s="2"/>
      <c r="F16" s="3">
        <v>44267</v>
      </c>
      <c r="G16" s="1">
        <v>-50000</v>
      </c>
      <c r="H16" s="2"/>
      <c r="I16" s="3">
        <v>44267</v>
      </c>
      <c r="J16" s="1">
        <v>-50000</v>
      </c>
      <c r="K16" s="2"/>
      <c r="L16" s="3">
        <v>44267</v>
      </c>
      <c r="M16" s="1">
        <v>-50000</v>
      </c>
      <c r="N16" s="2"/>
      <c r="O16" s="3">
        <v>44267</v>
      </c>
      <c r="P16" s="1">
        <v>-50000</v>
      </c>
      <c r="Q16" s="1"/>
      <c r="R16" s="3">
        <v>44267</v>
      </c>
      <c r="S16" s="1">
        <v>-50000</v>
      </c>
      <c r="T16" s="1"/>
      <c r="U16" s="3">
        <v>44267</v>
      </c>
      <c r="V16" s="1">
        <v>-50000</v>
      </c>
    </row>
    <row r="17" spans="1:22" x14ac:dyDescent="0.2">
      <c r="A17" s="1"/>
      <c r="B17" s="2"/>
      <c r="C17" s="3">
        <v>44571</v>
      </c>
      <c r="D17" s="1">
        <v>-50000</v>
      </c>
      <c r="E17" s="2"/>
      <c r="F17" s="3">
        <v>44571</v>
      </c>
      <c r="G17" s="1">
        <v>-50000</v>
      </c>
      <c r="H17" s="2"/>
      <c r="I17" s="3">
        <v>44571</v>
      </c>
      <c r="J17" s="1">
        <v>-50000</v>
      </c>
      <c r="K17" s="2"/>
      <c r="L17" s="3">
        <v>44571</v>
      </c>
      <c r="M17" s="1">
        <v>-50000</v>
      </c>
      <c r="N17" s="2"/>
      <c r="O17" s="3">
        <v>44571</v>
      </c>
      <c r="P17" s="1">
        <v>-50000</v>
      </c>
      <c r="Q17" s="1"/>
      <c r="R17" s="3">
        <v>44571</v>
      </c>
      <c r="S17" s="1">
        <v>-50000</v>
      </c>
      <c r="T17" s="1"/>
      <c r="U17" s="3">
        <v>44571</v>
      </c>
      <c r="V17" s="1">
        <v>-50000</v>
      </c>
    </row>
    <row r="18" spans="1:22" x14ac:dyDescent="0.2">
      <c r="A18" s="1"/>
      <c r="B18" s="2"/>
      <c r="C18" s="3">
        <v>44936</v>
      </c>
      <c r="D18" s="1">
        <v>-50000</v>
      </c>
      <c r="E18" s="2"/>
      <c r="F18" s="3">
        <v>44936</v>
      </c>
      <c r="G18" s="1">
        <v>-50000</v>
      </c>
      <c r="H18" s="2"/>
      <c r="I18" s="3">
        <v>44936</v>
      </c>
      <c r="J18" s="1">
        <v>-50000</v>
      </c>
      <c r="K18" s="2"/>
      <c r="L18" s="3">
        <v>44936</v>
      </c>
      <c r="M18" s="1">
        <v>-50000</v>
      </c>
      <c r="N18" s="2"/>
      <c r="O18" s="3">
        <v>44936</v>
      </c>
      <c r="P18" s="1">
        <v>-50000</v>
      </c>
      <c r="Q18" s="1"/>
      <c r="R18" s="3">
        <v>44936</v>
      </c>
      <c r="S18" s="1">
        <v>-50000</v>
      </c>
      <c r="T18" s="1"/>
      <c r="U18" s="3">
        <v>44936</v>
      </c>
      <c r="V18" s="1">
        <v>-50000</v>
      </c>
    </row>
    <row r="19" spans="1:22" x14ac:dyDescent="0.2">
      <c r="A19" s="1"/>
      <c r="B19" s="2"/>
      <c r="C19" s="3">
        <v>44940</v>
      </c>
      <c r="D19" s="1">
        <v>500000</v>
      </c>
      <c r="E19" s="2"/>
      <c r="F19" s="3">
        <v>45305</v>
      </c>
      <c r="G19" s="1">
        <v>500000</v>
      </c>
      <c r="H19" s="2"/>
      <c r="I19" s="3">
        <v>45671</v>
      </c>
      <c r="J19" s="1">
        <v>500000</v>
      </c>
      <c r="K19" s="2"/>
      <c r="L19" s="3">
        <v>46036</v>
      </c>
      <c r="M19" s="1">
        <v>500000</v>
      </c>
      <c r="N19" s="2"/>
      <c r="O19" s="3">
        <v>46401</v>
      </c>
      <c r="P19" s="1">
        <v>500000</v>
      </c>
      <c r="Q19" s="1"/>
      <c r="R19" s="3">
        <v>46766</v>
      </c>
      <c r="S19" s="1">
        <v>500000</v>
      </c>
      <c r="T19" s="1"/>
      <c r="U19" s="3">
        <v>47132</v>
      </c>
      <c r="V19" s="1">
        <v>500000</v>
      </c>
    </row>
    <row r="20" spans="1:22" x14ac:dyDescent="0.2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1"/>
      <c r="Q20" s="1"/>
      <c r="R20" s="1"/>
      <c r="S20" s="1"/>
      <c r="T20" s="1"/>
    </row>
    <row r="21" spans="1:22" x14ac:dyDescent="0.2">
      <c r="A21" s="1"/>
      <c r="B21" s="2"/>
      <c r="C21" s="2" t="s">
        <v>3</v>
      </c>
      <c r="D21" s="4">
        <f>XIRR(D14:D19,C14:C19,)</f>
        <v>0.35575028061866765</v>
      </c>
      <c r="E21" s="4"/>
      <c r="F21" s="4"/>
      <c r="G21" s="4">
        <f>XIRR(G14:G19,F14:F19,)</f>
        <v>0.24247556328773504</v>
      </c>
      <c r="H21" s="4"/>
      <c r="I21" s="4"/>
      <c r="J21" s="4">
        <f>XIRR(J14:J19,I14:I19,)</f>
        <v>0.18196662068367009</v>
      </c>
      <c r="K21" s="4"/>
      <c r="L21" s="4"/>
      <c r="M21" s="4">
        <f>XIRR(M14:M19,L14:L19,)</f>
        <v>0.14513406157493594</v>
      </c>
      <c r="N21" s="4"/>
      <c r="O21" s="4"/>
      <c r="P21" s="4">
        <f>XIRR(P14:P19,O14:O19,)</f>
        <v>0.12048534750938417</v>
      </c>
      <c r="Q21" s="4"/>
      <c r="R21" s="4"/>
      <c r="S21" s="4">
        <f>XIRR(S14:S19,R14:R19,)</f>
        <v>0.10289816260337831</v>
      </c>
      <c r="T21" s="4"/>
      <c r="U21" s="4"/>
      <c r="V21" s="4">
        <f>XIRR(V14:V19,U14:U19,)</f>
        <v>8.9713075757026681E-2</v>
      </c>
    </row>
    <row r="22" spans="1:22" x14ac:dyDescent="0.2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1"/>
      <c r="Q22" s="1"/>
      <c r="R22" s="1"/>
      <c r="S22" s="1"/>
      <c r="T22" s="1"/>
    </row>
    <row r="23" spans="1:22" x14ac:dyDescent="0.2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1"/>
      <c r="Q23" s="1"/>
      <c r="R23" s="1"/>
      <c r="S23" s="1"/>
      <c r="T23" s="1"/>
    </row>
    <row r="24" spans="1:22" x14ac:dyDescent="0.2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1"/>
      <c r="Q24" s="1"/>
      <c r="R24" s="1"/>
      <c r="S24" s="1"/>
      <c r="T24" s="1"/>
    </row>
    <row r="25" spans="1:22" x14ac:dyDescent="0.2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1"/>
      <c r="Q25" s="1"/>
      <c r="R25" s="1"/>
      <c r="S25" s="1"/>
      <c r="T25" s="1"/>
    </row>
    <row r="26" spans="1:22" x14ac:dyDescent="0.2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1"/>
      <c r="Q26" s="1"/>
      <c r="R26" s="1"/>
      <c r="S26" s="1"/>
      <c r="T26" s="1"/>
    </row>
    <row r="27" spans="1:22" x14ac:dyDescent="0.2">
      <c r="A27" s="1"/>
      <c r="B27" s="2"/>
      <c r="C27" s="13" t="s">
        <v>23</v>
      </c>
      <c r="D27" s="13" t="s">
        <v>24</v>
      </c>
      <c r="E27" s="13" t="s">
        <v>25</v>
      </c>
      <c r="F27" s="13" t="s">
        <v>26</v>
      </c>
      <c r="G27" s="13" t="s">
        <v>27</v>
      </c>
      <c r="H27" s="13" t="s">
        <v>28</v>
      </c>
      <c r="I27" s="14" t="s">
        <v>29</v>
      </c>
      <c r="J27" s="14" t="s">
        <v>30</v>
      </c>
      <c r="K27" s="2"/>
      <c r="L27" s="2"/>
      <c r="M27" s="2"/>
      <c r="N27" s="2"/>
      <c r="O27" s="2"/>
      <c r="P27" s="1"/>
      <c r="Q27" s="1"/>
      <c r="R27" s="1"/>
      <c r="S27" s="1"/>
      <c r="T27" s="1"/>
    </row>
    <row r="28" spans="1:22" x14ac:dyDescent="0.2">
      <c r="A28" s="1"/>
      <c r="B28" s="2"/>
      <c r="C28" s="12">
        <v>43479</v>
      </c>
      <c r="D28" s="11">
        <v>-19.678599999999999</v>
      </c>
      <c r="E28" s="11">
        <v>-17.556799999999999</v>
      </c>
      <c r="F28" s="11">
        <v>-17.437999999999999</v>
      </c>
      <c r="G28" s="11">
        <v>-17.941299999999998</v>
      </c>
      <c r="H28" s="11">
        <v>-12.492000000000001</v>
      </c>
      <c r="I28" s="11">
        <v>-21.226500000000001</v>
      </c>
      <c r="J28" s="11">
        <v>-16.5245</v>
      </c>
      <c r="K28" s="2"/>
      <c r="L28" s="2"/>
      <c r="M28" s="2"/>
      <c r="N28" s="2"/>
      <c r="O28" s="2"/>
      <c r="P28" s="1"/>
      <c r="Q28" s="1"/>
      <c r="R28" s="1"/>
      <c r="S28" s="1"/>
      <c r="T28" s="1"/>
    </row>
    <row r="29" spans="1:22" x14ac:dyDescent="0.2">
      <c r="A29" s="1"/>
      <c r="B29" s="2"/>
      <c r="C29" s="12">
        <v>44565</v>
      </c>
      <c r="D29" s="11">
        <v>29.944099999999999</v>
      </c>
      <c r="E29" s="11">
        <v>26.2178</v>
      </c>
      <c r="F29" s="11">
        <v>24.721299999999999</v>
      </c>
      <c r="G29" s="11">
        <v>23.1008</v>
      </c>
      <c r="H29" s="11">
        <v>20.239100000000001</v>
      </c>
      <c r="I29" s="11">
        <v>22.749500000000001</v>
      </c>
      <c r="J29" s="11">
        <v>19.272300000000001</v>
      </c>
      <c r="K29" s="2"/>
      <c r="L29" s="2"/>
      <c r="M29" s="2"/>
      <c r="N29" s="2"/>
      <c r="O29" s="2"/>
      <c r="P29" s="1"/>
      <c r="Q29" s="1"/>
      <c r="R29" s="1"/>
      <c r="S29" s="1"/>
      <c r="T29" s="1"/>
    </row>
    <row r="30" spans="1:22" x14ac:dyDescent="0.2">
      <c r="A30" s="1"/>
      <c r="B30" s="1"/>
      <c r="C30" t="s">
        <v>3</v>
      </c>
      <c r="D30" s="4">
        <f t="shared" ref="D30:J30" si="0">XIRR(D28:D29,$C$28:$C$29)</f>
        <v>0.15153195261955263</v>
      </c>
      <c r="E30" s="4">
        <f t="shared" si="0"/>
        <v>0.14427754282951358</v>
      </c>
      <c r="F30" s="4">
        <f t="shared" si="0"/>
        <v>0.12445891499519349</v>
      </c>
      <c r="G30" s="4">
        <f t="shared" si="0"/>
        <v>8.8665041327476518E-2</v>
      </c>
      <c r="H30" s="4">
        <f t="shared" si="0"/>
        <v>0.17606673836708073</v>
      </c>
      <c r="I30" s="4">
        <f t="shared" si="0"/>
        <v>2.356230914592743E-2</v>
      </c>
      <c r="J30" s="4">
        <f t="shared" si="0"/>
        <v>5.3059598803520208E-2</v>
      </c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2" x14ac:dyDescent="0.2">
      <c r="A31" s="1"/>
      <c r="B31" s="1"/>
      <c r="D31" t="s">
        <v>31</v>
      </c>
      <c r="E31">
        <v>0.3</v>
      </c>
      <c r="F31">
        <v>0.3</v>
      </c>
      <c r="G31">
        <v>0.1</v>
      </c>
      <c r="H31">
        <v>0.3</v>
      </c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2" x14ac:dyDescent="0.2">
      <c r="A32" s="1"/>
      <c r="B32" s="1"/>
      <c r="D32" t="s">
        <v>32</v>
      </c>
      <c r="E32" s="4">
        <f>E30*E31</f>
        <v>4.3283262848854073E-2</v>
      </c>
      <c r="F32" s="4">
        <f>F30*F31</f>
        <v>3.7337674498558043E-2</v>
      </c>
      <c r="G32" s="4">
        <f>G30*G31</f>
        <v>8.8665041327476522E-3</v>
      </c>
      <c r="H32" s="4">
        <f>H30*H31</f>
        <v>5.2820021510124215E-2</v>
      </c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2">
      <c r="A33" s="1"/>
      <c r="B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2">
      <c r="A34" s="1"/>
      <c r="B34" s="1"/>
      <c r="D34" t="s">
        <v>33</v>
      </c>
      <c r="E34" s="4">
        <f>SUM(E32:H32)</f>
        <v>0.14230746299028399</v>
      </c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x14ac:dyDescent="0.2">
      <c r="A35" s="1"/>
      <c r="B35" s="1"/>
      <c r="C35" s="1"/>
      <c r="D35" s="1"/>
      <c r="E35" s="1"/>
      <c r="F35" s="1"/>
      <c r="G35" s="1"/>
      <c r="H35" s="1"/>
      <c r="I35" s="1"/>
      <c r="J35" s="2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</sheetData>
  <mergeCells count="8">
    <mergeCell ref="R13:S13"/>
    <mergeCell ref="U13:V13"/>
    <mergeCell ref="A13:B13"/>
    <mergeCell ref="C13:D13"/>
    <mergeCell ref="F13:G13"/>
    <mergeCell ref="I13:J13"/>
    <mergeCell ref="L13:M13"/>
    <mergeCell ref="O13:P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369F5-1447-4143-890E-8662F1D2BB11}">
  <dimension ref="A4:O38"/>
  <sheetViews>
    <sheetView topLeftCell="A13" workbookViewId="0">
      <selection activeCell="G37" sqref="G37:N44"/>
    </sheetView>
  </sheetViews>
  <sheetFormatPr baseColWidth="10" defaultRowHeight="16" x14ac:dyDescent="0.2"/>
  <cols>
    <col min="1" max="1" width="28.1640625" customWidth="1"/>
    <col min="2" max="2" width="13.83203125" customWidth="1"/>
    <col min="3" max="3" width="16.83203125" customWidth="1"/>
    <col min="7" max="12" width="16.83203125" customWidth="1"/>
  </cols>
  <sheetData>
    <row r="4" spans="2:6" x14ac:dyDescent="0.2">
      <c r="B4">
        <v>2653.03</v>
      </c>
      <c r="C4">
        <v>307.89999999999998</v>
      </c>
      <c r="D4">
        <v>55.42</v>
      </c>
    </row>
    <row r="5" spans="2:6" x14ac:dyDescent="0.2">
      <c r="B5">
        <v>2686.2</v>
      </c>
      <c r="C5">
        <v>172.13</v>
      </c>
      <c r="D5">
        <v>30.98</v>
      </c>
    </row>
    <row r="6" spans="2:6" x14ac:dyDescent="0.2">
      <c r="B6">
        <v>2719.78</v>
      </c>
      <c r="C6">
        <v>138.55000000000001</v>
      </c>
      <c r="D6">
        <v>24.94</v>
      </c>
    </row>
    <row r="7" spans="2:6" x14ac:dyDescent="0.2">
      <c r="B7">
        <v>2753.77</v>
      </c>
      <c r="C7">
        <v>104.56</v>
      </c>
      <c r="D7">
        <v>18.82</v>
      </c>
    </row>
    <row r="8" spans="2:6" x14ac:dyDescent="0.2">
      <c r="B8">
        <v>2788.19</v>
      </c>
      <c r="C8">
        <v>70.14</v>
      </c>
      <c r="D8">
        <v>12.63</v>
      </c>
    </row>
    <row r="9" spans="2:6" x14ac:dyDescent="0.2">
      <c r="B9">
        <v>2823.04</v>
      </c>
      <c r="C9">
        <v>35.31</v>
      </c>
      <c r="D9">
        <v>6.36</v>
      </c>
    </row>
    <row r="15" spans="2:6" x14ac:dyDescent="0.2">
      <c r="F15">
        <f>2858.33333333333*6</f>
        <v>17149.999999999978</v>
      </c>
    </row>
    <row r="18" spans="1:7" x14ac:dyDescent="0.2">
      <c r="A18" s="5" t="s">
        <v>12</v>
      </c>
      <c r="B18" s="5" t="s">
        <v>13</v>
      </c>
      <c r="C18" s="5" t="s">
        <v>14</v>
      </c>
      <c r="D18" s="5" t="s">
        <v>15</v>
      </c>
      <c r="E18" s="5" t="s">
        <v>16</v>
      </c>
      <c r="F18" s="5" t="s">
        <v>17</v>
      </c>
      <c r="G18" s="5" t="s">
        <v>18</v>
      </c>
    </row>
    <row r="19" spans="1:7" x14ac:dyDescent="0.2">
      <c r="A19" s="5">
        <v>74502018</v>
      </c>
      <c r="B19" s="6">
        <v>44489</v>
      </c>
      <c r="C19" s="5" t="s">
        <v>19</v>
      </c>
      <c r="D19" s="5">
        <v>32555</v>
      </c>
      <c r="E19" s="5">
        <v>15</v>
      </c>
      <c r="F19" s="5">
        <v>6</v>
      </c>
      <c r="G19" s="5">
        <v>16580.759999999998</v>
      </c>
    </row>
    <row r="20" spans="1:7" x14ac:dyDescent="0.2">
      <c r="A20" s="5"/>
      <c r="B20" s="5"/>
      <c r="C20" s="5"/>
      <c r="D20" s="5"/>
      <c r="E20" s="5"/>
      <c r="F20" s="5"/>
      <c r="G20" s="5"/>
    </row>
    <row r="21" spans="1:7" x14ac:dyDescent="0.2">
      <c r="A21" s="5"/>
      <c r="B21" s="5"/>
      <c r="C21" s="5"/>
      <c r="D21" s="5"/>
      <c r="E21" s="5"/>
      <c r="F21" s="5"/>
      <c r="G21" s="5"/>
    </row>
    <row r="22" spans="1:7" x14ac:dyDescent="0.2">
      <c r="A22" s="5" t="s">
        <v>15</v>
      </c>
      <c r="B22" s="5" t="s">
        <v>20</v>
      </c>
      <c r="C22" s="7" t="s">
        <v>22</v>
      </c>
      <c r="D22" s="5" t="s">
        <v>21</v>
      </c>
      <c r="E22" s="5"/>
      <c r="F22" s="5"/>
      <c r="G22" s="5"/>
    </row>
    <row r="23" spans="1:7" x14ac:dyDescent="0.2">
      <c r="A23" s="5">
        <v>5258.74</v>
      </c>
      <c r="B23" s="5">
        <v>284.8</v>
      </c>
      <c r="C23" s="8">
        <f>B23*18%</f>
        <v>51.264000000000003</v>
      </c>
      <c r="D23" s="6">
        <v>44490</v>
      </c>
      <c r="E23" s="5"/>
      <c r="F23" s="5"/>
      <c r="G23" s="5"/>
    </row>
    <row r="24" spans="1:7" x14ac:dyDescent="0.2">
      <c r="A24" s="5">
        <v>5324.47</v>
      </c>
      <c r="B24" s="5">
        <v>341.2</v>
      </c>
      <c r="C24" s="8">
        <f t="shared" ref="C24:C28" si="0">B24*18%</f>
        <v>61.415999999999997</v>
      </c>
      <c r="D24" s="6">
        <v>44521</v>
      </c>
      <c r="E24" s="5"/>
      <c r="F24" s="5"/>
      <c r="G24" s="5"/>
    </row>
    <row r="25" spans="1:7" x14ac:dyDescent="0.2">
      <c r="A25" s="5">
        <v>5391.03</v>
      </c>
      <c r="B25" s="5">
        <v>274.64</v>
      </c>
      <c r="C25" s="8">
        <f t="shared" si="0"/>
        <v>49.435199999999995</v>
      </c>
      <c r="D25" s="6">
        <v>44551</v>
      </c>
      <c r="E25" s="5"/>
      <c r="F25" s="5"/>
      <c r="G25" s="5"/>
    </row>
    <row r="26" spans="1:7" x14ac:dyDescent="0.2">
      <c r="A26" s="5">
        <v>5458.42</v>
      </c>
      <c r="B26" s="5">
        <v>207.25</v>
      </c>
      <c r="C26" s="8">
        <f t="shared" si="0"/>
        <v>37.305</v>
      </c>
      <c r="D26" s="6">
        <v>44582</v>
      </c>
      <c r="E26" s="5"/>
      <c r="F26" s="5"/>
      <c r="G26" s="5"/>
    </row>
    <row r="27" spans="1:7" x14ac:dyDescent="0.2">
      <c r="A27" s="5">
        <v>5526.65</v>
      </c>
      <c r="B27" s="5">
        <v>139.02000000000001</v>
      </c>
      <c r="C27" s="8">
        <f t="shared" si="0"/>
        <v>25.023600000000002</v>
      </c>
      <c r="D27" s="6">
        <v>44613</v>
      </c>
      <c r="E27" s="5"/>
      <c r="F27" s="5"/>
      <c r="G27" s="5"/>
    </row>
    <row r="28" spans="1:7" x14ac:dyDescent="0.2">
      <c r="A28" s="5">
        <v>5595.69</v>
      </c>
      <c r="B28" s="5">
        <v>69.94</v>
      </c>
      <c r="C28" s="8">
        <f t="shared" si="0"/>
        <v>12.5892</v>
      </c>
      <c r="D28" s="6">
        <v>44641</v>
      </c>
      <c r="E28" s="5"/>
      <c r="F28" s="5"/>
      <c r="G28" s="5"/>
    </row>
    <row r="29" spans="1:7" x14ac:dyDescent="0.2">
      <c r="A29" s="5">
        <v>32555</v>
      </c>
      <c r="B29" s="5">
        <v>1316.85</v>
      </c>
      <c r="C29" s="9">
        <f>SUM(C23:C28)</f>
        <v>237.03300000000002</v>
      </c>
      <c r="D29" s="5">
        <f>SUM(A29:C29)</f>
        <v>34108.883000000002</v>
      </c>
      <c r="E29" s="5"/>
      <c r="F29" s="5"/>
      <c r="G29" s="5"/>
    </row>
    <row r="37" spans="15:15" x14ac:dyDescent="0.2">
      <c r="O37" s="7"/>
    </row>
    <row r="38" spans="15:15" x14ac:dyDescent="0.2">
      <c r="O3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2021-12-28T07:27:52Z</dcterms:created>
  <dcterms:modified xsi:type="dcterms:W3CDTF">2022-03-09T18:08:07Z</dcterms:modified>
</cp:coreProperties>
</file>