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Sheet2" sheetId="4" r:id="rId1"/>
    <sheet name="Sheet1" sheetId="1" r:id="rId2"/>
    <sheet name="Sheet3" sheetId="3" r:id="rId3"/>
    <sheet name="Sheet4" sheetId="5" r:id="rId4"/>
    <sheet name="Sheet5" sheetId="6" r:id="rId5"/>
    <sheet name="Sheet6" sheetId="7" r:id="rId6"/>
  </sheet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F21" i="1" l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G10" i="6"/>
  <c r="E16" i="6"/>
  <c r="E15" i="6"/>
  <c r="A25" i="6"/>
  <c r="F2" i="6"/>
</calcChain>
</file>

<file path=xl/sharedStrings.xml><?xml version="1.0" encoding="utf-8"?>
<sst xmlns="http://schemas.openxmlformats.org/spreadsheetml/2006/main" count="98" uniqueCount="44">
  <si>
    <t>GDP</t>
  </si>
  <si>
    <t>Unemloyment Rate(%)</t>
  </si>
  <si>
    <t>Education Spend(in mil)</t>
  </si>
  <si>
    <t>Employee Compensation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</si>
  <si>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</si>
  <si>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</si>
  <si>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</si>
  <si>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</si>
  <si>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</si>
  <si>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</si>
  <si>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</si>
  <si>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</si>
  <si>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</si>
  <si>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</si>
  <si>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</si>
  <si>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</si>
  <si>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</si>
  <si>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</si>
  <si>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</si>
  <si>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</si>
  <si>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</si>
  <si>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</si>
  <si>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</si>
  <si>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</si>
  <si>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</si>
  <si>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</si>
  <si>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</si>
  <si>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</si>
  <si>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Residuals</t>
  </si>
  <si>
    <t>Sum of Education Spend(in mil)</t>
  </si>
  <si>
    <t>Row Labels</t>
  </si>
  <si>
    <t>Grand Total</t>
  </si>
  <si>
    <t>RESIDUAL OUTPUT</t>
  </si>
  <si>
    <t>Observation</t>
  </si>
  <si>
    <t>Predicted GDP</t>
  </si>
  <si>
    <t>Standard Residuals</t>
  </si>
  <si>
    <t>PROBABILITY OUTPUT</t>
  </si>
  <si>
    <t>Percentile</t>
  </si>
  <si>
    <t>Column 1</t>
  </si>
  <si>
    <t xml:space="preserve"> rank of X1</t>
  </si>
  <si>
    <t>rank od residual</t>
  </si>
  <si>
    <t>D</t>
  </si>
  <si>
    <t>D^2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</si>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</sst>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3" fontId="0" fillId="0" borderId="0" xfId="0" applyNumberForma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 assingment.xlsx]Sheet2!PivotTable1</c:name>
    <c:fmtId val="0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Sheet2!$A$4:$A$23</c:f>
              <c:strCache>
                <c:ptCount val="19"/>
                <c:pt idx="0">
                  <c:v>256,376</c:v>
                </c:pt>
                <c:pt idx="1">
                  <c:v>264,335</c:v>
                </c:pt>
                <c:pt idx="2">
                  <c:v>273,256</c:v>
                </c:pt>
                <c:pt idx="3">
                  <c:v>281,200</c:v>
                </c:pt>
                <c:pt idx="4">
                  <c:v>296,820</c:v>
                </c:pt>
                <c:pt idx="5">
                  <c:v>310,038</c:v>
                </c:pt>
                <c:pt idx="6">
                  <c:v>325,152</c:v>
                </c:pt>
                <c:pt idx="7">
                  <c:v>343,619</c:v>
                </c:pt>
                <c:pt idx="8">
                  <c:v>346,473</c:v>
                </c:pt>
                <c:pt idx="9">
                  <c:v>351,743</c:v>
                </c:pt>
                <c:pt idx="10">
                  <c:v>363,140</c:v>
                </c:pt>
                <c:pt idx="11">
                  <c:v>375,968</c:v>
                </c:pt>
                <c:pt idx="12">
                  <c:v>386,175</c:v>
                </c:pt>
                <c:pt idx="13">
                  <c:v>392,880</c:v>
                </c:pt>
                <c:pt idx="14">
                  <c:v>403,003</c:v>
                </c:pt>
                <c:pt idx="15">
                  <c:v>416,701</c:v>
                </c:pt>
                <c:pt idx="16">
                  <c:v>430,003</c:v>
                </c:pt>
                <c:pt idx="17">
                  <c:v>444,991</c:v>
                </c:pt>
                <c:pt idx="18">
                  <c:v>460,419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14185</c:v>
                </c:pt>
                <c:pt idx="1">
                  <c:v>15004</c:v>
                </c:pt>
                <c:pt idx="2">
                  <c:v>15821</c:v>
                </c:pt>
                <c:pt idx="3">
                  <c:v>16566</c:v>
                </c:pt>
                <c:pt idx="4">
                  <c:v>16709</c:v>
                </c:pt>
                <c:pt idx="5">
                  <c:v>17646</c:v>
                </c:pt>
                <c:pt idx="6">
                  <c:v>18295</c:v>
                </c:pt>
                <c:pt idx="7">
                  <c:v>18962</c:v>
                </c:pt>
                <c:pt idx="8">
                  <c:v>21071</c:v>
                </c:pt>
                <c:pt idx="9">
                  <c:v>20133</c:v>
                </c:pt>
                <c:pt idx="10">
                  <c:v>21936</c:v>
                </c:pt>
                <c:pt idx="11">
                  <c:v>23356</c:v>
                </c:pt>
                <c:pt idx="12">
                  <c:v>24158</c:v>
                </c:pt>
                <c:pt idx="13">
                  <c:v>25045</c:v>
                </c:pt>
                <c:pt idx="14">
                  <c:v>25436</c:v>
                </c:pt>
                <c:pt idx="15">
                  <c:v>26282</c:v>
                </c:pt>
                <c:pt idx="16">
                  <c:v>26675</c:v>
                </c:pt>
                <c:pt idx="17">
                  <c:v>27853</c:v>
                </c:pt>
                <c:pt idx="18">
                  <c:v>28618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843840"/>
        <c:axId val="45799616"/>
      </c:lineChart>
      <c:catAx>
        <c:axId val="3198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799616"/>
        <c:crosses val="autoZero"/>
        <c:auto val="1"/>
        <c:lblAlgn val="ctr"/>
        <c:lblOffset val="100"/>
        <c:noMultiLvlLbl val="0"/>
      </c:catAx>
      <c:valAx>
        <c:axId val="457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8438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 assingment.xlsx]Sheet2!PivotTable1</c:name>
    <c:fmtId val="4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Sheet2!$A$4:$A$23</c:f>
              <c:strCache>
                <c:ptCount val="19"/>
                <c:pt idx="0">
                  <c:v>256,376</c:v>
                </c:pt>
                <c:pt idx="1">
                  <c:v>264,335</c:v>
                </c:pt>
                <c:pt idx="2">
                  <c:v>273,256</c:v>
                </c:pt>
                <c:pt idx="3">
                  <c:v>281,200</c:v>
                </c:pt>
                <c:pt idx="4">
                  <c:v>296,820</c:v>
                </c:pt>
                <c:pt idx="5">
                  <c:v>310,038</c:v>
                </c:pt>
                <c:pt idx="6">
                  <c:v>325,152</c:v>
                </c:pt>
                <c:pt idx="7">
                  <c:v>343,619</c:v>
                </c:pt>
                <c:pt idx="8">
                  <c:v>346,473</c:v>
                </c:pt>
                <c:pt idx="9">
                  <c:v>351,743</c:v>
                </c:pt>
                <c:pt idx="10">
                  <c:v>363,140</c:v>
                </c:pt>
                <c:pt idx="11">
                  <c:v>375,968</c:v>
                </c:pt>
                <c:pt idx="12">
                  <c:v>386,175</c:v>
                </c:pt>
                <c:pt idx="13">
                  <c:v>392,880</c:v>
                </c:pt>
                <c:pt idx="14">
                  <c:v>403,003</c:v>
                </c:pt>
                <c:pt idx="15">
                  <c:v>416,701</c:v>
                </c:pt>
                <c:pt idx="16">
                  <c:v>430,003</c:v>
                </c:pt>
                <c:pt idx="17">
                  <c:v>444,991</c:v>
                </c:pt>
                <c:pt idx="18">
                  <c:v>460,419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14185</c:v>
                </c:pt>
                <c:pt idx="1">
                  <c:v>15004</c:v>
                </c:pt>
                <c:pt idx="2">
                  <c:v>15821</c:v>
                </c:pt>
                <c:pt idx="3">
                  <c:v>16566</c:v>
                </c:pt>
                <c:pt idx="4">
                  <c:v>16709</c:v>
                </c:pt>
                <c:pt idx="5">
                  <c:v>17646</c:v>
                </c:pt>
                <c:pt idx="6">
                  <c:v>18295</c:v>
                </c:pt>
                <c:pt idx="7">
                  <c:v>18962</c:v>
                </c:pt>
                <c:pt idx="8">
                  <c:v>21071</c:v>
                </c:pt>
                <c:pt idx="9">
                  <c:v>20133</c:v>
                </c:pt>
                <c:pt idx="10">
                  <c:v>21936</c:v>
                </c:pt>
                <c:pt idx="11">
                  <c:v>23356</c:v>
                </c:pt>
                <c:pt idx="12">
                  <c:v>24158</c:v>
                </c:pt>
                <c:pt idx="13">
                  <c:v>25045</c:v>
                </c:pt>
                <c:pt idx="14">
                  <c:v>25436</c:v>
                </c:pt>
                <c:pt idx="15">
                  <c:v>26282</c:v>
                </c:pt>
                <c:pt idx="16">
                  <c:v>26675</c:v>
                </c:pt>
                <c:pt idx="17">
                  <c:v>27853</c:v>
                </c:pt>
                <c:pt idx="18">
                  <c:v>28618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3888"/>
        <c:axId val="321923328"/>
      </c:lineChart>
      <c:catAx>
        <c:axId val="4605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21923328"/>
        <c:crosses val="autoZero"/>
        <c:auto val="1"/>
        <c:lblAlgn val="ctr"/>
        <c:lblOffset val="100"/>
        <c:noMultiLvlLbl val="0"/>
      </c:catAx>
      <c:valAx>
        <c:axId val="3219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538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 assingment.xlsx]Sheet2!PivotTable1</c:name>
    <c:fmtId val="6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Sheet2!$A$4:$A$23</c:f>
              <c:strCache>
                <c:ptCount val="19"/>
                <c:pt idx="0">
                  <c:v>256,376</c:v>
                </c:pt>
                <c:pt idx="1">
                  <c:v>264,335</c:v>
                </c:pt>
                <c:pt idx="2">
                  <c:v>273,256</c:v>
                </c:pt>
                <c:pt idx="3">
                  <c:v>281,200</c:v>
                </c:pt>
                <c:pt idx="4">
                  <c:v>296,820</c:v>
                </c:pt>
                <c:pt idx="5">
                  <c:v>310,038</c:v>
                </c:pt>
                <c:pt idx="6">
                  <c:v>325,152</c:v>
                </c:pt>
                <c:pt idx="7">
                  <c:v>343,619</c:v>
                </c:pt>
                <c:pt idx="8">
                  <c:v>346,473</c:v>
                </c:pt>
                <c:pt idx="9">
                  <c:v>351,743</c:v>
                </c:pt>
                <c:pt idx="10">
                  <c:v>363,140</c:v>
                </c:pt>
                <c:pt idx="11">
                  <c:v>375,968</c:v>
                </c:pt>
                <c:pt idx="12">
                  <c:v>386,175</c:v>
                </c:pt>
                <c:pt idx="13">
                  <c:v>392,880</c:v>
                </c:pt>
                <c:pt idx="14">
                  <c:v>403,003</c:v>
                </c:pt>
                <c:pt idx="15">
                  <c:v>416,701</c:v>
                </c:pt>
                <c:pt idx="16">
                  <c:v>430,003</c:v>
                </c:pt>
                <c:pt idx="17">
                  <c:v>444,991</c:v>
                </c:pt>
                <c:pt idx="18">
                  <c:v>460,419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14185</c:v>
                </c:pt>
                <c:pt idx="1">
                  <c:v>15004</c:v>
                </c:pt>
                <c:pt idx="2">
                  <c:v>15821</c:v>
                </c:pt>
                <c:pt idx="3">
                  <c:v>16566</c:v>
                </c:pt>
                <c:pt idx="4">
                  <c:v>16709</c:v>
                </c:pt>
                <c:pt idx="5">
                  <c:v>17646</c:v>
                </c:pt>
                <c:pt idx="6">
                  <c:v>18295</c:v>
                </c:pt>
                <c:pt idx="7">
                  <c:v>18962</c:v>
                </c:pt>
                <c:pt idx="8">
                  <c:v>21071</c:v>
                </c:pt>
                <c:pt idx="9">
                  <c:v>20133</c:v>
                </c:pt>
                <c:pt idx="10">
                  <c:v>21936</c:v>
                </c:pt>
                <c:pt idx="11">
                  <c:v>23356</c:v>
                </c:pt>
                <c:pt idx="12">
                  <c:v>24158</c:v>
                </c:pt>
                <c:pt idx="13">
                  <c:v>25045</c:v>
                </c:pt>
                <c:pt idx="14">
                  <c:v>25436</c:v>
                </c:pt>
                <c:pt idx="15">
                  <c:v>26282</c:v>
                </c:pt>
                <c:pt idx="16">
                  <c:v>26675</c:v>
                </c:pt>
                <c:pt idx="17">
                  <c:v>27853</c:v>
                </c:pt>
                <c:pt idx="18">
                  <c:v>28618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072640"/>
        <c:axId val="321925056"/>
      </c:lineChart>
      <c:catAx>
        <c:axId val="32107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21925056"/>
        <c:crosses val="autoZero"/>
        <c:auto val="1"/>
        <c:lblAlgn val="ctr"/>
        <c:lblOffset val="100"/>
        <c:noMultiLvlLbl val="0"/>
      </c:catAx>
      <c:valAx>
        <c:axId val="3219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0726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Sheet5!$J$1</c:f>
              <c:strCache>
                <c:ptCount val="1"/>
                <c:pt idx="0">
                  <c:v>Employee Compensation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Sheet5!$I$2:$I$20</c:f>
              <c:numCache>
                <c:formatCode>General</c:formatCode>
                <c:ptCount val="19"/>
                <c:pt idx="0">
                  <c:v>7</c:v>
                </c:pt>
                <c:pt idx="1">
                  <c:v>6.6</c:v>
                </c:pt>
                <c:pt idx="2">
                  <c:v>7.5</c:v>
                </c:pt>
                <c:pt idx="3">
                  <c:v>8.1999999999999993</c:v>
                </c:pt>
                <c:pt idx="4">
                  <c:v>8.4</c:v>
                </c:pt>
                <c:pt idx="5">
                  <c:v>8.5</c:v>
                </c:pt>
                <c:pt idx="6">
                  <c:v>8.3000000000000007</c:v>
                </c:pt>
                <c:pt idx="7">
                  <c:v>7.5</c:v>
                </c:pt>
                <c:pt idx="8">
                  <c:v>7</c:v>
                </c:pt>
                <c:pt idx="9">
                  <c:v>7.9</c:v>
                </c:pt>
                <c:pt idx="10">
                  <c:v>8.3000000000000007</c:v>
                </c:pt>
                <c:pt idx="11">
                  <c:v>7.2</c:v>
                </c:pt>
                <c:pt idx="12">
                  <c:v>7.6</c:v>
                </c:pt>
                <c:pt idx="13">
                  <c:v>8.4</c:v>
                </c:pt>
                <c:pt idx="14">
                  <c:v>8.5</c:v>
                </c:pt>
                <c:pt idx="15">
                  <c:v>8.5</c:v>
                </c:pt>
                <c:pt idx="16">
                  <c:v>7.8</c:v>
                </c:pt>
                <c:pt idx="17">
                  <c:v>7.1</c:v>
                </c:pt>
                <c:pt idx="18">
                  <c:v>6</c:v>
                </c:pt>
              </c:numCache>
            </c:numRef>
          </c:xVal>
          <c:yVal>
            <c:numRef>
              <c:f>Sheet5!$J$2:$J$20</c:f>
              <c:numCache>
                <c:formatCode>#,##0</c:formatCode>
                <c:ptCount val="19"/>
                <c:pt idx="0">
                  <c:v>128564</c:v>
                </c:pt>
                <c:pt idx="1">
                  <c:v>135710</c:v>
                </c:pt>
                <c:pt idx="2">
                  <c:v>141985</c:v>
                </c:pt>
                <c:pt idx="3">
                  <c:v>144669</c:v>
                </c:pt>
                <c:pt idx="4">
                  <c:v>148851</c:v>
                </c:pt>
                <c:pt idx="5">
                  <c:v>153985</c:v>
                </c:pt>
                <c:pt idx="6">
                  <c:v>161393</c:v>
                </c:pt>
                <c:pt idx="7">
                  <c:v>170106</c:v>
                </c:pt>
                <c:pt idx="8">
                  <c:v>179628</c:v>
                </c:pt>
                <c:pt idx="9">
                  <c:v>180906</c:v>
                </c:pt>
                <c:pt idx="10">
                  <c:v>184711</c:v>
                </c:pt>
                <c:pt idx="11">
                  <c:v>193171</c:v>
                </c:pt>
                <c:pt idx="12">
                  <c:v>199806</c:v>
                </c:pt>
                <c:pt idx="13">
                  <c:v>203606</c:v>
                </c:pt>
                <c:pt idx="14">
                  <c:v>206201</c:v>
                </c:pt>
                <c:pt idx="15">
                  <c:v>208128</c:v>
                </c:pt>
                <c:pt idx="16">
                  <c:v>211813</c:v>
                </c:pt>
                <c:pt idx="17">
                  <c:v>219187</c:v>
                </c:pt>
                <c:pt idx="18">
                  <c:v>226300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26784"/>
        <c:axId val="321927360"/>
      </c:scatterChart>
      <c:valAx>
        <c:axId val="3219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1927360"/>
        <c:crosses val="autoZero"/>
        <c:crossBetween val="midCat"/>
      </c:valAx>
      <c:valAx>
        <c:axId val="3219273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2192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607174103237095"/>
          <c:y val="0.17628499562554678"/>
          <c:w val="0.66290135608048995"/>
          <c:h val="0.75379593175853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Sheet5!$B$2:$B$20</c:f>
              <c:numCache>
                <c:formatCode>General</c:formatCode>
                <c:ptCount val="19"/>
                <c:pt idx="0">
                  <c:v>1332.4849933462101</c:v>
                </c:pt>
                <c:pt idx="1">
                  <c:v>-5095.3433845106047</c:v>
                </c:pt>
                <c:pt idx="2">
                  <c:v>-6456.540389330592</c:v>
                </c:pt>
                <c:pt idx="3">
                  <c:v>-3793.2664445460541</c:v>
                </c:pt>
                <c:pt idx="4">
                  <c:v>5694.8784843512112</c:v>
                </c:pt>
                <c:pt idx="5">
                  <c:v>8039.0853411203134</c:v>
                </c:pt>
                <c:pt idx="6">
                  <c:v>9504.1369635405717</c:v>
                </c:pt>
                <c:pt idx="7">
                  <c:v>11064.020460906671</c:v>
                </c:pt>
                <c:pt idx="8">
                  <c:v>-226.90386472165119</c:v>
                </c:pt>
                <c:pt idx="9">
                  <c:v>-9089.3550506759202</c:v>
                </c:pt>
                <c:pt idx="10">
                  <c:v>-445.7920077961171</c:v>
                </c:pt>
                <c:pt idx="11">
                  <c:v>-7812.5969155622297</c:v>
                </c:pt>
                <c:pt idx="12">
                  <c:v>-9439.6780992802233</c:v>
                </c:pt>
                <c:pt idx="13">
                  <c:v>-9962.4782146043726</c:v>
                </c:pt>
                <c:pt idx="14">
                  <c:v>-4898.9371793116443</c:v>
                </c:pt>
                <c:pt idx="15">
                  <c:v>2670.2142354198731</c:v>
                </c:pt>
                <c:pt idx="16">
                  <c:v>7588.7659011632786</c:v>
                </c:pt>
                <c:pt idx="17">
                  <c:v>5778.4801506875083</c:v>
                </c:pt>
                <c:pt idx="18">
                  <c:v>5548.8250198037131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62272"/>
        <c:axId val="321462848"/>
      </c:scatterChart>
      <c:valAx>
        <c:axId val="3214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21462848"/>
        <c:crosses val="autoZero"/>
        <c:crossBetween val="midCat"/>
      </c:valAx>
      <c:valAx>
        <c:axId val="3214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46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Sheet5!$K$1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Sheet5!$J$2:$J$20</c:f>
              <c:numCache>
                <c:formatCode>#,##0</c:formatCode>
                <c:ptCount val="19"/>
                <c:pt idx="0">
                  <c:v>128564</c:v>
                </c:pt>
                <c:pt idx="1">
                  <c:v>135710</c:v>
                </c:pt>
                <c:pt idx="2">
                  <c:v>141985</c:v>
                </c:pt>
                <c:pt idx="3">
                  <c:v>144669</c:v>
                </c:pt>
                <c:pt idx="4">
                  <c:v>148851</c:v>
                </c:pt>
                <c:pt idx="5">
                  <c:v>153985</c:v>
                </c:pt>
                <c:pt idx="6">
                  <c:v>161393</c:v>
                </c:pt>
                <c:pt idx="7">
                  <c:v>170106</c:v>
                </c:pt>
                <c:pt idx="8">
                  <c:v>179628</c:v>
                </c:pt>
                <c:pt idx="9">
                  <c:v>180906</c:v>
                </c:pt>
                <c:pt idx="10">
                  <c:v>184711</c:v>
                </c:pt>
                <c:pt idx="11">
                  <c:v>193171</c:v>
                </c:pt>
                <c:pt idx="12">
                  <c:v>199806</c:v>
                </c:pt>
                <c:pt idx="13">
                  <c:v>203606</c:v>
                </c:pt>
                <c:pt idx="14">
                  <c:v>206201</c:v>
                </c:pt>
                <c:pt idx="15">
                  <c:v>208128</c:v>
                </c:pt>
                <c:pt idx="16">
                  <c:v>211813</c:v>
                </c:pt>
                <c:pt idx="17">
                  <c:v>219187</c:v>
                </c:pt>
                <c:pt idx="18">
                  <c:v>226300</c:v>
                </c:pt>
              </c:numCache>
            </c:numRef>
          </c:xVal>
          <c:yVal>
            <c:numRef>
              <c:f>Sheet5!$K$2:$K$20</c:f>
              <c:numCache>
                <c:formatCode>General</c:formatCode>
                <c:ptCount val="19"/>
                <c:pt idx="0">
                  <c:v>1332.4849933462101</c:v>
                </c:pt>
                <c:pt idx="1">
                  <c:v>-5095.3433845106047</c:v>
                </c:pt>
                <c:pt idx="2">
                  <c:v>-6456.540389330592</c:v>
                </c:pt>
                <c:pt idx="3">
                  <c:v>-3793.2664445460541</c:v>
                </c:pt>
                <c:pt idx="4">
                  <c:v>5694.8784843512112</c:v>
                </c:pt>
                <c:pt idx="5">
                  <c:v>8039.0853411203134</c:v>
                </c:pt>
                <c:pt idx="6">
                  <c:v>9504.1369635405717</c:v>
                </c:pt>
                <c:pt idx="7">
                  <c:v>11064.020460906671</c:v>
                </c:pt>
                <c:pt idx="8">
                  <c:v>-226.90386472165119</c:v>
                </c:pt>
                <c:pt idx="9">
                  <c:v>-9089.3550506759202</c:v>
                </c:pt>
                <c:pt idx="10">
                  <c:v>-445.7920077961171</c:v>
                </c:pt>
                <c:pt idx="11">
                  <c:v>-7812.5969155622297</c:v>
                </c:pt>
                <c:pt idx="12">
                  <c:v>-9439.6780992802233</c:v>
                </c:pt>
                <c:pt idx="13">
                  <c:v>-9962.4782146043726</c:v>
                </c:pt>
                <c:pt idx="14">
                  <c:v>-4898.9371793116443</c:v>
                </c:pt>
                <c:pt idx="15">
                  <c:v>2670.2142354198731</c:v>
                </c:pt>
                <c:pt idx="16">
                  <c:v>7588.7659011632786</c:v>
                </c:pt>
                <c:pt idx="17">
                  <c:v>5778.4801506875083</c:v>
                </c:pt>
                <c:pt idx="18">
                  <c:v>5548.8250198037131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64576"/>
        <c:axId val="321465152"/>
      </c:scatterChart>
      <c:valAx>
        <c:axId val="3214645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321465152"/>
        <c:crosses val="autoZero"/>
        <c:crossBetween val="midCat"/>
      </c:valAx>
      <c:valAx>
        <c:axId val="3214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46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 Spend(in mil)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59202141152477"/>
          <c:y val="0.197553754056605"/>
          <c:w val="0.76248945213209296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Sheet1!$C$2:$C$20</c:f>
              <c:numCache>
                <c:formatCode>#,##0</c:formatCode>
                <c:ptCount val="19"/>
                <c:pt idx="0">
                  <c:v>14185</c:v>
                </c:pt>
                <c:pt idx="1">
                  <c:v>15004</c:v>
                </c:pt>
                <c:pt idx="2">
                  <c:v>15821</c:v>
                </c:pt>
                <c:pt idx="3">
                  <c:v>16566</c:v>
                </c:pt>
                <c:pt idx="4">
                  <c:v>16709</c:v>
                </c:pt>
                <c:pt idx="5">
                  <c:v>17646</c:v>
                </c:pt>
                <c:pt idx="6">
                  <c:v>18295</c:v>
                </c:pt>
                <c:pt idx="7">
                  <c:v>18962</c:v>
                </c:pt>
                <c:pt idx="8">
                  <c:v>20133</c:v>
                </c:pt>
                <c:pt idx="9">
                  <c:v>21071</c:v>
                </c:pt>
                <c:pt idx="10">
                  <c:v>21936</c:v>
                </c:pt>
                <c:pt idx="11">
                  <c:v>23356</c:v>
                </c:pt>
                <c:pt idx="12">
                  <c:v>24158</c:v>
                </c:pt>
                <c:pt idx="13">
                  <c:v>25045</c:v>
                </c:pt>
                <c:pt idx="14">
                  <c:v>25436</c:v>
                </c:pt>
                <c:pt idx="15">
                  <c:v>26282</c:v>
                </c:pt>
                <c:pt idx="16">
                  <c:v>26675</c:v>
                </c:pt>
                <c:pt idx="17">
                  <c:v>27853</c:v>
                </c:pt>
                <c:pt idx="18">
                  <c:v>28618</c:v>
                </c:pt>
              </c:numCache>
            </c:numRef>
          </c:xVal>
          <c:yVal>
            <c:numRef>
              <c:f>Sheet1!$F$73:$F$91</c:f>
              <c:numCache>
                <c:formatCode>General</c:formatCode>
                <c:ptCount val="19"/>
                <c:pt idx="0">
                  <c:v>1332.4849933462101</c:v>
                </c:pt>
                <c:pt idx="1">
                  <c:v>-5095.3433845106047</c:v>
                </c:pt>
                <c:pt idx="2">
                  <c:v>-6456.540389330592</c:v>
                </c:pt>
                <c:pt idx="3">
                  <c:v>-3793.2664445460541</c:v>
                </c:pt>
                <c:pt idx="4">
                  <c:v>5694.8784843512112</c:v>
                </c:pt>
                <c:pt idx="5">
                  <c:v>8039.0853411203134</c:v>
                </c:pt>
                <c:pt idx="6">
                  <c:v>9504.1369635405717</c:v>
                </c:pt>
                <c:pt idx="7">
                  <c:v>11064.020460906671</c:v>
                </c:pt>
                <c:pt idx="8">
                  <c:v>-226.90386472165119</c:v>
                </c:pt>
                <c:pt idx="9">
                  <c:v>-9089.3550506759202</c:v>
                </c:pt>
                <c:pt idx="10">
                  <c:v>-445.7920077961171</c:v>
                </c:pt>
                <c:pt idx="11">
                  <c:v>-7812.5969155622297</c:v>
                </c:pt>
                <c:pt idx="12">
                  <c:v>-9439.6780992802233</c:v>
                </c:pt>
                <c:pt idx="13">
                  <c:v>-9962.4782146043726</c:v>
                </c:pt>
                <c:pt idx="14">
                  <c:v>-4898.9371793116443</c:v>
                </c:pt>
                <c:pt idx="15">
                  <c:v>2670.2142354198731</c:v>
                </c:pt>
                <c:pt idx="16">
                  <c:v>7588.7659011632786</c:v>
                </c:pt>
                <c:pt idx="17">
                  <c:v>5778.4801506875083</c:v>
                </c:pt>
                <c:pt idx="18">
                  <c:v>5548.8250198037131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90208"/>
        <c:axId val="247390784"/>
      </c:scatterChart>
      <c:valAx>
        <c:axId val="24739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 Spend(in mil)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47390784"/>
        <c:crosses val="autoZero"/>
        <c:crossBetween val="midCat"/>
      </c:valAx>
      <c:valAx>
        <c:axId val="24739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9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Unemloyment Rate(%)  Residual Plot</a:t>
            </a:r>
          </a:p>
        </c:rich>
      </c:tx>
      <c:layout>
        <c:manualLayout>
          <c:xMode val="edge"/>
          <c:yMode val="edge"/>
          <c:x val="0.19547736220472442"/>
          <c:y val="5.28052805280528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Sheet1!$D$2:$D$20</c:f>
              <c:numCache>
                <c:formatCode>General</c:formatCode>
                <c:ptCount val="19"/>
                <c:pt idx="0">
                  <c:v>7</c:v>
                </c:pt>
                <c:pt idx="1">
                  <c:v>6.6</c:v>
                </c:pt>
                <c:pt idx="2">
                  <c:v>7.5</c:v>
                </c:pt>
                <c:pt idx="3">
                  <c:v>8.1999999999999993</c:v>
                </c:pt>
                <c:pt idx="4">
                  <c:v>8.4</c:v>
                </c:pt>
                <c:pt idx="5">
                  <c:v>8.5</c:v>
                </c:pt>
                <c:pt idx="6">
                  <c:v>8.3000000000000007</c:v>
                </c:pt>
                <c:pt idx="7">
                  <c:v>7.5</c:v>
                </c:pt>
                <c:pt idx="8">
                  <c:v>7</c:v>
                </c:pt>
                <c:pt idx="9">
                  <c:v>7.9</c:v>
                </c:pt>
                <c:pt idx="10">
                  <c:v>8.3000000000000007</c:v>
                </c:pt>
                <c:pt idx="11">
                  <c:v>7.2</c:v>
                </c:pt>
                <c:pt idx="12">
                  <c:v>7.6</c:v>
                </c:pt>
                <c:pt idx="13">
                  <c:v>8.4</c:v>
                </c:pt>
                <c:pt idx="14">
                  <c:v>8.5</c:v>
                </c:pt>
                <c:pt idx="15">
                  <c:v>8.5</c:v>
                </c:pt>
                <c:pt idx="16">
                  <c:v>7.8</c:v>
                </c:pt>
                <c:pt idx="17">
                  <c:v>7.1</c:v>
                </c:pt>
                <c:pt idx="18">
                  <c:v>6</c:v>
                </c:pt>
              </c:numCache>
            </c:numRef>
          </c:xVal>
          <c:yVal>
            <c:numRef>
              <c:f>Sheet1!$F$73:$F$91</c:f>
              <c:numCache>
                <c:formatCode>General</c:formatCode>
                <c:ptCount val="19"/>
                <c:pt idx="0">
                  <c:v>1332.4849933462101</c:v>
                </c:pt>
                <c:pt idx="1">
                  <c:v>-5095.3433845106047</c:v>
                </c:pt>
                <c:pt idx="2">
                  <c:v>-6456.540389330592</c:v>
                </c:pt>
                <c:pt idx="3">
                  <c:v>-3793.2664445460541</c:v>
                </c:pt>
                <c:pt idx="4">
                  <c:v>5694.8784843512112</c:v>
                </c:pt>
                <c:pt idx="5">
                  <c:v>8039.0853411203134</c:v>
                </c:pt>
                <c:pt idx="6">
                  <c:v>9504.1369635405717</c:v>
                </c:pt>
                <c:pt idx="7">
                  <c:v>11064.020460906671</c:v>
                </c:pt>
                <c:pt idx="8">
                  <c:v>-226.90386472165119</c:v>
                </c:pt>
                <c:pt idx="9">
                  <c:v>-9089.3550506759202</c:v>
                </c:pt>
                <c:pt idx="10">
                  <c:v>-445.7920077961171</c:v>
                </c:pt>
                <c:pt idx="11">
                  <c:v>-7812.5969155622297</c:v>
                </c:pt>
                <c:pt idx="12">
                  <c:v>-9439.6780992802233</c:v>
                </c:pt>
                <c:pt idx="13">
                  <c:v>-9962.4782146043726</c:v>
                </c:pt>
                <c:pt idx="14">
                  <c:v>-4898.9371793116443</c:v>
                </c:pt>
                <c:pt idx="15">
                  <c:v>2670.2142354198731</c:v>
                </c:pt>
                <c:pt idx="16">
                  <c:v>7588.7659011632786</c:v>
                </c:pt>
                <c:pt idx="17">
                  <c:v>5778.4801506875083</c:v>
                </c:pt>
                <c:pt idx="18">
                  <c:v>5548.8250198037131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92512"/>
        <c:axId val="247393088"/>
      </c:scatterChart>
      <c:valAx>
        <c:axId val="2473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Unemloyment Rate(%)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93088"/>
        <c:crosses val="autoZero"/>
        <c:crossBetween val="midCat"/>
      </c:valAx>
      <c:valAx>
        <c:axId val="24739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9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Compensation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Sheet1!$E$2:$E$20</c:f>
              <c:numCache>
                <c:formatCode>#,##0</c:formatCode>
                <c:ptCount val="19"/>
                <c:pt idx="0">
                  <c:v>128564</c:v>
                </c:pt>
                <c:pt idx="1">
                  <c:v>135710</c:v>
                </c:pt>
                <c:pt idx="2">
                  <c:v>141985</c:v>
                </c:pt>
                <c:pt idx="3">
                  <c:v>144669</c:v>
                </c:pt>
                <c:pt idx="4">
                  <c:v>148851</c:v>
                </c:pt>
                <c:pt idx="5">
                  <c:v>153985</c:v>
                </c:pt>
                <c:pt idx="6">
                  <c:v>161393</c:v>
                </c:pt>
                <c:pt idx="7">
                  <c:v>170106</c:v>
                </c:pt>
                <c:pt idx="8">
                  <c:v>179628</c:v>
                </c:pt>
                <c:pt idx="9">
                  <c:v>180906</c:v>
                </c:pt>
                <c:pt idx="10">
                  <c:v>184711</c:v>
                </c:pt>
                <c:pt idx="11">
                  <c:v>193171</c:v>
                </c:pt>
                <c:pt idx="12">
                  <c:v>199806</c:v>
                </c:pt>
                <c:pt idx="13">
                  <c:v>203606</c:v>
                </c:pt>
                <c:pt idx="14">
                  <c:v>206201</c:v>
                </c:pt>
                <c:pt idx="15">
                  <c:v>208128</c:v>
                </c:pt>
                <c:pt idx="16">
                  <c:v>211813</c:v>
                </c:pt>
                <c:pt idx="17">
                  <c:v>219187</c:v>
                </c:pt>
                <c:pt idx="18">
                  <c:v>226300</c:v>
                </c:pt>
              </c:numCache>
            </c:numRef>
          </c:xVal>
          <c:yVal>
            <c:numRef>
              <c:f>Sheet1!$F$73:$F$91</c:f>
              <c:numCache>
                <c:formatCode>General</c:formatCode>
                <c:ptCount val="19"/>
                <c:pt idx="0">
                  <c:v>1332.4849933462101</c:v>
                </c:pt>
                <c:pt idx="1">
                  <c:v>-5095.3433845106047</c:v>
                </c:pt>
                <c:pt idx="2">
                  <c:v>-6456.540389330592</c:v>
                </c:pt>
                <c:pt idx="3">
                  <c:v>-3793.2664445460541</c:v>
                </c:pt>
                <c:pt idx="4">
                  <c:v>5694.8784843512112</c:v>
                </c:pt>
                <c:pt idx="5">
                  <c:v>8039.0853411203134</c:v>
                </c:pt>
                <c:pt idx="6">
                  <c:v>9504.1369635405717</c:v>
                </c:pt>
                <c:pt idx="7">
                  <c:v>11064.020460906671</c:v>
                </c:pt>
                <c:pt idx="8">
                  <c:v>-226.90386472165119</c:v>
                </c:pt>
                <c:pt idx="9">
                  <c:v>-9089.3550506759202</c:v>
                </c:pt>
                <c:pt idx="10">
                  <c:v>-445.7920077961171</c:v>
                </c:pt>
                <c:pt idx="11">
                  <c:v>-7812.5969155622297</c:v>
                </c:pt>
                <c:pt idx="12">
                  <c:v>-9439.6780992802233</c:v>
                </c:pt>
                <c:pt idx="13">
                  <c:v>-9962.4782146043726</c:v>
                </c:pt>
                <c:pt idx="14">
                  <c:v>-4898.9371793116443</c:v>
                </c:pt>
                <c:pt idx="15">
                  <c:v>2670.2142354198731</c:v>
                </c:pt>
                <c:pt idx="16">
                  <c:v>7588.7659011632786</c:v>
                </c:pt>
                <c:pt idx="17">
                  <c:v>5778.4801506875083</c:v>
                </c:pt>
                <c:pt idx="18">
                  <c:v>5548.8250198037131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94816"/>
        <c:axId val="247395392"/>
      </c:scatterChart>
      <c:valAx>
        <c:axId val="2473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Compensation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47395392"/>
        <c:crosses val="autoZero"/>
        <c:crossBetween val="midCat"/>
      </c:valAx>
      <c:valAx>
        <c:axId val="2473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9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 Spend(in mil) Line Fit  Plot</a:t>
            </a:r>
          </a:p>
        </c:rich>
      </c:tx>
      <c:layout>
        <c:manualLayout>
          <c:xMode val="edge"/>
          <c:yMode val="edge"/>
          <c:x val="0.18704861111111112"/>
          <c:y val="7.843137254901960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</c:v>
          </c:tx>
          <c:spPr>
            <a:ln w="28575">
              <a:noFill/>
            </a:ln>
          </c:spPr>
          <c:xVal>
            <c:numRef>
              <c:f>Sheet1!$C$2:$C$20</c:f>
              <c:numCache>
                <c:formatCode>#,##0</c:formatCode>
                <c:ptCount val="19"/>
                <c:pt idx="0">
                  <c:v>14185</c:v>
                </c:pt>
                <c:pt idx="1">
                  <c:v>15004</c:v>
                </c:pt>
                <c:pt idx="2">
                  <c:v>15821</c:v>
                </c:pt>
                <c:pt idx="3">
                  <c:v>16566</c:v>
                </c:pt>
                <c:pt idx="4">
                  <c:v>16709</c:v>
                </c:pt>
                <c:pt idx="5">
                  <c:v>17646</c:v>
                </c:pt>
                <c:pt idx="6">
                  <c:v>18295</c:v>
                </c:pt>
                <c:pt idx="7">
                  <c:v>18962</c:v>
                </c:pt>
                <c:pt idx="8">
                  <c:v>20133</c:v>
                </c:pt>
                <c:pt idx="9">
                  <c:v>21071</c:v>
                </c:pt>
                <c:pt idx="10">
                  <c:v>21936</c:v>
                </c:pt>
                <c:pt idx="11">
                  <c:v>23356</c:v>
                </c:pt>
                <c:pt idx="12">
                  <c:v>24158</c:v>
                </c:pt>
                <c:pt idx="13">
                  <c:v>25045</c:v>
                </c:pt>
                <c:pt idx="14">
                  <c:v>25436</c:v>
                </c:pt>
                <c:pt idx="15">
                  <c:v>26282</c:v>
                </c:pt>
                <c:pt idx="16">
                  <c:v>26675</c:v>
                </c:pt>
                <c:pt idx="17">
                  <c:v>27853</c:v>
                </c:pt>
                <c:pt idx="18">
                  <c:v>28618</c:v>
                </c:pt>
              </c:numCache>
            </c:numRef>
          </c:xVal>
          <c:yVal>
            <c:numRef>
              <c:f>Sheet1!$B$2:$B$20</c:f>
              <c:numCache>
                <c:formatCode>#,##0</c:formatCode>
                <c:ptCount val="19"/>
                <c:pt idx="0">
                  <c:v>256376</c:v>
                </c:pt>
                <c:pt idx="1">
                  <c:v>264335</c:v>
                </c:pt>
                <c:pt idx="2">
                  <c:v>273256</c:v>
                </c:pt>
                <c:pt idx="3">
                  <c:v>281200</c:v>
                </c:pt>
                <c:pt idx="4">
                  <c:v>296820</c:v>
                </c:pt>
                <c:pt idx="5">
                  <c:v>310038</c:v>
                </c:pt>
                <c:pt idx="6">
                  <c:v>325152</c:v>
                </c:pt>
                <c:pt idx="7">
                  <c:v>343619</c:v>
                </c:pt>
                <c:pt idx="8">
                  <c:v>351743</c:v>
                </c:pt>
                <c:pt idx="9">
                  <c:v>346473</c:v>
                </c:pt>
                <c:pt idx="10">
                  <c:v>363140</c:v>
                </c:pt>
                <c:pt idx="11">
                  <c:v>375968</c:v>
                </c:pt>
                <c:pt idx="12">
                  <c:v>386175</c:v>
                </c:pt>
                <c:pt idx="13">
                  <c:v>392880</c:v>
                </c:pt>
                <c:pt idx="14">
                  <c:v>403003</c:v>
                </c:pt>
                <c:pt idx="15">
                  <c:v>416701</c:v>
                </c:pt>
                <c:pt idx="16">
                  <c:v>430003</c:v>
                </c:pt>
                <c:pt idx="17">
                  <c:v>444991</c:v>
                </c:pt>
                <c:pt idx="18">
                  <c:v>460419</c:v>
                </c:pt>
              </c:numCache>
            </c:numRef>
          </c:yVal>
          <c:smooth val="0"/>
        </c:ser>
        <c:ser>
          <c:idx val="1"/>
          <c:order val="1"/>
          <c:tx>
            <c:v>Predicted GDP</c:v>
          </c:tx>
          <c:spPr>
            <a:ln w="28575">
              <a:noFill/>
            </a:ln>
          </c:spPr>
          <c:xVal>
            <c:numRef>
              <c:f>Sheet1!$C$2:$C$20</c:f>
              <c:numCache>
                <c:formatCode>#,##0</c:formatCode>
                <c:ptCount val="19"/>
                <c:pt idx="0">
                  <c:v>14185</c:v>
                </c:pt>
                <c:pt idx="1">
                  <c:v>15004</c:v>
                </c:pt>
                <c:pt idx="2">
                  <c:v>15821</c:v>
                </c:pt>
                <c:pt idx="3">
                  <c:v>16566</c:v>
                </c:pt>
                <c:pt idx="4">
                  <c:v>16709</c:v>
                </c:pt>
                <c:pt idx="5">
                  <c:v>17646</c:v>
                </c:pt>
                <c:pt idx="6">
                  <c:v>18295</c:v>
                </c:pt>
                <c:pt idx="7">
                  <c:v>18962</c:v>
                </c:pt>
                <c:pt idx="8">
                  <c:v>20133</c:v>
                </c:pt>
                <c:pt idx="9">
                  <c:v>21071</c:v>
                </c:pt>
                <c:pt idx="10">
                  <c:v>21936</c:v>
                </c:pt>
                <c:pt idx="11">
                  <c:v>23356</c:v>
                </c:pt>
                <c:pt idx="12">
                  <c:v>24158</c:v>
                </c:pt>
                <c:pt idx="13">
                  <c:v>25045</c:v>
                </c:pt>
                <c:pt idx="14">
                  <c:v>25436</c:v>
                </c:pt>
                <c:pt idx="15">
                  <c:v>26282</c:v>
                </c:pt>
                <c:pt idx="16">
                  <c:v>26675</c:v>
                </c:pt>
                <c:pt idx="17">
                  <c:v>27853</c:v>
                </c:pt>
                <c:pt idx="18">
                  <c:v>28618</c:v>
                </c:pt>
              </c:numCache>
            </c:numRef>
          </c:xVal>
          <c:yVal>
            <c:numRef>
              <c:f>Sheet1!$E$73:$E$91</c:f>
              <c:numCache>
                <c:formatCode>General</c:formatCode>
                <c:ptCount val="19"/>
                <c:pt idx="0">
                  <c:v>255043.51500665379</c:v>
                </c:pt>
                <c:pt idx="1">
                  <c:v>269430.3433845106</c:v>
                </c:pt>
                <c:pt idx="2">
                  <c:v>279712.54038933059</c:v>
                </c:pt>
                <c:pt idx="3">
                  <c:v>284993.26644454605</c:v>
                </c:pt>
                <c:pt idx="4">
                  <c:v>291125.12151564879</c:v>
                </c:pt>
                <c:pt idx="5">
                  <c:v>301998.91465887969</c:v>
                </c:pt>
                <c:pt idx="6">
                  <c:v>315647.86303645943</c:v>
                </c:pt>
                <c:pt idx="7">
                  <c:v>332554.97953909333</c:v>
                </c:pt>
                <c:pt idx="8">
                  <c:v>351969.90386472165</c:v>
                </c:pt>
                <c:pt idx="9">
                  <c:v>355562.35505067592</c:v>
                </c:pt>
                <c:pt idx="10">
                  <c:v>363585.79200779612</c:v>
                </c:pt>
                <c:pt idx="11">
                  <c:v>383780.59691556223</c:v>
                </c:pt>
                <c:pt idx="12">
                  <c:v>395614.67809928022</c:v>
                </c:pt>
                <c:pt idx="13">
                  <c:v>402842.47821460437</c:v>
                </c:pt>
                <c:pt idx="14">
                  <c:v>407901.93717931164</c:v>
                </c:pt>
                <c:pt idx="15">
                  <c:v>414030.78576458013</c:v>
                </c:pt>
                <c:pt idx="16">
                  <c:v>422414.23409883672</c:v>
                </c:pt>
                <c:pt idx="17">
                  <c:v>439212.51984931249</c:v>
                </c:pt>
                <c:pt idx="18">
                  <c:v>454870.17498019629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97120"/>
        <c:axId val="247397696"/>
      </c:scatterChart>
      <c:valAx>
        <c:axId val="2473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 Spend(in mil)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47397696"/>
        <c:crosses val="autoZero"/>
        <c:crossBetween val="midCat"/>
      </c:valAx>
      <c:valAx>
        <c:axId val="24739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4739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Unemloyment Rate(%)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</c:v>
          </c:tx>
          <c:spPr>
            <a:ln w="28575">
              <a:noFill/>
            </a:ln>
          </c:spPr>
          <c:xVal>
            <c:numRef>
              <c:f>Sheet1!$D$2:$D$20</c:f>
              <c:numCache>
                <c:formatCode>General</c:formatCode>
                <c:ptCount val="19"/>
                <c:pt idx="0">
                  <c:v>7</c:v>
                </c:pt>
                <c:pt idx="1">
                  <c:v>6.6</c:v>
                </c:pt>
                <c:pt idx="2">
                  <c:v>7.5</c:v>
                </c:pt>
                <c:pt idx="3">
                  <c:v>8.1999999999999993</c:v>
                </c:pt>
                <c:pt idx="4">
                  <c:v>8.4</c:v>
                </c:pt>
                <c:pt idx="5">
                  <c:v>8.5</c:v>
                </c:pt>
                <c:pt idx="6">
                  <c:v>8.3000000000000007</c:v>
                </c:pt>
                <c:pt idx="7">
                  <c:v>7.5</c:v>
                </c:pt>
                <c:pt idx="8">
                  <c:v>7</c:v>
                </c:pt>
                <c:pt idx="9">
                  <c:v>7.9</c:v>
                </c:pt>
                <c:pt idx="10">
                  <c:v>8.3000000000000007</c:v>
                </c:pt>
                <c:pt idx="11">
                  <c:v>7.2</c:v>
                </c:pt>
                <c:pt idx="12">
                  <c:v>7.6</c:v>
                </c:pt>
                <c:pt idx="13">
                  <c:v>8.4</c:v>
                </c:pt>
                <c:pt idx="14">
                  <c:v>8.5</c:v>
                </c:pt>
                <c:pt idx="15">
                  <c:v>8.5</c:v>
                </c:pt>
                <c:pt idx="16">
                  <c:v>7.8</c:v>
                </c:pt>
                <c:pt idx="17">
                  <c:v>7.1</c:v>
                </c:pt>
                <c:pt idx="18">
                  <c:v>6</c:v>
                </c:pt>
              </c:numCache>
            </c:numRef>
          </c:xVal>
          <c:yVal>
            <c:numRef>
              <c:f>Sheet1!$B$2:$B$20</c:f>
              <c:numCache>
                <c:formatCode>#,##0</c:formatCode>
                <c:ptCount val="19"/>
                <c:pt idx="0">
                  <c:v>256376</c:v>
                </c:pt>
                <c:pt idx="1">
                  <c:v>264335</c:v>
                </c:pt>
                <c:pt idx="2">
                  <c:v>273256</c:v>
                </c:pt>
                <c:pt idx="3">
                  <c:v>281200</c:v>
                </c:pt>
                <c:pt idx="4">
                  <c:v>296820</c:v>
                </c:pt>
                <c:pt idx="5">
                  <c:v>310038</c:v>
                </c:pt>
                <c:pt idx="6">
                  <c:v>325152</c:v>
                </c:pt>
                <c:pt idx="7">
                  <c:v>343619</c:v>
                </c:pt>
                <c:pt idx="8">
                  <c:v>351743</c:v>
                </c:pt>
                <c:pt idx="9">
                  <c:v>346473</c:v>
                </c:pt>
                <c:pt idx="10">
                  <c:v>363140</c:v>
                </c:pt>
                <c:pt idx="11">
                  <c:v>375968</c:v>
                </c:pt>
                <c:pt idx="12">
                  <c:v>386175</c:v>
                </c:pt>
                <c:pt idx="13">
                  <c:v>392880</c:v>
                </c:pt>
                <c:pt idx="14">
                  <c:v>403003</c:v>
                </c:pt>
                <c:pt idx="15">
                  <c:v>416701</c:v>
                </c:pt>
                <c:pt idx="16">
                  <c:v>430003</c:v>
                </c:pt>
                <c:pt idx="17">
                  <c:v>444991</c:v>
                </c:pt>
                <c:pt idx="18">
                  <c:v>460419</c:v>
                </c:pt>
              </c:numCache>
            </c:numRef>
          </c:yVal>
          <c:smooth val="0"/>
        </c:ser>
        <c:ser>
          <c:idx val="1"/>
          <c:order val="1"/>
          <c:tx>
            <c:v>Predicted GDP</c:v>
          </c:tx>
          <c:spPr>
            <a:ln w="28575">
              <a:noFill/>
            </a:ln>
          </c:spPr>
          <c:xVal>
            <c:numRef>
              <c:f>Sheet1!$D$2:$D$20</c:f>
              <c:numCache>
                <c:formatCode>General</c:formatCode>
                <c:ptCount val="19"/>
                <c:pt idx="0">
                  <c:v>7</c:v>
                </c:pt>
                <c:pt idx="1">
                  <c:v>6.6</c:v>
                </c:pt>
                <c:pt idx="2">
                  <c:v>7.5</c:v>
                </c:pt>
                <c:pt idx="3">
                  <c:v>8.1999999999999993</c:v>
                </c:pt>
                <c:pt idx="4">
                  <c:v>8.4</c:v>
                </c:pt>
                <c:pt idx="5">
                  <c:v>8.5</c:v>
                </c:pt>
                <c:pt idx="6">
                  <c:v>8.3000000000000007</c:v>
                </c:pt>
                <c:pt idx="7">
                  <c:v>7.5</c:v>
                </c:pt>
                <c:pt idx="8">
                  <c:v>7</c:v>
                </c:pt>
                <c:pt idx="9">
                  <c:v>7.9</c:v>
                </c:pt>
                <c:pt idx="10">
                  <c:v>8.3000000000000007</c:v>
                </c:pt>
                <c:pt idx="11">
                  <c:v>7.2</c:v>
                </c:pt>
                <c:pt idx="12">
                  <c:v>7.6</c:v>
                </c:pt>
                <c:pt idx="13">
                  <c:v>8.4</c:v>
                </c:pt>
                <c:pt idx="14">
                  <c:v>8.5</c:v>
                </c:pt>
                <c:pt idx="15">
                  <c:v>8.5</c:v>
                </c:pt>
                <c:pt idx="16">
                  <c:v>7.8</c:v>
                </c:pt>
                <c:pt idx="17">
                  <c:v>7.1</c:v>
                </c:pt>
                <c:pt idx="18">
                  <c:v>6</c:v>
                </c:pt>
              </c:numCache>
            </c:numRef>
          </c:xVal>
          <c:yVal>
            <c:numRef>
              <c:f>Sheet1!$E$73:$E$91</c:f>
              <c:numCache>
                <c:formatCode>General</c:formatCode>
                <c:ptCount val="19"/>
                <c:pt idx="0">
                  <c:v>255043.51500665379</c:v>
                </c:pt>
                <c:pt idx="1">
                  <c:v>269430.3433845106</c:v>
                </c:pt>
                <c:pt idx="2">
                  <c:v>279712.54038933059</c:v>
                </c:pt>
                <c:pt idx="3">
                  <c:v>284993.26644454605</c:v>
                </c:pt>
                <c:pt idx="4">
                  <c:v>291125.12151564879</c:v>
                </c:pt>
                <c:pt idx="5">
                  <c:v>301998.91465887969</c:v>
                </c:pt>
                <c:pt idx="6">
                  <c:v>315647.86303645943</c:v>
                </c:pt>
                <c:pt idx="7">
                  <c:v>332554.97953909333</c:v>
                </c:pt>
                <c:pt idx="8">
                  <c:v>351969.90386472165</c:v>
                </c:pt>
                <c:pt idx="9">
                  <c:v>355562.35505067592</c:v>
                </c:pt>
                <c:pt idx="10">
                  <c:v>363585.79200779612</c:v>
                </c:pt>
                <c:pt idx="11">
                  <c:v>383780.59691556223</c:v>
                </c:pt>
                <c:pt idx="12">
                  <c:v>395614.67809928022</c:v>
                </c:pt>
                <c:pt idx="13">
                  <c:v>402842.47821460437</c:v>
                </c:pt>
                <c:pt idx="14">
                  <c:v>407901.93717931164</c:v>
                </c:pt>
                <c:pt idx="15">
                  <c:v>414030.78576458013</c:v>
                </c:pt>
                <c:pt idx="16">
                  <c:v>422414.23409883672</c:v>
                </c:pt>
                <c:pt idx="17">
                  <c:v>439212.51984931249</c:v>
                </c:pt>
                <c:pt idx="18">
                  <c:v>454870.17498019629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69920"/>
        <c:axId val="321570496"/>
      </c:scatterChart>
      <c:valAx>
        <c:axId val="3215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Unemloyment Rate(%)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570496"/>
        <c:crosses val="autoZero"/>
        <c:crossBetween val="midCat"/>
      </c:valAx>
      <c:valAx>
        <c:axId val="32157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321569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Compensation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</c:v>
          </c:tx>
          <c:spPr>
            <a:ln w="28575">
              <a:noFill/>
            </a:ln>
          </c:spPr>
          <c:xVal>
            <c:numRef>
              <c:f>Sheet1!$E$2:$E$20</c:f>
              <c:numCache>
                <c:formatCode>#,##0</c:formatCode>
                <c:ptCount val="19"/>
                <c:pt idx="0">
                  <c:v>128564</c:v>
                </c:pt>
                <c:pt idx="1">
                  <c:v>135710</c:v>
                </c:pt>
                <c:pt idx="2">
                  <c:v>141985</c:v>
                </c:pt>
                <c:pt idx="3">
                  <c:v>144669</c:v>
                </c:pt>
                <c:pt idx="4">
                  <c:v>148851</c:v>
                </c:pt>
                <c:pt idx="5">
                  <c:v>153985</c:v>
                </c:pt>
                <c:pt idx="6">
                  <c:v>161393</c:v>
                </c:pt>
                <c:pt idx="7">
                  <c:v>170106</c:v>
                </c:pt>
                <c:pt idx="8">
                  <c:v>179628</c:v>
                </c:pt>
                <c:pt idx="9">
                  <c:v>180906</c:v>
                </c:pt>
                <c:pt idx="10">
                  <c:v>184711</c:v>
                </c:pt>
                <c:pt idx="11">
                  <c:v>193171</c:v>
                </c:pt>
                <c:pt idx="12">
                  <c:v>199806</c:v>
                </c:pt>
                <c:pt idx="13">
                  <c:v>203606</c:v>
                </c:pt>
                <c:pt idx="14">
                  <c:v>206201</c:v>
                </c:pt>
                <c:pt idx="15">
                  <c:v>208128</c:v>
                </c:pt>
                <c:pt idx="16">
                  <c:v>211813</c:v>
                </c:pt>
                <c:pt idx="17">
                  <c:v>219187</c:v>
                </c:pt>
                <c:pt idx="18">
                  <c:v>226300</c:v>
                </c:pt>
              </c:numCache>
            </c:numRef>
          </c:xVal>
          <c:yVal>
            <c:numRef>
              <c:f>Sheet1!$B$2:$B$20</c:f>
              <c:numCache>
                <c:formatCode>#,##0</c:formatCode>
                <c:ptCount val="19"/>
                <c:pt idx="0">
                  <c:v>256376</c:v>
                </c:pt>
                <c:pt idx="1">
                  <c:v>264335</c:v>
                </c:pt>
                <c:pt idx="2">
                  <c:v>273256</c:v>
                </c:pt>
                <c:pt idx="3">
                  <c:v>281200</c:v>
                </c:pt>
                <c:pt idx="4">
                  <c:v>296820</c:v>
                </c:pt>
                <c:pt idx="5">
                  <c:v>310038</c:v>
                </c:pt>
                <c:pt idx="6">
                  <c:v>325152</c:v>
                </c:pt>
                <c:pt idx="7">
                  <c:v>343619</c:v>
                </c:pt>
                <c:pt idx="8">
                  <c:v>351743</c:v>
                </c:pt>
                <c:pt idx="9">
                  <c:v>346473</c:v>
                </c:pt>
                <c:pt idx="10">
                  <c:v>363140</c:v>
                </c:pt>
                <c:pt idx="11">
                  <c:v>375968</c:v>
                </c:pt>
                <c:pt idx="12">
                  <c:v>386175</c:v>
                </c:pt>
                <c:pt idx="13">
                  <c:v>392880</c:v>
                </c:pt>
                <c:pt idx="14">
                  <c:v>403003</c:v>
                </c:pt>
                <c:pt idx="15">
                  <c:v>416701</c:v>
                </c:pt>
                <c:pt idx="16">
                  <c:v>430003</c:v>
                </c:pt>
                <c:pt idx="17">
                  <c:v>444991</c:v>
                </c:pt>
                <c:pt idx="18">
                  <c:v>460419</c:v>
                </c:pt>
              </c:numCache>
            </c:numRef>
          </c:yVal>
          <c:smooth val="0"/>
        </c:ser>
        <c:ser>
          <c:idx val="1"/>
          <c:order val="1"/>
          <c:tx>
            <c:v>Predicted GDP</c:v>
          </c:tx>
          <c:spPr>
            <a:ln w="28575">
              <a:noFill/>
            </a:ln>
          </c:spPr>
          <c:xVal>
            <c:numRef>
              <c:f>Sheet1!$E$2:$E$20</c:f>
              <c:numCache>
                <c:formatCode>#,##0</c:formatCode>
                <c:ptCount val="19"/>
                <c:pt idx="0">
                  <c:v>128564</c:v>
                </c:pt>
                <c:pt idx="1">
                  <c:v>135710</c:v>
                </c:pt>
                <c:pt idx="2">
                  <c:v>141985</c:v>
                </c:pt>
                <c:pt idx="3">
                  <c:v>144669</c:v>
                </c:pt>
                <c:pt idx="4">
                  <c:v>148851</c:v>
                </c:pt>
                <c:pt idx="5">
                  <c:v>153985</c:v>
                </c:pt>
                <c:pt idx="6">
                  <c:v>161393</c:v>
                </c:pt>
                <c:pt idx="7">
                  <c:v>170106</c:v>
                </c:pt>
                <c:pt idx="8">
                  <c:v>179628</c:v>
                </c:pt>
                <c:pt idx="9">
                  <c:v>180906</c:v>
                </c:pt>
                <c:pt idx="10">
                  <c:v>184711</c:v>
                </c:pt>
                <c:pt idx="11">
                  <c:v>193171</c:v>
                </c:pt>
                <c:pt idx="12">
                  <c:v>199806</c:v>
                </c:pt>
                <c:pt idx="13">
                  <c:v>203606</c:v>
                </c:pt>
                <c:pt idx="14">
                  <c:v>206201</c:v>
                </c:pt>
                <c:pt idx="15">
                  <c:v>208128</c:v>
                </c:pt>
                <c:pt idx="16">
                  <c:v>211813</c:v>
                </c:pt>
                <c:pt idx="17">
                  <c:v>219187</c:v>
                </c:pt>
                <c:pt idx="18">
                  <c:v>226300</c:v>
                </c:pt>
              </c:numCache>
            </c:numRef>
          </c:xVal>
          <c:yVal>
            <c:numRef>
              <c:f>Sheet1!$E$73:$E$91</c:f>
              <c:numCache>
                <c:formatCode>General</c:formatCode>
                <c:ptCount val="19"/>
                <c:pt idx="0">
                  <c:v>255043.51500665379</c:v>
                </c:pt>
                <c:pt idx="1">
                  <c:v>269430.3433845106</c:v>
                </c:pt>
                <c:pt idx="2">
                  <c:v>279712.54038933059</c:v>
                </c:pt>
                <c:pt idx="3">
                  <c:v>284993.26644454605</c:v>
                </c:pt>
                <c:pt idx="4">
                  <c:v>291125.12151564879</c:v>
                </c:pt>
                <c:pt idx="5">
                  <c:v>301998.91465887969</c:v>
                </c:pt>
                <c:pt idx="6">
                  <c:v>315647.86303645943</c:v>
                </c:pt>
                <c:pt idx="7">
                  <c:v>332554.97953909333</c:v>
                </c:pt>
                <c:pt idx="8">
                  <c:v>351969.90386472165</c:v>
                </c:pt>
                <c:pt idx="9">
                  <c:v>355562.35505067592</c:v>
                </c:pt>
                <c:pt idx="10">
                  <c:v>363585.79200779612</c:v>
                </c:pt>
                <c:pt idx="11">
                  <c:v>383780.59691556223</c:v>
                </c:pt>
                <c:pt idx="12">
                  <c:v>395614.67809928022</c:v>
                </c:pt>
                <c:pt idx="13">
                  <c:v>402842.47821460437</c:v>
                </c:pt>
                <c:pt idx="14">
                  <c:v>407901.93717931164</c:v>
                </c:pt>
                <c:pt idx="15">
                  <c:v>414030.78576458013</c:v>
                </c:pt>
                <c:pt idx="16">
                  <c:v>422414.23409883672</c:v>
                </c:pt>
                <c:pt idx="17">
                  <c:v>439212.51984931249</c:v>
                </c:pt>
                <c:pt idx="18">
                  <c:v>454870.17498019629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72224"/>
        <c:axId val="321572800"/>
      </c:scatterChart>
      <c:valAx>
        <c:axId val="3215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Compensation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321572800"/>
        <c:crosses val="autoZero"/>
        <c:crossBetween val="midCat"/>
      </c:valAx>
      <c:valAx>
        <c:axId val="32157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32157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Sheet1!$H$73:$H$91</c:f>
              <c:numCache>
                <c:formatCode>General</c:formatCode>
                <c:ptCount val="19"/>
                <c:pt idx="0">
                  <c:v>2.6315789473684212</c:v>
                </c:pt>
                <c:pt idx="1">
                  <c:v>7.8947368421052637</c:v>
                </c:pt>
                <c:pt idx="2">
                  <c:v>13.157894736842106</c:v>
                </c:pt>
                <c:pt idx="3">
                  <c:v>18.421052631578949</c:v>
                </c:pt>
                <c:pt idx="4">
                  <c:v>23.684210526315791</c:v>
                </c:pt>
                <c:pt idx="5">
                  <c:v>28.947368421052634</c:v>
                </c:pt>
                <c:pt idx="6">
                  <c:v>34.21052631578948</c:v>
                </c:pt>
                <c:pt idx="7">
                  <c:v>39.473684210526315</c:v>
                </c:pt>
                <c:pt idx="8">
                  <c:v>44.736842105263165</c:v>
                </c:pt>
                <c:pt idx="9">
                  <c:v>50</c:v>
                </c:pt>
                <c:pt idx="10">
                  <c:v>55.26315789473685</c:v>
                </c:pt>
                <c:pt idx="11">
                  <c:v>60.526315789473685</c:v>
                </c:pt>
                <c:pt idx="12">
                  <c:v>65.789473684210535</c:v>
                </c:pt>
                <c:pt idx="13">
                  <c:v>71.052631578947384</c:v>
                </c:pt>
                <c:pt idx="14">
                  <c:v>76.31578947368422</c:v>
                </c:pt>
                <c:pt idx="15">
                  <c:v>81.578947368421055</c:v>
                </c:pt>
                <c:pt idx="16">
                  <c:v>86.842105263157904</c:v>
                </c:pt>
                <c:pt idx="17">
                  <c:v>92.105263157894754</c:v>
                </c:pt>
                <c:pt idx="18">
                  <c:v>97.368421052631589</c:v>
                </c:pt>
              </c:numCache>
            </c:numRef>
          </c:xVal>
          <c:yVal>
            <c:numRef>
              <c:f>Sheet1!$I$73:$I$91</c:f>
              <c:numCache>
                <c:formatCode>General</c:formatCode>
                <c:ptCount val="19"/>
                <c:pt idx="0">
                  <c:v>256376</c:v>
                </c:pt>
                <c:pt idx="1">
                  <c:v>264335</c:v>
                </c:pt>
                <c:pt idx="2">
                  <c:v>273256</c:v>
                </c:pt>
                <c:pt idx="3">
                  <c:v>281200</c:v>
                </c:pt>
                <c:pt idx="4">
                  <c:v>296820</c:v>
                </c:pt>
                <c:pt idx="5">
                  <c:v>310038</c:v>
                </c:pt>
                <c:pt idx="6">
                  <c:v>325152</c:v>
                </c:pt>
                <c:pt idx="7">
                  <c:v>343619</c:v>
                </c:pt>
                <c:pt idx="8">
                  <c:v>346473</c:v>
                </c:pt>
                <c:pt idx="9">
                  <c:v>351743</c:v>
                </c:pt>
                <c:pt idx="10">
                  <c:v>363140</c:v>
                </c:pt>
                <c:pt idx="11">
                  <c:v>375968</c:v>
                </c:pt>
                <c:pt idx="12">
                  <c:v>386175</c:v>
                </c:pt>
                <c:pt idx="13">
                  <c:v>392880</c:v>
                </c:pt>
                <c:pt idx="14">
                  <c:v>403003</c:v>
                </c:pt>
                <c:pt idx="15">
                  <c:v>416701</c:v>
                </c:pt>
                <c:pt idx="16">
                  <c:v>430003</c:v>
                </c:pt>
                <c:pt idx="17">
                  <c:v>444991</c:v>
                </c:pt>
                <c:pt idx="18">
                  <c:v>460419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74528"/>
        <c:axId val="321575104"/>
      </c:scatterChart>
      <c:valAx>
        <c:axId val="3215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575104"/>
        <c:crosses val="autoZero"/>
        <c:crossBetween val="midCat"/>
      </c:valAx>
      <c:valAx>
        <c:axId val="32157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57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Sheet1!$G$2:$G$20</c:f>
              <c:numCache>
                <c:formatCode>General</c:formatCode>
                <c:ptCount val="19"/>
                <c:pt idx="0">
                  <c:v>1332.4849933462101</c:v>
                </c:pt>
                <c:pt idx="1">
                  <c:v>-5095.3433845106047</c:v>
                </c:pt>
                <c:pt idx="2">
                  <c:v>-6456.540389330592</c:v>
                </c:pt>
                <c:pt idx="3">
                  <c:v>-3793.2664445460541</c:v>
                </c:pt>
                <c:pt idx="4">
                  <c:v>5694.8784843512112</c:v>
                </c:pt>
                <c:pt idx="5">
                  <c:v>8039.0853411203134</c:v>
                </c:pt>
                <c:pt idx="6">
                  <c:v>9504.1369635405717</c:v>
                </c:pt>
                <c:pt idx="7">
                  <c:v>11064.020460906671</c:v>
                </c:pt>
                <c:pt idx="8">
                  <c:v>-226.90386472165119</c:v>
                </c:pt>
                <c:pt idx="9">
                  <c:v>-9089.3550506759202</c:v>
                </c:pt>
                <c:pt idx="10">
                  <c:v>-445.7920077961171</c:v>
                </c:pt>
                <c:pt idx="11">
                  <c:v>-7812.5969155622297</c:v>
                </c:pt>
                <c:pt idx="12">
                  <c:v>-9439.6780992802233</c:v>
                </c:pt>
                <c:pt idx="13">
                  <c:v>-9962.4782146043726</c:v>
                </c:pt>
                <c:pt idx="14">
                  <c:v>-4898.9371793116443</c:v>
                </c:pt>
                <c:pt idx="15">
                  <c:v>2670.2142354198731</c:v>
                </c:pt>
                <c:pt idx="16">
                  <c:v>7588.7659011632786</c:v>
                </c:pt>
                <c:pt idx="17">
                  <c:v>5778.4801506875083</c:v>
                </c:pt>
                <c:pt idx="18">
                  <c:v>5548.8250198037131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21024"/>
        <c:axId val="321921600"/>
      </c:scatterChart>
      <c:valAx>
        <c:axId val="32192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21921600"/>
        <c:crosses val="autoZero"/>
        <c:crossBetween val="midCat"/>
      </c:valAx>
      <c:valAx>
        <c:axId val="3219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2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1104901</xdr:colOff>
      <xdr:row>2</xdr:row>
      <xdr:rowOff>9525</xdr:rowOff>
    </xdr:from>
    <xdr:to>
      <xdr:col>21</xdr:col>
      <xdr:colOff>123825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157</xdr:row>
      <xdr:rowOff>180976</xdr:rowOff>
    </xdr:from>
    <xdr:to>
      <xdr:col>12</xdr:col>
      <xdr:colOff>1085850</xdr:colOff>
      <xdr:row>168</xdr:row>
      <xdr:rowOff>19051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819150</xdr:colOff>
      <xdr:row>157</xdr:row>
      <xdr:rowOff>161925</xdr:rowOff>
    </xdr:from>
    <xdr:to>
      <xdr:col>15</xdr:col>
      <xdr:colOff>133350</xdr:colOff>
      <xdr:row>167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1162050</xdr:colOff>
      <xdr:row>130</xdr:row>
      <xdr:rowOff>19051</xdr:rowOff>
    </xdr:from>
    <xdr:to>
      <xdr:col>17</xdr:col>
      <xdr:colOff>600075</xdr:colOff>
      <xdr:row>140</xdr:row>
      <xdr:rowOff>47626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154</xdr:row>
      <xdr:rowOff>152400</xdr:rowOff>
    </xdr:from>
    <xdr:to>
      <xdr:col>9</xdr:col>
      <xdr:colOff>161925</xdr:colOff>
      <xdr:row>165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466725</xdr:colOff>
      <xdr:row>143</xdr:row>
      <xdr:rowOff>142876</xdr:rowOff>
    </xdr:from>
    <xdr:to>
      <xdr:col>10</xdr:col>
      <xdr:colOff>533400</xdr:colOff>
      <xdr:row>153</xdr:row>
      <xdr:rowOff>171451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762000</xdr:colOff>
      <xdr:row>141</xdr:row>
      <xdr:rowOff>9526</xdr:rowOff>
    </xdr:from>
    <xdr:to>
      <xdr:col>12</xdr:col>
      <xdr:colOff>1485900</xdr:colOff>
      <xdr:row>151</xdr:row>
      <xdr:rowOff>38101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28575</xdr:colOff>
      <xdr:row>148</xdr:row>
      <xdr:rowOff>85726</xdr:rowOff>
    </xdr:from>
    <xdr:to>
      <xdr:col>20</xdr:col>
      <xdr:colOff>28575</xdr:colOff>
      <xdr:row>158</xdr:row>
      <xdr:rowOff>114301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95250</xdr:colOff>
      <xdr:row>35</xdr:row>
      <xdr:rowOff>200024</xdr:rowOff>
    </xdr:from>
    <xdr:to>
      <xdr:col>10</xdr:col>
      <xdr:colOff>238125</xdr:colOff>
      <xdr:row>46</xdr:row>
      <xdr:rowOff>57149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9</xdr:col>
      <xdr:colOff>304800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20</xdr:row>
      <xdr:rowOff>38099</xdr:rowOff>
    </xdr:from>
    <xdr:to>
      <xdr:col>8</xdr:col>
      <xdr:colOff>1171575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38</xdr:row>
      <xdr:rowOff>9525</xdr:rowOff>
    </xdr:from>
    <xdr:to>
      <xdr:col>8</xdr:col>
      <xdr:colOff>819150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447675</xdr:colOff>
      <xdr:row>3</xdr:row>
      <xdr:rowOff>95250</xdr:rowOff>
    </xdr:from>
    <xdr:to>
      <xdr:col>8</xdr:col>
      <xdr:colOff>647700</xdr:colOff>
      <xdr:row>17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ster Mind Computer" refreshedDate="45038.958905671294" createdVersion="4" refreshedVersion="4" minRefreshableVersion="3" recordCount="19">
  <cacheSource type="worksheet">
    <worksheetSource ref="A1:E20" sheet="Sheet1"/>
  </cacheSource>
  <cacheFields count="5">
    <cacheField name="Year" numFmtId="0">
      <sharedItems containsSemiMixedTypes="0" containsString="0" containsNumber="1" containsInteger="1" minValue="2000" maxValue="2018" count="19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GDP" numFmtId="3">
      <sharedItems containsSemiMixedTypes="0" containsString="0" containsNumber="1" containsInteger="1" minValue="256376" maxValue="460419" count="19">
        <n v="256376"/>
        <n v="264335"/>
        <n v="273256"/>
        <n v="281200"/>
        <n v="296820"/>
        <n v="310038"/>
        <n v="325152"/>
        <n v="343619"/>
        <n v="351743"/>
        <n v="346473"/>
        <n v="363140"/>
        <n v="375968"/>
        <n v="386175"/>
        <n v="392880"/>
        <n v="403003"/>
        <n v="416701"/>
        <n v="430003"/>
        <n v="444991"/>
        <n v="460419"/>
      </sharedItems>
    </cacheField>
    <cacheField name="Education Spend(in mil)" numFmtId="3">
      <sharedItems containsSemiMixedTypes="0" containsString="0" containsNumber="1" containsInteger="1" minValue="14185" maxValue="28618"/>
    </cacheField>
    <cacheField name="Unemloyment Rate(%)" numFmtId="0">
      <sharedItems containsSemiMixedTypes="0" containsString="0" containsNumber="1" minValue="6" maxValue="8.5" count="13">
        <n v="7"/>
        <n v="6.6"/>
        <n v="7.5"/>
        <n v="8.1999999999999993"/>
        <n v="8.4"/>
        <n v="8.5"/>
        <n v="8.3000000000000007"/>
        <n v="7.9"/>
        <n v="7.2"/>
        <n v="7.6"/>
        <n v="7.8"/>
        <n v="7.1"/>
        <n v="6"/>
      </sharedItems>
    </cacheField>
    <cacheField name="Employee Compensation" numFmtId="3">
      <sharedItems containsSemiMixedTypes="0" containsString="0" containsNumber="1" containsInteger="1" minValue="128564" maxValue="226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n v="14185"/>
    <x v="0"/>
    <n v="128564"/>
  </r>
  <r>
    <x v="1"/>
    <x v="1"/>
    <n v="15004"/>
    <x v="1"/>
    <n v="135710"/>
  </r>
  <r>
    <x v="2"/>
    <x v="2"/>
    <n v="15821"/>
    <x v="2"/>
    <n v="141985"/>
  </r>
  <r>
    <x v="3"/>
    <x v="3"/>
    <n v="16566"/>
    <x v="3"/>
    <n v="144669"/>
  </r>
  <r>
    <x v="4"/>
    <x v="4"/>
    <n v="16709"/>
    <x v="4"/>
    <n v="148851"/>
  </r>
  <r>
    <x v="5"/>
    <x v="5"/>
    <n v="17646"/>
    <x v="5"/>
    <n v="153985"/>
  </r>
  <r>
    <x v="6"/>
    <x v="6"/>
    <n v="18295"/>
    <x v="6"/>
    <n v="161393"/>
  </r>
  <r>
    <x v="7"/>
    <x v="7"/>
    <n v="18962"/>
    <x v="2"/>
    <n v="170106"/>
  </r>
  <r>
    <x v="8"/>
    <x v="8"/>
    <n v="20133"/>
    <x v="0"/>
    <n v="179628"/>
  </r>
  <r>
    <x v="9"/>
    <x v="9"/>
    <n v="21071"/>
    <x v="7"/>
    <n v="180906"/>
  </r>
  <r>
    <x v="10"/>
    <x v="10"/>
    <n v="21936"/>
    <x v="6"/>
    <n v="184711"/>
  </r>
  <r>
    <x v="11"/>
    <x v="11"/>
    <n v="23356"/>
    <x v="8"/>
    <n v="193171"/>
  </r>
  <r>
    <x v="12"/>
    <x v="12"/>
    <n v="24158"/>
    <x v="9"/>
    <n v="199806"/>
  </r>
  <r>
    <x v="13"/>
    <x v="13"/>
    <n v="25045"/>
    <x v="4"/>
    <n v="203606"/>
  </r>
  <r>
    <x v="14"/>
    <x v="14"/>
    <n v="25436"/>
    <x v="5"/>
    <n v="206201"/>
  </r>
  <r>
    <x v="15"/>
    <x v="15"/>
    <n v="26282"/>
    <x v="5"/>
    <n v="208128"/>
  </r>
  <r>
    <x v="16"/>
    <x v="16"/>
    <n v="26675"/>
    <x v="10"/>
    <n v="211813"/>
  </r>
  <r>
    <x v="17"/>
    <x v="17"/>
    <n v="27853"/>
    <x v="11"/>
    <n v="219187"/>
  </r>
  <r>
    <x v="18"/>
    <x v="18"/>
    <n v="28618"/>
    <x v="12"/>
    <n v="226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1">
  <location ref="A3:B23" firstHeaderRow="1" firstDataRow="1" firstDataCol="1"/>
  <pivotFields count="5"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numFmtId="3" showAll="0">
      <items count="20">
        <item x="0"/>
        <item x="1"/>
        <item x="2"/>
        <item x="3"/>
        <item x="4"/>
        <item x="5"/>
        <item x="6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numFmtId="3" showAll="0"/>
    <pivotField showAll="0">
      <items count="14">
        <item x="12"/>
        <item x="1"/>
        <item x="0"/>
        <item x="11"/>
        <item x="8"/>
        <item x="2"/>
        <item x="9"/>
        <item x="10"/>
        <item x="7"/>
        <item x="3"/>
        <item x="6"/>
        <item x="4"/>
        <item x="5"/>
        <item t="default"/>
      </items>
    </pivotField>
    <pivotField numFmtId="3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Education Spend(in mil)" fld="2" baseField="0" baseItem="0"/>
  </dataFields>
  <chartFormats count="3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zoomScale="70" zoomScaleNormal="70" workbookViewId="0">
      <selection activeCell="J32" sqref="J32"/>
    </sheetView>
  </sheetViews>
  <sheetFormatPr defaultRowHeight="15" x14ac:dyDescent="0.25"/>
  <cols>
    <col min="1" max="1" width="17.85546875" customWidth="1"/>
    <col min="2" max="2" width="37.85546875" bestFit="1" customWidth="1"/>
    <col min="3" max="20" width="5" customWidth="1"/>
    <col min="21" max="21" width="11.28515625" bestFit="1" customWidth="1"/>
  </cols>
  <sheetData>
    <row r="3" spans="1:2" x14ac:dyDescent="0.25">
      <c r="A3" s="7" t="s">
        <v>30</v>
      </c>
      <c r="B3" t="s">
        <v>29</v>
      </c>
    </row>
    <row r="4" spans="1:2" x14ac:dyDescent="0.25">
      <c r="A4" s="8">
        <v>256376</v>
      </c>
      <c r="B4" s="6">
        <v>14185</v>
      </c>
    </row>
    <row r="5" spans="1:2" x14ac:dyDescent="0.25">
      <c r="A5" s="8">
        <v>264335</v>
      </c>
      <c r="B5" s="6">
        <v>15004</v>
      </c>
    </row>
    <row r="6" spans="1:2" x14ac:dyDescent="0.25">
      <c r="A6" s="8">
        <v>273256</v>
      </c>
      <c r="B6" s="6">
        <v>15821</v>
      </c>
    </row>
    <row r="7" spans="1:2" x14ac:dyDescent="0.25">
      <c r="A7" s="8">
        <v>281200</v>
      </c>
      <c r="B7" s="6">
        <v>16566</v>
      </c>
    </row>
    <row r="8" spans="1:2" x14ac:dyDescent="0.25">
      <c r="A8" s="8">
        <v>296820</v>
      </c>
      <c r="B8" s="6">
        <v>16709</v>
      </c>
    </row>
    <row r="9" spans="1:2" x14ac:dyDescent="0.25">
      <c r="A9" s="8">
        <v>310038</v>
      </c>
      <c r="B9" s="6">
        <v>17646</v>
      </c>
    </row>
    <row r="10" spans="1:2" x14ac:dyDescent="0.25">
      <c r="A10" s="8">
        <v>325152</v>
      </c>
      <c r="B10" s="6">
        <v>18295</v>
      </c>
    </row>
    <row r="11" spans="1:2" x14ac:dyDescent="0.25">
      <c r="A11" s="8">
        <v>343619</v>
      </c>
      <c r="B11" s="6">
        <v>18962</v>
      </c>
    </row>
    <row r="12" spans="1:2" x14ac:dyDescent="0.25">
      <c r="A12" s="8">
        <v>346473</v>
      </c>
      <c r="B12" s="6">
        <v>21071</v>
      </c>
    </row>
    <row r="13" spans="1:2" x14ac:dyDescent="0.25">
      <c r="A13" s="8">
        <v>351743</v>
      </c>
      <c r="B13" s="6">
        <v>20133</v>
      </c>
    </row>
    <row r="14" spans="1:2" x14ac:dyDescent="0.25">
      <c r="A14" s="8">
        <v>363140</v>
      </c>
      <c r="B14" s="6">
        <v>21936</v>
      </c>
    </row>
    <row r="15" spans="1:2" x14ac:dyDescent="0.25">
      <c r="A15" s="8">
        <v>375968</v>
      </c>
      <c r="B15" s="6">
        <v>23356</v>
      </c>
    </row>
    <row r="16" spans="1:2" x14ac:dyDescent="0.25">
      <c r="A16" s="8">
        <v>386175</v>
      </c>
      <c r="B16" s="6">
        <v>24158</v>
      </c>
    </row>
    <row r="17" spans="1:2" x14ac:dyDescent="0.25">
      <c r="A17" s="8">
        <v>392880</v>
      </c>
      <c r="B17" s="6">
        <v>25045</v>
      </c>
    </row>
    <row r="18" spans="1:2" x14ac:dyDescent="0.25">
      <c r="A18" s="8">
        <v>403003</v>
      </c>
      <c r="B18" s="6">
        <v>25436</v>
      </c>
    </row>
    <row r="19" spans="1:2" x14ac:dyDescent="0.25">
      <c r="A19" s="8">
        <v>416701</v>
      </c>
      <c r="B19" s="6">
        <v>26282</v>
      </c>
    </row>
    <row r="20" spans="1:2" x14ac:dyDescent="0.25">
      <c r="A20" s="8">
        <v>430003</v>
      </c>
      <c r="B20" s="6">
        <v>26675</v>
      </c>
    </row>
    <row r="21" spans="1:2" x14ac:dyDescent="0.25">
      <c r="A21" s="8">
        <v>444991</v>
      </c>
      <c r="B21" s="6">
        <v>27853</v>
      </c>
    </row>
    <row r="22" spans="1:2" x14ac:dyDescent="0.25">
      <c r="A22" s="8">
        <v>460419</v>
      </c>
      <c r="B22" s="6">
        <v>28618</v>
      </c>
    </row>
    <row r="23" spans="1:2" x14ac:dyDescent="0.25">
      <c r="A23" s="8" t="s">
        <v>31</v>
      </c>
      <c r="B23" s="6">
        <v>403751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topLeftCell="D1" workbookViewId="0">
      <selection activeCell="H23" sqref="H23"/>
    </sheetView>
  </sheetViews>
  <sheetFormatPr defaultRowHeight="15" x14ac:dyDescent="0.25"/>
  <cols>
    <col min="1" max="2" width="16.85546875" customWidth="1"/>
    <col min="3" max="3" width="26" customWidth="1"/>
    <col min="4" max="4" width="23" customWidth="1"/>
    <col min="5" max="5" width="23.85546875" customWidth="1"/>
    <col min="6" max="6" width="13.42578125" customWidth="1"/>
    <col min="8" max="8" width="18.28515625" customWidth="1"/>
    <col min="9" max="9" width="22.5703125" customWidth="1"/>
    <col min="10" max="10" width="16.42578125" customWidth="1"/>
    <col min="11" max="11" width="23.85546875" customWidth="1"/>
    <col min="12" max="12" width="20.140625" customWidth="1"/>
    <col min="13" max="13" width="26.7109375" customWidth="1"/>
  </cols>
  <sheetData>
    <row r="1" spans="1:18" x14ac:dyDescent="0.25">
      <c r="A1" t="s">
        <v>43</v>
      </c>
      <c r="B1" t="s">
        <v>0</v>
      </c>
      <c r="C1" t="s">
        <v>2</v>
      </c>
      <c r="D1" t="s">
        <v>1</v>
      </c>
      <c r="E1" t="s">
        <v>3</v>
      </c>
      <c r="F1" t="s">
        <v>42</v>
      </c>
      <c r="G1" s="4" t="s">
        <v>28</v>
      </c>
      <c r="H1" t="s">
        <v>40</v>
      </c>
      <c r="I1" t="s">
        <v>39</v>
      </c>
      <c r="J1" t="s">
        <v>41</v>
      </c>
      <c r="K1" t="s">
        <v>42</v>
      </c>
    </row>
    <row r="2" spans="1:18" ht="15.75" thickBot="1" x14ac:dyDescent="0.3">
      <c r="A2">
        <v>2000</v>
      </c>
      <c r="B2" s="1">
        <v>256376</v>
      </c>
      <c r="C2" s="1">
        <v>14185</v>
      </c>
      <c r="D2">
        <v>7</v>
      </c>
      <c r="E2" s="1">
        <v>128564</v>
      </c>
      <c r="F2">
        <v>100</v>
      </c>
      <c r="G2" s="2">
        <v>1332.4849933462101</v>
      </c>
      <c r="H2" s="2">
        <v>11</v>
      </c>
      <c r="I2">
        <v>1</v>
      </c>
      <c r="J2">
        <f>(H2-I2)</f>
        <v>10</v>
      </c>
      <c r="K2">
        <v>100</v>
      </c>
    </row>
    <row r="3" spans="1:18" x14ac:dyDescent="0.25">
      <c r="A3">
        <v>2001</v>
      </c>
      <c r="B3" s="1">
        <v>264335</v>
      </c>
      <c r="C3" s="1">
        <v>15004</v>
      </c>
      <c r="D3">
        <v>6.6</v>
      </c>
      <c r="E3" s="1">
        <v>135710</v>
      </c>
      <c r="F3" s="5">
        <v>16</v>
      </c>
      <c r="G3" s="2">
        <v>-5095.3433845106047</v>
      </c>
      <c r="H3" s="2">
        <v>6</v>
      </c>
      <c r="I3">
        <v>2</v>
      </c>
      <c r="J3">
        <f t="shared" ref="J3:J20" si="0">(H3-I3)</f>
        <v>4</v>
      </c>
      <c r="K3" s="5">
        <v>16</v>
      </c>
    </row>
    <row r="4" spans="1:18" x14ac:dyDescent="0.25">
      <c r="A4">
        <v>2002</v>
      </c>
      <c r="B4" s="1">
        <v>273256</v>
      </c>
      <c r="C4" s="1">
        <v>15821</v>
      </c>
      <c r="D4">
        <v>7.5</v>
      </c>
      <c r="E4" s="1">
        <v>141985</v>
      </c>
      <c r="F4" s="2">
        <v>4</v>
      </c>
      <c r="G4" s="2">
        <v>-6456.540389330592</v>
      </c>
      <c r="H4" s="2">
        <v>5</v>
      </c>
      <c r="I4">
        <v>3</v>
      </c>
      <c r="J4">
        <f t="shared" si="0"/>
        <v>2</v>
      </c>
      <c r="K4" s="2">
        <v>4</v>
      </c>
    </row>
    <row r="5" spans="1:18" x14ac:dyDescent="0.25">
      <c r="A5">
        <v>2003</v>
      </c>
      <c r="B5" s="1">
        <v>281200</v>
      </c>
      <c r="C5" s="1">
        <v>16566</v>
      </c>
      <c r="D5">
        <v>8.1999999999999993</v>
      </c>
      <c r="E5" s="1">
        <v>144669</v>
      </c>
      <c r="F5" s="2">
        <v>25</v>
      </c>
      <c r="G5" s="2">
        <v>-3793.2664445460541</v>
      </c>
      <c r="H5" s="2">
        <v>9</v>
      </c>
      <c r="I5">
        <v>4</v>
      </c>
      <c r="J5">
        <f t="shared" si="0"/>
        <v>5</v>
      </c>
      <c r="K5" s="2">
        <v>25</v>
      </c>
    </row>
    <row r="6" spans="1:18" x14ac:dyDescent="0.25">
      <c r="A6">
        <v>2004</v>
      </c>
      <c r="B6" s="1">
        <v>296820</v>
      </c>
      <c r="C6" s="1">
        <v>16709</v>
      </c>
      <c r="D6">
        <v>8.4</v>
      </c>
      <c r="E6" s="1">
        <v>148851</v>
      </c>
      <c r="F6" s="2">
        <v>81</v>
      </c>
      <c r="G6" s="2">
        <v>5694.8784843512112</v>
      </c>
      <c r="H6" s="2">
        <v>14</v>
      </c>
      <c r="I6">
        <v>5</v>
      </c>
      <c r="J6">
        <f t="shared" si="0"/>
        <v>9</v>
      </c>
      <c r="K6" s="2">
        <v>81</v>
      </c>
    </row>
    <row r="7" spans="1:18" x14ac:dyDescent="0.25">
      <c r="A7">
        <v>2005</v>
      </c>
      <c r="B7" s="1">
        <v>310038</v>
      </c>
      <c r="C7" s="1">
        <v>17646</v>
      </c>
      <c r="D7">
        <v>8.5</v>
      </c>
      <c r="E7" s="1">
        <v>153985</v>
      </c>
      <c r="F7" s="2">
        <v>144</v>
      </c>
      <c r="G7" s="2">
        <v>8039.0853411203134</v>
      </c>
      <c r="H7" s="2">
        <v>17</v>
      </c>
      <c r="I7">
        <v>6</v>
      </c>
      <c r="J7">
        <f t="shared" si="0"/>
        <v>11</v>
      </c>
      <c r="K7" s="2">
        <v>144</v>
      </c>
    </row>
    <row r="8" spans="1:18" ht="15.75" thickBot="1" x14ac:dyDescent="0.3">
      <c r="A8">
        <v>2006</v>
      </c>
      <c r="B8" s="1">
        <v>325152</v>
      </c>
      <c r="C8" s="1">
        <v>18295</v>
      </c>
      <c r="D8">
        <v>8.3000000000000007</v>
      </c>
      <c r="E8" s="1">
        <v>161393</v>
      </c>
      <c r="F8" s="3">
        <v>144</v>
      </c>
      <c r="G8" s="2">
        <v>9504.1369635405717</v>
      </c>
      <c r="H8" s="2">
        <v>18</v>
      </c>
      <c r="I8">
        <v>7</v>
      </c>
      <c r="J8">
        <f t="shared" si="0"/>
        <v>11</v>
      </c>
      <c r="K8" s="3">
        <v>144</v>
      </c>
    </row>
    <row r="9" spans="1:18" x14ac:dyDescent="0.25">
      <c r="A9">
        <v>2007</v>
      </c>
      <c r="B9" s="1">
        <v>343619</v>
      </c>
      <c r="C9" s="1">
        <v>18962</v>
      </c>
      <c r="D9">
        <v>7.5</v>
      </c>
      <c r="E9" s="1">
        <v>170106</v>
      </c>
      <c r="F9" s="2">
        <v>144</v>
      </c>
      <c r="G9" s="2">
        <v>11064.020460906671</v>
      </c>
      <c r="H9" s="2">
        <v>19</v>
      </c>
      <c r="I9">
        <v>8</v>
      </c>
      <c r="J9">
        <f t="shared" si="0"/>
        <v>11</v>
      </c>
      <c r="K9" s="2">
        <v>144</v>
      </c>
    </row>
    <row r="10" spans="1:18" ht="15.75" thickBot="1" x14ac:dyDescent="0.3">
      <c r="A10">
        <v>2008</v>
      </c>
      <c r="B10" s="1">
        <v>351743</v>
      </c>
      <c r="C10" s="1">
        <v>20133</v>
      </c>
      <c r="D10">
        <v>7</v>
      </c>
      <c r="E10" s="1">
        <v>179628</v>
      </c>
      <c r="F10" s="2">
        <v>1</v>
      </c>
      <c r="G10" s="2">
        <v>-226.90386472165119</v>
      </c>
      <c r="H10" s="2">
        <v>10</v>
      </c>
      <c r="I10">
        <v>9</v>
      </c>
      <c r="J10">
        <f t="shared" si="0"/>
        <v>1</v>
      </c>
      <c r="K10" s="2">
        <v>1</v>
      </c>
    </row>
    <row r="11" spans="1:18" x14ac:dyDescent="0.25">
      <c r="A11">
        <v>2009</v>
      </c>
      <c r="B11" s="1">
        <v>346473</v>
      </c>
      <c r="C11" s="1">
        <v>21071</v>
      </c>
      <c r="D11">
        <v>7.9</v>
      </c>
      <c r="E11" s="1">
        <v>180906</v>
      </c>
      <c r="F11" s="4">
        <v>49</v>
      </c>
      <c r="G11" s="2">
        <v>-9089.3550506759202</v>
      </c>
      <c r="H11" s="2">
        <v>3</v>
      </c>
      <c r="I11">
        <v>10</v>
      </c>
      <c r="J11">
        <f t="shared" si="0"/>
        <v>-7</v>
      </c>
      <c r="K11" s="4">
        <v>49</v>
      </c>
      <c r="L11" s="4"/>
      <c r="M11" s="4"/>
      <c r="N11" s="4"/>
      <c r="O11" s="4"/>
    </row>
    <row r="12" spans="1:18" x14ac:dyDescent="0.25">
      <c r="A12">
        <v>2010</v>
      </c>
      <c r="B12" s="1">
        <v>363140</v>
      </c>
      <c r="C12" s="1">
        <v>21936</v>
      </c>
      <c r="D12">
        <v>8.3000000000000007</v>
      </c>
      <c r="E12" s="1">
        <v>184711</v>
      </c>
      <c r="F12" s="2">
        <v>9</v>
      </c>
      <c r="G12" s="2">
        <v>-445.7920077961171</v>
      </c>
      <c r="H12" s="2">
        <v>8</v>
      </c>
      <c r="I12">
        <v>11</v>
      </c>
      <c r="J12">
        <f t="shared" si="0"/>
        <v>-3</v>
      </c>
      <c r="K12" s="2">
        <v>9</v>
      </c>
      <c r="L12" s="2"/>
      <c r="M12" s="2"/>
      <c r="N12" s="2"/>
      <c r="O12" s="2"/>
    </row>
    <row r="13" spans="1:18" x14ac:dyDescent="0.25">
      <c r="A13">
        <v>2011</v>
      </c>
      <c r="B13" s="1">
        <v>375968</v>
      </c>
      <c r="C13" s="1">
        <v>23356</v>
      </c>
      <c r="D13">
        <v>7.2</v>
      </c>
      <c r="E13" s="1">
        <v>193171</v>
      </c>
      <c r="F13" s="2">
        <v>64</v>
      </c>
      <c r="G13" s="2">
        <v>-7812.5969155622297</v>
      </c>
      <c r="H13" s="2">
        <v>4</v>
      </c>
      <c r="I13">
        <v>12</v>
      </c>
      <c r="J13">
        <f t="shared" si="0"/>
        <v>-8</v>
      </c>
      <c r="K13" s="2">
        <v>64</v>
      </c>
      <c r="L13" s="2"/>
      <c r="M13" s="2"/>
      <c r="N13" s="2"/>
      <c r="O13" s="2"/>
    </row>
    <row r="14" spans="1:18" ht="15.75" thickBot="1" x14ac:dyDescent="0.3">
      <c r="A14">
        <v>2012</v>
      </c>
      <c r="B14" s="1">
        <v>386175</v>
      </c>
      <c r="C14" s="1">
        <v>24158</v>
      </c>
      <c r="D14">
        <v>7.6</v>
      </c>
      <c r="E14" s="1">
        <v>199806</v>
      </c>
      <c r="F14" s="3">
        <v>144</v>
      </c>
      <c r="G14" s="2">
        <v>-9439.6780992802233</v>
      </c>
      <c r="H14" s="2">
        <v>2</v>
      </c>
      <c r="I14">
        <v>13</v>
      </c>
      <c r="J14">
        <f t="shared" si="0"/>
        <v>-11</v>
      </c>
      <c r="K14" s="3">
        <v>144</v>
      </c>
      <c r="L14" s="3"/>
      <c r="M14" s="3"/>
      <c r="N14" s="3"/>
      <c r="O14" s="3"/>
    </row>
    <row r="15" spans="1:18" ht="15.75" thickBot="1" x14ac:dyDescent="0.3">
      <c r="A15">
        <v>2013</v>
      </c>
      <c r="B15" s="1">
        <v>392880</v>
      </c>
      <c r="C15" s="1">
        <v>25045</v>
      </c>
      <c r="D15">
        <v>8.4</v>
      </c>
      <c r="E15" s="1">
        <v>203606</v>
      </c>
      <c r="F15" s="2">
        <v>169</v>
      </c>
      <c r="G15" s="2">
        <v>-9962.4782146043726</v>
      </c>
      <c r="H15" s="2">
        <v>1</v>
      </c>
      <c r="I15">
        <v>14</v>
      </c>
      <c r="J15">
        <f t="shared" si="0"/>
        <v>-13</v>
      </c>
      <c r="K15" s="2">
        <v>169</v>
      </c>
    </row>
    <row r="16" spans="1:18" x14ac:dyDescent="0.25">
      <c r="A16">
        <v>2014</v>
      </c>
      <c r="B16" s="1">
        <v>403003</v>
      </c>
      <c r="C16" s="1">
        <v>25436</v>
      </c>
      <c r="D16">
        <v>8.5</v>
      </c>
      <c r="E16" s="1">
        <v>206201</v>
      </c>
      <c r="F16" s="4">
        <v>64</v>
      </c>
      <c r="G16" s="2">
        <v>-4898.9371793116443</v>
      </c>
      <c r="H16" s="2">
        <v>7</v>
      </c>
      <c r="I16">
        <v>15</v>
      </c>
      <c r="J16">
        <f t="shared" si="0"/>
        <v>-8</v>
      </c>
      <c r="K16" s="4">
        <v>64</v>
      </c>
      <c r="L16" s="4"/>
      <c r="M16" s="4"/>
      <c r="N16" s="4"/>
      <c r="O16" s="4"/>
      <c r="P16" s="4"/>
      <c r="Q16" s="4"/>
      <c r="R16" s="4"/>
    </row>
    <row r="17" spans="1:18" x14ac:dyDescent="0.25">
      <c r="A17">
        <v>2015</v>
      </c>
      <c r="B17" s="1">
        <v>416701</v>
      </c>
      <c r="C17" s="1">
        <v>26282</v>
      </c>
      <c r="D17">
        <v>8.5</v>
      </c>
      <c r="E17" s="1">
        <v>208128</v>
      </c>
      <c r="F17" s="2">
        <v>16</v>
      </c>
      <c r="G17" s="2">
        <v>2670.2142354198731</v>
      </c>
      <c r="H17" s="2">
        <v>12</v>
      </c>
      <c r="I17">
        <v>16</v>
      </c>
      <c r="J17">
        <f t="shared" si="0"/>
        <v>-4</v>
      </c>
      <c r="K17" s="2">
        <v>16</v>
      </c>
      <c r="L17" s="2"/>
      <c r="M17" s="2"/>
      <c r="N17" s="2"/>
      <c r="O17" s="2"/>
      <c r="P17" s="2"/>
      <c r="Q17" s="2"/>
      <c r="R17" s="2"/>
    </row>
    <row r="18" spans="1:18" x14ac:dyDescent="0.25">
      <c r="A18">
        <v>2016</v>
      </c>
      <c r="B18" s="1">
        <v>430003</v>
      </c>
      <c r="C18" s="1">
        <v>26675</v>
      </c>
      <c r="D18">
        <v>7.8</v>
      </c>
      <c r="E18" s="1">
        <v>211813</v>
      </c>
      <c r="F18" s="2">
        <v>1</v>
      </c>
      <c r="G18" s="2">
        <v>7588.7659011632786</v>
      </c>
      <c r="H18" s="2">
        <v>16</v>
      </c>
      <c r="I18">
        <v>17</v>
      </c>
      <c r="J18">
        <f t="shared" si="0"/>
        <v>-1</v>
      </c>
      <c r="K18" s="2">
        <v>1</v>
      </c>
      <c r="L18" s="2"/>
      <c r="M18" s="2"/>
      <c r="N18" s="2"/>
      <c r="O18" s="2"/>
      <c r="P18" s="2"/>
      <c r="Q18" s="2"/>
      <c r="R18" s="2"/>
    </row>
    <row r="19" spans="1:18" x14ac:dyDescent="0.25">
      <c r="A19">
        <v>2017</v>
      </c>
      <c r="B19" s="1">
        <v>444991</v>
      </c>
      <c r="C19" s="1">
        <v>27853</v>
      </c>
      <c r="D19">
        <v>7.1</v>
      </c>
      <c r="E19" s="1">
        <v>219187</v>
      </c>
      <c r="F19" s="2">
        <v>9</v>
      </c>
      <c r="G19" s="2">
        <v>5778.4801506875083</v>
      </c>
      <c r="H19" s="2">
        <v>15</v>
      </c>
      <c r="I19">
        <v>18</v>
      </c>
      <c r="J19">
        <f t="shared" si="0"/>
        <v>-3</v>
      </c>
      <c r="K19" s="2">
        <v>9</v>
      </c>
      <c r="L19" s="2"/>
      <c r="M19" s="2"/>
      <c r="N19" s="2"/>
      <c r="O19" s="2"/>
      <c r="P19" s="2"/>
      <c r="Q19" s="2"/>
      <c r="R19" s="2"/>
    </row>
    <row r="20" spans="1:18" ht="15.75" thickBot="1" x14ac:dyDescent="0.3">
      <c r="A20">
        <v>2018</v>
      </c>
      <c r="B20" s="1">
        <v>460419</v>
      </c>
      <c r="C20" s="1">
        <v>28618</v>
      </c>
      <c r="D20">
        <v>6</v>
      </c>
      <c r="E20" s="1">
        <v>226300</v>
      </c>
      <c r="F20" s="3">
        <v>36</v>
      </c>
      <c r="G20" s="3">
        <v>5548.8250198037131</v>
      </c>
      <c r="H20" s="2">
        <v>13</v>
      </c>
      <c r="I20">
        <v>19</v>
      </c>
      <c r="J20">
        <f t="shared" si="0"/>
        <v>-6</v>
      </c>
      <c r="K20" s="3">
        <v>36</v>
      </c>
      <c r="L20" s="3"/>
      <c r="M20" s="3"/>
      <c r="N20" s="3"/>
      <c r="O20" s="3"/>
      <c r="P20" s="3"/>
      <c r="Q20" s="3"/>
      <c r="R20" s="3"/>
    </row>
    <row r="21" spans="1:18" x14ac:dyDescent="0.25">
      <c r="F21" s="9">
        <f>SUM(F2:F20)</f>
        <v>1220</v>
      </c>
      <c r="K21" s="9">
        <f>SUM(K2:K20)</f>
        <v>1220</v>
      </c>
    </row>
    <row r="23" spans="1:18" x14ac:dyDescent="0.25">
      <c r="A23" t="s">
        <v>4</v>
      </c>
    </row>
    <row r="24" spans="1:18" ht="15.75" thickBot="1" x14ac:dyDescent="0.3">
      <c r="J24" t="s">
        <v>32</v>
      </c>
    </row>
    <row r="25" spans="1:18" ht="15.75" thickBot="1" x14ac:dyDescent="0.3">
      <c r="A25" s="5" t="s">
        <v>5</v>
      </c>
      <c r="B25" s="5"/>
    </row>
    <row r="26" spans="1:18" x14ac:dyDescent="0.25">
      <c r="A26" s="2" t="s">
        <v>6</v>
      </c>
      <c r="B26" s="2">
        <v>0.99374083845705263</v>
      </c>
      <c r="J26" s="4" t="s">
        <v>33</v>
      </c>
      <c r="K26" s="4" t="s">
        <v>34</v>
      </c>
      <c r="L26" s="4" t="s">
        <v>28</v>
      </c>
      <c r="M26" s="4" t="s">
        <v>35</v>
      </c>
    </row>
    <row r="27" spans="1:18" x14ac:dyDescent="0.25">
      <c r="A27" s="2" t="s">
        <v>7</v>
      </c>
      <c r="B27" s="2">
        <v>0.98752085401732603</v>
      </c>
      <c r="J27" s="2">
        <v>1</v>
      </c>
      <c r="K27" s="2">
        <v>255043.51500665379</v>
      </c>
      <c r="L27" s="2">
        <v>1332.4849933462101</v>
      </c>
      <c r="M27" s="2">
        <v>0.19070401566776271</v>
      </c>
    </row>
    <row r="28" spans="1:18" x14ac:dyDescent="0.25">
      <c r="A28" s="2" t="s">
        <v>8</v>
      </c>
      <c r="B28" s="2">
        <v>0.98502502482079113</v>
      </c>
      <c r="J28" s="2">
        <v>2</v>
      </c>
      <c r="K28" s="2">
        <v>269430.3433845106</v>
      </c>
      <c r="L28" s="2">
        <v>-5095.3433845106047</v>
      </c>
      <c r="M28" s="2">
        <v>-0.72924081658296835</v>
      </c>
    </row>
    <row r="29" spans="1:18" x14ac:dyDescent="0.25">
      <c r="A29" s="2" t="s">
        <v>9</v>
      </c>
      <c r="B29" s="2">
        <v>7654.0820164408651</v>
      </c>
      <c r="J29" s="2">
        <v>3</v>
      </c>
      <c r="K29" s="2">
        <v>279712.54038933059</v>
      </c>
      <c r="L29" s="2">
        <v>-6456.540389330592</v>
      </c>
      <c r="M29" s="2">
        <v>-0.92405406868738149</v>
      </c>
    </row>
    <row r="30" spans="1:18" ht="15.75" thickBot="1" x14ac:dyDescent="0.3">
      <c r="A30" s="3" t="s">
        <v>10</v>
      </c>
      <c r="B30" s="3">
        <v>19</v>
      </c>
      <c r="J30" s="2">
        <v>4</v>
      </c>
      <c r="K30" s="2">
        <v>284993.26644454605</v>
      </c>
      <c r="L30" s="2">
        <v>-3793.2664445460541</v>
      </c>
      <c r="M30" s="2">
        <v>-0.54288877329574226</v>
      </c>
    </row>
    <row r="31" spans="1:18" x14ac:dyDescent="0.25">
      <c r="J31" s="2">
        <v>5</v>
      </c>
      <c r="K31" s="2">
        <v>291125.12151564879</v>
      </c>
      <c r="L31" s="2">
        <v>5694.8784843512112</v>
      </c>
      <c r="M31" s="2">
        <v>0.8150457236883426</v>
      </c>
    </row>
    <row r="32" spans="1:18" ht="15.75" thickBot="1" x14ac:dyDescent="0.3">
      <c r="A32" t="s">
        <v>11</v>
      </c>
      <c r="J32" s="2">
        <v>6</v>
      </c>
      <c r="K32" s="2">
        <v>301998.91465887969</v>
      </c>
      <c r="L32" s="2">
        <v>8039.0853411203134</v>
      </c>
      <c r="M32" s="2">
        <v>1.1505464335455813</v>
      </c>
    </row>
    <row r="33" spans="1:13" x14ac:dyDescent="0.25">
      <c r="A33" s="4"/>
      <c r="B33" s="4" t="s">
        <v>16</v>
      </c>
      <c r="C33" s="4" t="s">
        <v>17</v>
      </c>
      <c r="D33" s="4" t="s">
        <v>18</v>
      </c>
      <c r="E33" s="4" t="s">
        <v>19</v>
      </c>
      <c r="F33" s="4" t="s">
        <v>20</v>
      </c>
      <c r="J33" s="2">
        <v>7</v>
      </c>
      <c r="K33" s="2">
        <v>315647.86303645943</v>
      </c>
      <c r="L33" s="2">
        <v>9504.1369635405717</v>
      </c>
      <c r="M33" s="2">
        <v>1.36022326214122</v>
      </c>
    </row>
    <row r="34" spans="1:13" x14ac:dyDescent="0.25">
      <c r="A34" s="2" t="s">
        <v>12</v>
      </c>
      <c r="B34" s="2">
        <v>3</v>
      </c>
      <c r="C34" s="2">
        <v>69540673515.810272</v>
      </c>
      <c r="D34" s="2">
        <v>23180224505.270092</v>
      </c>
      <c r="E34" s="2">
        <v>395.66844373340865</v>
      </c>
      <c r="F34" s="2">
        <v>1.6973196117041767E-14</v>
      </c>
      <c r="J34" s="2">
        <v>8</v>
      </c>
      <c r="K34" s="2">
        <v>332554.97953909333</v>
      </c>
      <c r="L34" s="2">
        <v>11064.020460906671</v>
      </c>
      <c r="M34" s="2">
        <v>1.5834723406727169</v>
      </c>
    </row>
    <row r="35" spans="1:13" x14ac:dyDescent="0.25">
      <c r="A35" s="2" t="s">
        <v>13</v>
      </c>
      <c r="B35" s="2">
        <v>15</v>
      </c>
      <c r="C35" s="2">
        <v>878774572.71605182</v>
      </c>
      <c r="D35" s="2">
        <v>58584971.514403455</v>
      </c>
      <c r="E35" s="2"/>
      <c r="F35" s="2"/>
      <c r="J35" s="2">
        <v>9</v>
      </c>
      <c r="K35" s="2">
        <v>351969.90386472165</v>
      </c>
      <c r="L35" s="2">
        <v>-226.90386472165119</v>
      </c>
      <c r="M35" s="2">
        <v>-3.247427054640814E-2</v>
      </c>
    </row>
    <row r="36" spans="1:13" ht="15.75" thickBot="1" x14ac:dyDescent="0.3">
      <c r="A36" s="3" t="s">
        <v>14</v>
      </c>
      <c r="B36" s="3">
        <v>18</v>
      </c>
      <c r="C36" s="3">
        <v>70419448088.526321</v>
      </c>
      <c r="D36" s="3"/>
      <c r="E36" s="3"/>
      <c r="F36" s="3"/>
      <c r="J36" s="2">
        <v>10</v>
      </c>
      <c r="K36" s="2">
        <v>355562.35505067592</v>
      </c>
      <c r="L36" s="2">
        <v>-9089.3550506759202</v>
      </c>
      <c r="M36" s="2">
        <v>-1.3008600597001905</v>
      </c>
    </row>
    <row r="37" spans="1:13" ht="15.75" thickBot="1" x14ac:dyDescent="0.3">
      <c r="J37" s="2">
        <v>11</v>
      </c>
      <c r="K37" s="2">
        <v>363585.79200779612</v>
      </c>
      <c r="L37" s="2">
        <v>-445.7920077961171</v>
      </c>
      <c r="M37" s="2">
        <v>-6.3801338449464576E-2</v>
      </c>
    </row>
    <row r="38" spans="1:13" x14ac:dyDescent="0.25">
      <c r="A38" s="4"/>
      <c r="B38" s="4" t="s">
        <v>21</v>
      </c>
      <c r="C38" s="4" t="s">
        <v>9</v>
      </c>
      <c r="D38" s="4" t="s">
        <v>22</v>
      </c>
      <c r="E38" s="4" t="s">
        <v>23</v>
      </c>
      <c r="F38" s="4" t="s">
        <v>24</v>
      </c>
      <c r="G38" s="4" t="s">
        <v>25</v>
      </c>
      <c r="H38" s="4" t="s">
        <v>26</v>
      </c>
      <c r="I38" s="4" t="s">
        <v>27</v>
      </c>
      <c r="J38" s="2">
        <v>12</v>
      </c>
      <c r="K38" s="2">
        <v>383780.59691556223</v>
      </c>
      <c r="L38" s="2">
        <v>-7812.5969155622297</v>
      </c>
      <c r="M38" s="2">
        <v>-1.1181316202667249</v>
      </c>
    </row>
    <row r="39" spans="1:13" x14ac:dyDescent="0.25">
      <c r="A39" s="2" t="s">
        <v>15</v>
      </c>
      <c r="B39" s="2">
        <v>29482.501329642691</v>
      </c>
      <c r="C39" s="2">
        <v>31547.114994043106</v>
      </c>
      <c r="D39" s="2">
        <v>0.9345545966789589</v>
      </c>
      <c r="E39" s="2">
        <v>0.3648197117148323</v>
      </c>
      <c r="F39" s="2">
        <v>-37758.582588132427</v>
      </c>
      <c r="G39" s="2">
        <v>96723.58524741781</v>
      </c>
      <c r="H39" s="2">
        <v>-37758.582588132427</v>
      </c>
      <c r="I39" s="2">
        <v>96723.58524741781</v>
      </c>
      <c r="J39" s="2">
        <v>13</v>
      </c>
      <c r="K39" s="2">
        <v>395614.67809928022</v>
      </c>
      <c r="L39" s="2">
        <v>-9439.6780992802233</v>
      </c>
      <c r="M39" s="2">
        <v>-1.3509979693077436</v>
      </c>
    </row>
    <row r="40" spans="1:13" x14ac:dyDescent="0.25">
      <c r="A40" s="2" t="s">
        <v>2</v>
      </c>
      <c r="B40" s="2">
        <v>3.9758330467816836</v>
      </c>
      <c r="C40" s="2">
        <v>3.6495808958266691</v>
      </c>
      <c r="D40" s="2">
        <v>1.0893944154870185</v>
      </c>
      <c r="E40" s="2">
        <v>0.29317286634984896</v>
      </c>
      <c r="F40" s="2">
        <v>-3.8030644951117041</v>
      </c>
      <c r="G40" s="2">
        <v>11.754730588675072</v>
      </c>
      <c r="H40" s="2">
        <v>-3.8030644951117041</v>
      </c>
      <c r="I40" s="2">
        <v>11.754730588675072</v>
      </c>
      <c r="J40" s="2">
        <v>14</v>
      </c>
      <c r="K40" s="2">
        <v>402842.47821460437</v>
      </c>
      <c r="L40" s="2">
        <v>-9962.4782146043726</v>
      </c>
      <c r="M40" s="2">
        <v>-1.4258206366411388</v>
      </c>
    </row>
    <row r="41" spans="1:13" x14ac:dyDescent="0.25">
      <c r="A41" s="2" t="s">
        <v>1</v>
      </c>
      <c r="B41" s="2">
        <v>-2189.8251053293588</v>
      </c>
      <c r="C41" s="2">
        <v>2464.3862721536589</v>
      </c>
      <c r="D41" s="2">
        <v>-0.88858842060325327</v>
      </c>
      <c r="E41" s="2">
        <v>0.38825200966269868</v>
      </c>
      <c r="F41" s="2">
        <v>-7442.5401051950212</v>
      </c>
      <c r="G41" s="2">
        <v>3062.8898945363035</v>
      </c>
      <c r="H41" s="2">
        <v>-7442.5401051950212</v>
      </c>
      <c r="I41" s="2">
        <v>3062.8898945363035</v>
      </c>
      <c r="J41" s="2">
        <v>15</v>
      </c>
      <c r="K41" s="2">
        <v>407901.93717931164</v>
      </c>
      <c r="L41" s="2">
        <v>-4898.9371793116443</v>
      </c>
      <c r="M41" s="2">
        <v>-0.70113134276484446</v>
      </c>
    </row>
    <row r="42" spans="1:13" ht="15.75" thickBot="1" x14ac:dyDescent="0.3">
      <c r="A42" s="3" t="s">
        <v>3</v>
      </c>
      <c r="B42" s="3">
        <v>1.435025338708491</v>
      </c>
      <c r="C42" s="3">
        <v>0.55610303403091066</v>
      </c>
      <c r="D42" s="3">
        <v>2.5805026243189424</v>
      </c>
      <c r="E42" s="3">
        <v>2.0893793419603762E-2</v>
      </c>
      <c r="F42" s="3">
        <v>0.24971977953889479</v>
      </c>
      <c r="G42" s="3">
        <v>2.6203308978780875</v>
      </c>
      <c r="H42" s="3">
        <v>0.24971977953889479</v>
      </c>
      <c r="I42" s="3">
        <v>2.6203308978780875</v>
      </c>
      <c r="J42" s="2">
        <v>16</v>
      </c>
      <c r="K42" s="2">
        <v>414030.78576458013</v>
      </c>
      <c r="L42" s="2">
        <v>2670.2142354198731</v>
      </c>
      <c r="M42" s="2">
        <v>0.38215858334660235</v>
      </c>
    </row>
    <row r="43" spans="1:13" x14ac:dyDescent="0.25">
      <c r="J43" s="2">
        <v>17</v>
      </c>
      <c r="K43" s="2">
        <v>422414.23409883672</v>
      </c>
      <c r="L43" s="2">
        <v>7588.7659011632786</v>
      </c>
      <c r="M43" s="2">
        <v>1.0860971332068183</v>
      </c>
    </row>
    <row r="44" spans="1:13" x14ac:dyDescent="0.25">
      <c r="J44" s="2">
        <v>18</v>
      </c>
      <c r="K44" s="2">
        <v>439212.51984931249</v>
      </c>
      <c r="L44" s="2">
        <v>5778.4801506875083</v>
      </c>
      <c r="M44" s="2">
        <v>0.82701071658992176</v>
      </c>
    </row>
    <row r="45" spans="1:13" ht="15.75" thickBot="1" x14ac:dyDescent="0.3">
      <c r="J45" s="3">
        <v>19</v>
      </c>
      <c r="K45" s="3">
        <v>454870.17498019629</v>
      </c>
      <c r="L45" s="3">
        <v>5548.8250198037131</v>
      </c>
      <c r="M45" s="3">
        <v>0.79414268738363258</v>
      </c>
    </row>
    <row r="47" spans="1:13" x14ac:dyDescent="0.25">
      <c r="D47" t="s">
        <v>4</v>
      </c>
    </row>
    <row r="48" spans="1:13" ht="15.75" thickBot="1" x14ac:dyDescent="0.3"/>
    <row r="49" spans="4:12" x14ac:dyDescent="0.25">
      <c r="D49" s="5" t="s">
        <v>5</v>
      </c>
      <c r="E49" s="5"/>
    </row>
    <row r="50" spans="4:12" x14ac:dyDescent="0.25">
      <c r="D50" s="2" t="s">
        <v>6</v>
      </c>
      <c r="E50" s="2">
        <v>0.99374083845705263</v>
      </c>
    </row>
    <row r="51" spans="4:12" x14ac:dyDescent="0.25">
      <c r="D51" s="2" t="s">
        <v>7</v>
      </c>
      <c r="E51" s="2">
        <v>0.98752085401732603</v>
      </c>
    </row>
    <row r="52" spans="4:12" x14ac:dyDescent="0.25">
      <c r="D52" s="2" t="s">
        <v>8</v>
      </c>
      <c r="E52" s="2">
        <v>0.98502502482079113</v>
      </c>
    </row>
    <row r="53" spans="4:12" x14ac:dyDescent="0.25">
      <c r="D53" s="2" t="s">
        <v>9</v>
      </c>
      <c r="E53" s="2">
        <v>7654.0820164408651</v>
      </c>
    </row>
    <row r="54" spans="4:12" ht="15.75" thickBot="1" x14ac:dyDescent="0.3">
      <c r="D54" s="3" t="s">
        <v>10</v>
      </c>
      <c r="E54" s="3">
        <v>19</v>
      </c>
    </row>
    <row r="56" spans="4:12" ht="15.75" thickBot="1" x14ac:dyDescent="0.3">
      <c r="D56" t="s">
        <v>11</v>
      </c>
    </row>
    <row r="57" spans="4:12" x14ac:dyDescent="0.25">
      <c r="D57" s="4"/>
      <c r="E57" s="4" t="s">
        <v>16</v>
      </c>
      <c r="F57" s="4" t="s">
        <v>17</v>
      </c>
      <c r="G57" s="4" t="s">
        <v>18</v>
      </c>
      <c r="H57" s="4" t="s">
        <v>19</v>
      </c>
      <c r="I57" s="4" t="s">
        <v>20</v>
      </c>
    </row>
    <row r="58" spans="4:12" x14ac:dyDescent="0.25">
      <c r="D58" s="2" t="s">
        <v>12</v>
      </c>
      <c r="E58" s="2">
        <v>3</v>
      </c>
      <c r="F58" s="2">
        <v>69540673515.810272</v>
      </c>
      <c r="G58" s="2">
        <v>23180224505.270092</v>
      </c>
      <c r="H58" s="2">
        <v>395.66844373340865</v>
      </c>
      <c r="I58" s="2">
        <v>1.6973196117041767E-14</v>
      </c>
    </row>
    <row r="59" spans="4:12" x14ac:dyDescent="0.25">
      <c r="D59" s="2" t="s">
        <v>13</v>
      </c>
      <c r="E59" s="2">
        <v>15</v>
      </c>
      <c r="F59" s="2">
        <v>878774572.71605182</v>
      </c>
      <c r="G59" s="2">
        <v>58584971.514403455</v>
      </c>
      <c r="H59" s="2"/>
      <c r="I59" s="2"/>
    </row>
    <row r="60" spans="4:12" ht="15.75" thickBot="1" x14ac:dyDescent="0.3">
      <c r="D60" s="3" t="s">
        <v>14</v>
      </c>
      <c r="E60" s="3">
        <v>18</v>
      </c>
      <c r="F60" s="3">
        <v>70419448088.526321</v>
      </c>
      <c r="G60" s="3"/>
      <c r="H60" s="3"/>
      <c r="I60" s="3"/>
    </row>
    <row r="61" spans="4:12" ht="15.75" thickBot="1" x14ac:dyDescent="0.3"/>
    <row r="62" spans="4:12" x14ac:dyDescent="0.25">
      <c r="D62" s="4"/>
      <c r="E62" s="4" t="s">
        <v>21</v>
      </c>
      <c r="F62" s="4" t="s">
        <v>9</v>
      </c>
      <c r="G62" s="4" t="s">
        <v>22</v>
      </c>
      <c r="H62" s="4" t="s">
        <v>23</v>
      </c>
      <c r="I62" s="4" t="s">
        <v>24</v>
      </c>
      <c r="J62" s="4" t="s">
        <v>25</v>
      </c>
      <c r="K62" s="4" t="s">
        <v>26</v>
      </c>
      <c r="L62" s="4" t="s">
        <v>27</v>
      </c>
    </row>
    <row r="63" spans="4:12" x14ac:dyDescent="0.25">
      <c r="D63" s="2" t="s">
        <v>15</v>
      </c>
      <c r="E63" s="2">
        <v>29482.501329642691</v>
      </c>
      <c r="F63" s="2">
        <v>31547.114994043106</v>
      </c>
      <c r="G63" s="2">
        <v>0.9345545966789589</v>
      </c>
      <c r="H63" s="2">
        <v>0.3648197117148323</v>
      </c>
      <c r="I63" s="2">
        <v>-37758.582588132427</v>
      </c>
      <c r="J63" s="2">
        <v>96723.58524741781</v>
      </c>
      <c r="K63" s="2">
        <v>-37758.582588132427</v>
      </c>
      <c r="L63" s="2">
        <v>96723.58524741781</v>
      </c>
    </row>
    <row r="64" spans="4:12" x14ac:dyDescent="0.25">
      <c r="D64" s="2" t="s">
        <v>2</v>
      </c>
      <c r="E64" s="2">
        <v>3.9758330467816836</v>
      </c>
      <c r="F64" s="2">
        <v>3.6495808958266691</v>
      </c>
      <c r="G64" s="2">
        <v>1.0893944154870185</v>
      </c>
      <c r="H64" s="2">
        <v>0.29317286634984896</v>
      </c>
      <c r="I64" s="2">
        <v>-3.8030644951117041</v>
      </c>
      <c r="J64" s="2">
        <v>11.754730588675072</v>
      </c>
      <c r="K64" s="2">
        <v>-3.8030644951117041</v>
      </c>
      <c r="L64" s="2">
        <v>11.754730588675072</v>
      </c>
    </row>
    <row r="65" spans="4:12" x14ac:dyDescent="0.25">
      <c r="D65" s="2" t="s">
        <v>1</v>
      </c>
      <c r="E65" s="2">
        <v>-2189.8251053293588</v>
      </c>
      <c r="F65" s="2">
        <v>2464.3862721536589</v>
      </c>
      <c r="G65" s="2">
        <v>-0.88858842060325327</v>
      </c>
      <c r="H65" s="2">
        <v>0.38825200966269868</v>
      </c>
      <c r="I65" s="2">
        <v>-7442.5401051950212</v>
      </c>
      <c r="J65" s="2">
        <v>3062.8898945363035</v>
      </c>
      <c r="K65" s="2">
        <v>-7442.5401051950212</v>
      </c>
      <c r="L65" s="2">
        <v>3062.8898945363035</v>
      </c>
    </row>
    <row r="66" spans="4:12" ht="15.75" thickBot="1" x14ac:dyDescent="0.3">
      <c r="D66" s="3" t="s">
        <v>3</v>
      </c>
      <c r="E66" s="3">
        <v>1.435025338708491</v>
      </c>
      <c r="F66" s="3">
        <v>0.55610303403091066</v>
      </c>
      <c r="G66" s="3">
        <v>2.5805026243189424</v>
      </c>
      <c r="H66" s="3">
        <v>2.0893793419603762E-2</v>
      </c>
      <c r="I66" s="3">
        <v>0.24971977953889479</v>
      </c>
      <c r="J66" s="3">
        <v>2.6203308978780875</v>
      </c>
      <c r="K66" s="3">
        <v>0.24971977953889479</v>
      </c>
      <c r="L66" s="3">
        <v>2.6203308978780875</v>
      </c>
    </row>
    <row r="70" spans="4:12" x14ac:dyDescent="0.25">
      <c r="D70" t="s">
        <v>32</v>
      </c>
      <c r="H70" t="s">
        <v>36</v>
      </c>
    </row>
    <row r="71" spans="4:12" ht="15.75" thickBot="1" x14ac:dyDescent="0.3"/>
    <row r="72" spans="4:12" x14ac:dyDescent="0.25">
      <c r="D72" s="4" t="s">
        <v>33</v>
      </c>
      <c r="E72" s="4" t="s">
        <v>34</v>
      </c>
      <c r="F72" s="4" t="s">
        <v>28</v>
      </c>
      <c r="H72" s="4" t="s">
        <v>37</v>
      </c>
      <c r="I72" s="4" t="s">
        <v>0</v>
      </c>
    </row>
    <row r="73" spans="4:12" x14ac:dyDescent="0.25">
      <c r="D73" s="2">
        <v>1</v>
      </c>
      <c r="E73" s="2">
        <v>255043.51500665379</v>
      </c>
      <c r="F73" s="2">
        <v>1332.4849933462101</v>
      </c>
      <c r="H73" s="2">
        <v>2.6315789473684212</v>
      </c>
      <c r="I73" s="2">
        <v>256376</v>
      </c>
    </row>
    <row r="74" spans="4:12" x14ac:dyDescent="0.25">
      <c r="D74" s="2">
        <v>2</v>
      </c>
      <c r="E74" s="2">
        <v>269430.3433845106</v>
      </c>
      <c r="F74" s="2">
        <v>-5095.3433845106047</v>
      </c>
      <c r="H74" s="2">
        <v>7.8947368421052637</v>
      </c>
      <c r="I74" s="2">
        <v>264335</v>
      </c>
    </row>
    <row r="75" spans="4:12" x14ac:dyDescent="0.25">
      <c r="D75" s="2">
        <v>3</v>
      </c>
      <c r="E75" s="2">
        <v>279712.54038933059</v>
      </c>
      <c r="F75" s="2">
        <v>-6456.540389330592</v>
      </c>
      <c r="H75" s="2">
        <v>13.157894736842106</v>
      </c>
      <c r="I75" s="2">
        <v>273256</v>
      </c>
    </row>
    <row r="76" spans="4:12" x14ac:dyDescent="0.25">
      <c r="D76" s="2">
        <v>4</v>
      </c>
      <c r="E76" s="2">
        <v>284993.26644454605</v>
      </c>
      <c r="F76" s="2">
        <v>-3793.2664445460541</v>
      </c>
      <c r="H76" s="2">
        <v>18.421052631578949</v>
      </c>
      <c r="I76" s="2">
        <v>281200</v>
      </c>
    </row>
    <row r="77" spans="4:12" x14ac:dyDescent="0.25">
      <c r="D77" s="2">
        <v>5</v>
      </c>
      <c r="E77" s="2">
        <v>291125.12151564879</v>
      </c>
      <c r="F77" s="2">
        <v>5694.8784843512112</v>
      </c>
      <c r="H77" s="2">
        <v>23.684210526315791</v>
      </c>
      <c r="I77" s="2">
        <v>296820</v>
      </c>
    </row>
    <row r="78" spans="4:12" x14ac:dyDescent="0.25">
      <c r="D78" s="2">
        <v>6</v>
      </c>
      <c r="E78" s="2">
        <v>301998.91465887969</v>
      </c>
      <c r="F78" s="2">
        <v>8039.0853411203134</v>
      </c>
      <c r="H78" s="2">
        <v>28.947368421052634</v>
      </c>
      <c r="I78" s="2">
        <v>310038</v>
      </c>
    </row>
    <row r="79" spans="4:12" x14ac:dyDescent="0.25">
      <c r="D79" s="2">
        <v>7</v>
      </c>
      <c r="E79" s="2">
        <v>315647.86303645943</v>
      </c>
      <c r="F79" s="2">
        <v>9504.1369635405717</v>
      </c>
      <c r="H79" s="2">
        <v>34.21052631578948</v>
      </c>
      <c r="I79" s="2">
        <v>325152</v>
      </c>
    </row>
    <row r="80" spans="4:12" x14ac:dyDescent="0.25">
      <c r="D80" s="2">
        <v>8</v>
      </c>
      <c r="E80" s="2">
        <v>332554.97953909333</v>
      </c>
      <c r="F80" s="2">
        <v>11064.020460906671</v>
      </c>
      <c r="H80" s="2">
        <v>39.473684210526315</v>
      </c>
      <c r="I80" s="2">
        <v>343619</v>
      </c>
    </row>
    <row r="81" spans="4:9" x14ac:dyDescent="0.25">
      <c r="D81" s="2">
        <v>9</v>
      </c>
      <c r="E81" s="2">
        <v>351969.90386472165</v>
      </c>
      <c r="F81" s="2">
        <v>-226.90386472165119</v>
      </c>
      <c r="H81" s="2">
        <v>44.736842105263165</v>
      </c>
      <c r="I81" s="2">
        <v>346473</v>
      </c>
    </row>
    <row r="82" spans="4:9" x14ac:dyDescent="0.25">
      <c r="D82" s="2">
        <v>10</v>
      </c>
      <c r="E82" s="2">
        <v>355562.35505067592</v>
      </c>
      <c r="F82" s="2">
        <v>-9089.3550506759202</v>
      </c>
      <c r="H82" s="2">
        <v>50</v>
      </c>
      <c r="I82" s="2">
        <v>351743</v>
      </c>
    </row>
    <row r="83" spans="4:9" x14ac:dyDescent="0.25">
      <c r="D83" s="2">
        <v>11</v>
      </c>
      <c r="E83" s="2">
        <v>363585.79200779612</v>
      </c>
      <c r="F83" s="2">
        <v>-445.7920077961171</v>
      </c>
      <c r="H83" s="2">
        <v>55.26315789473685</v>
      </c>
      <c r="I83" s="2">
        <v>363140</v>
      </c>
    </row>
    <row r="84" spans="4:9" x14ac:dyDescent="0.25">
      <c r="D84" s="2">
        <v>12</v>
      </c>
      <c r="E84" s="2">
        <v>383780.59691556223</v>
      </c>
      <c r="F84" s="2">
        <v>-7812.5969155622297</v>
      </c>
      <c r="H84" s="2">
        <v>60.526315789473685</v>
      </c>
      <c r="I84" s="2">
        <v>375968</v>
      </c>
    </row>
    <row r="85" spans="4:9" x14ac:dyDescent="0.25">
      <c r="D85" s="2">
        <v>13</v>
      </c>
      <c r="E85" s="2">
        <v>395614.67809928022</v>
      </c>
      <c r="F85" s="2">
        <v>-9439.6780992802233</v>
      </c>
      <c r="H85" s="2">
        <v>65.789473684210535</v>
      </c>
      <c r="I85" s="2">
        <v>386175</v>
      </c>
    </row>
    <row r="86" spans="4:9" x14ac:dyDescent="0.25">
      <c r="D86" s="2">
        <v>14</v>
      </c>
      <c r="E86" s="2">
        <v>402842.47821460437</v>
      </c>
      <c r="F86" s="2">
        <v>-9962.4782146043726</v>
      </c>
      <c r="H86" s="2">
        <v>71.052631578947384</v>
      </c>
      <c r="I86" s="2">
        <v>392880</v>
      </c>
    </row>
    <row r="87" spans="4:9" x14ac:dyDescent="0.25">
      <c r="D87" s="2">
        <v>15</v>
      </c>
      <c r="E87" s="2">
        <v>407901.93717931164</v>
      </c>
      <c r="F87" s="2">
        <v>-4898.9371793116443</v>
      </c>
      <c r="H87" s="2">
        <v>76.31578947368422</v>
      </c>
      <c r="I87" s="2">
        <v>403003</v>
      </c>
    </row>
    <row r="88" spans="4:9" x14ac:dyDescent="0.25">
      <c r="D88" s="2">
        <v>16</v>
      </c>
      <c r="E88" s="2">
        <v>414030.78576458013</v>
      </c>
      <c r="F88" s="2">
        <v>2670.2142354198731</v>
      </c>
      <c r="H88" s="2">
        <v>81.578947368421055</v>
      </c>
      <c r="I88" s="2">
        <v>416701</v>
      </c>
    </row>
    <row r="89" spans="4:9" x14ac:dyDescent="0.25">
      <c r="D89" s="2">
        <v>17</v>
      </c>
      <c r="E89" s="2">
        <v>422414.23409883672</v>
      </c>
      <c r="F89" s="2">
        <v>7588.7659011632786</v>
      </c>
      <c r="H89" s="2">
        <v>86.842105263157904</v>
      </c>
      <c r="I89" s="2">
        <v>430003</v>
      </c>
    </row>
    <row r="90" spans="4:9" x14ac:dyDescent="0.25">
      <c r="D90" s="2">
        <v>18</v>
      </c>
      <c r="E90" s="2">
        <v>439212.51984931249</v>
      </c>
      <c r="F90" s="2">
        <v>5778.4801506875083</v>
      </c>
      <c r="H90" s="2">
        <v>92.105263157894754</v>
      </c>
      <c r="I90" s="2">
        <v>444991</v>
      </c>
    </row>
    <row r="91" spans="4:9" ht="15.75" thickBot="1" x14ac:dyDescent="0.3">
      <c r="D91" s="3">
        <v>19</v>
      </c>
      <c r="E91" s="3">
        <v>454870.17498019629</v>
      </c>
      <c r="F91" s="3">
        <v>5548.8250198037131</v>
      </c>
      <c r="H91" s="3">
        <v>97.368421052631589</v>
      </c>
      <c r="I91" s="3">
        <v>460419</v>
      </c>
    </row>
  </sheetData>
  <sortState ref="I73:I91">
    <sortCondition ref="I7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J22" sqref="J22"/>
    </sheetView>
  </sheetViews>
  <sheetFormatPr defaultRowHeight="15" x14ac:dyDescent="0.25"/>
  <cols>
    <col min="1" max="1" width="28.140625" customWidth="1"/>
    <col min="2" max="2" width="22.7109375" customWidth="1"/>
    <col min="4" max="5" width="12.7109375" bestFit="1" customWidth="1"/>
    <col min="7" max="7" width="12.7109375" bestFit="1" customWidth="1"/>
    <col min="9" max="9" width="22.85546875" customWidth="1"/>
    <col min="10" max="10" width="22.5703125" customWidth="1"/>
  </cols>
  <sheetData>
    <row r="1" spans="1:11" x14ac:dyDescent="0.25">
      <c r="A1" t="s">
        <v>2</v>
      </c>
      <c r="B1" s="4" t="s">
        <v>28</v>
      </c>
      <c r="E1" s="4"/>
      <c r="F1" s="4" t="s">
        <v>38</v>
      </c>
      <c r="G1" s="4"/>
      <c r="I1" t="s">
        <v>1</v>
      </c>
      <c r="J1" t="s">
        <v>3</v>
      </c>
      <c r="K1" s="4" t="s">
        <v>28</v>
      </c>
    </row>
    <row r="2" spans="1:11" ht="15.75" thickBot="1" x14ac:dyDescent="0.3">
      <c r="A2" s="1">
        <v>14185</v>
      </c>
      <c r="B2" s="2">
        <v>1332.4849933462101</v>
      </c>
      <c r="E2" s="3" t="s">
        <v>38</v>
      </c>
      <c r="F2" s="3">
        <f>VARP(Sheet5!$A$2:$A$20)</f>
        <v>20374864.89196676</v>
      </c>
      <c r="G2" s="2"/>
      <c r="I2">
        <v>7</v>
      </c>
      <c r="J2" s="1">
        <v>128564</v>
      </c>
      <c r="K2" s="2">
        <v>1332.4849933462101</v>
      </c>
    </row>
    <row r="3" spans="1:11" ht="15.75" thickBot="1" x14ac:dyDescent="0.3">
      <c r="A3" s="1">
        <v>15004</v>
      </c>
      <c r="B3" s="2">
        <v>-5095.3433845106047</v>
      </c>
      <c r="E3" s="3"/>
      <c r="F3" s="3"/>
      <c r="G3" s="3"/>
      <c r="I3">
        <v>6.6</v>
      </c>
      <c r="J3" s="1">
        <v>135710</v>
      </c>
      <c r="K3" s="2">
        <v>-5095.3433845106047</v>
      </c>
    </row>
    <row r="4" spans="1:11" x14ac:dyDescent="0.25">
      <c r="A4" s="1">
        <v>15821</v>
      </c>
      <c r="B4" s="2">
        <v>-6456.540389330592</v>
      </c>
      <c r="I4">
        <v>7.5</v>
      </c>
      <c r="J4" s="1">
        <v>141985</v>
      </c>
      <c r="K4" s="2">
        <v>-6456.540389330592</v>
      </c>
    </row>
    <row r="5" spans="1:11" x14ac:dyDescent="0.25">
      <c r="A5" s="1">
        <v>16566</v>
      </c>
      <c r="B5" s="2">
        <v>-3793.2664445460541</v>
      </c>
      <c r="I5">
        <v>8.1999999999999993</v>
      </c>
      <c r="J5" s="1">
        <v>144669</v>
      </c>
      <c r="K5" s="2">
        <v>-3793.2664445460541</v>
      </c>
    </row>
    <row r="6" spans="1:11" x14ac:dyDescent="0.25">
      <c r="A6" s="1">
        <v>16709</v>
      </c>
      <c r="B6" s="2">
        <v>5694.8784843512112</v>
      </c>
      <c r="I6">
        <v>8.4</v>
      </c>
      <c r="J6" s="1">
        <v>148851</v>
      </c>
      <c r="K6" s="2">
        <v>5694.8784843512112</v>
      </c>
    </row>
    <row r="7" spans="1:11" x14ac:dyDescent="0.25">
      <c r="A7" s="1">
        <v>17646</v>
      </c>
      <c r="B7" s="2">
        <v>8039.0853411203134</v>
      </c>
      <c r="I7">
        <v>8.5</v>
      </c>
      <c r="J7" s="1">
        <v>153985</v>
      </c>
      <c r="K7" s="2">
        <v>8039.0853411203134</v>
      </c>
    </row>
    <row r="8" spans="1:11" x14ac:dyDescent="0.25">
      <c r="A8" s="1">
        <v>18295</v>
      </c>
      <c r="B8" s="2">
        <v>9504.1369635405717</v>
      </c>
      <c r="I8">
        <v>8.3000000000000007</v>
      </c>
      <c r="J8" s="1">
        <v>161393</v>
      </c>
      <c r="K8" s="2">
        <v>9504.1369635405717</v>
      </c>
    </row>
    <row r="9" spans="1:11" x14ac:dyDescent="0.25">
      <c r="A9" s="1">
        <v>18962</v>
      </c>
      <c r="B9" s="2">
        <v>11064.020460906671</v>
      </c>
      <c r="I9">
        <v>7.5</v>
      </c>
      <c r="J9" s="1">
        <v>170106</v>
      </c>
      <c r="K9" s="2">
        <v>11064.020460906671</v>
      </c>
    </row>
    <row r="10" spans="1:11" x14ac:dyDescent="0.25">
      <c r="A10" s="1">
        <v>20133</v>
      </c>
      <c r="B10" s="2">
        <v>-226.90386472165119</v>
      </c>
      <c r="G10">
        <f>CORREL(A2:A20,B2:B20)</f>
        <v>-1.2135308240742619E-15</v>
      </c>
      <c r="I10">
        <v>7</v>
      </c>
      <c r="J10" s="1">
        <v>179628</v>
      </c>
      <c r="K10" s="2">
        <v>-226.90386472165119</v>
      </c>
    </row>
    <row r="11" spans="1:11" x14ac:dyDescent="0.25">
      <c r="A11" s="1">
        <v>21071</v>
      </c>
      <c r="B11" s="2">
        <v>-9089.3550506759202</v>
      </c>
      <c r="I11">
        <v>7.9</v>
      </c>
      <c r="J11" s="1">
        <v>180906</v>
      </c>
      <c r="K11" s="2">
        <v>-9089.3550506759202</v>
      </c>
    </row>
    <row r="12" spans="1:11" x14ac:dyDescent="0.25">
      <c r="A12" s="1">
        <v>21936</v>
      </c>
      <c r="B12" s="2">
        <v>-445.7920077961171</v>
      </c>
      <c r="I12">
        <v>8.3000000000000007</v>
      </c>
      <c r="J12" s="1">
        <v>184711</v>
      </c>
      <c r="K12" s="2">
        <v>-445.7920077961171</v>
      </c>
    </row>
    <row r="13" spans="1:11" x14ac:dyDescent="0.25">
      <c r="A13" s="1">
        <v>23356</v>
      </c>
      <c r="B13" s="2">
        <v>-7812.5969155622297</v>
      </c>
      <c r="I13">
        <v>7.2</v>
      </c>
      <c r="J13" s="1">
        <v>193171</v>
      </c>
      <c r="K13" s="2">
        <v>-7812.5969155622297</v>
      </c>
    </row>
    <row r="14" spans="1:11" x14ac:dyDescent="0.25">
      <c r="A14" s="1">
        <v>24158</v>
      </c>
      <c r="B14" s="2">
        <v>-9439.6780992802233</v>
      </c>
      <c r="I14">
        <v>7.6</v>
      </c>
      <c r="J14" s="1">
        <v>199806</v>
      </c>
      <c r="K14" s="2">
        <v>-9439.6780992802233</v>
      </c>
    </row>
    <row r="15" spans="1:11" x14ac:dyDescent="0.25">
      <c r="A15" s="1">
        <v>25045</v>
      </c>
      <c r="B15" s="2">
        <v>-9962.4782146043726</v>
      </c>
      <c r="E15">
        <f>_xlfn.COVARIANCE.S(I2:I20,B2:B20)</f>
        <v>-1.0105496686365869E-13</v>
      </c>
      <c r="I15">
        <v>8.4</v>
      </c>
      <c r="J15" s="1">
        <v>203606</v>
      </c>
      <c r="K15" s="2">
        <v>-9962.4782146043726</v>
      </c>
    </row>
    <row r="16" spans="1:11" x14ac:dyDescent="0.25">
      <c r="A16" s="1">
        <v>25436</v>
      </c>
      <c r="B16" s="2">
        <v>-4898.9371793116443</v>
      </c>
      <c r="E16">
        <f>_xlfn.COVARIANCE.S(J2:J20,B2:B20)</f>
        <v>-2.6822090148925781E-7</v>
      </c>
      <c r="I16">
        <v>8.5</v>
      </c>
      <c r="J16" s="1">
        <v>206201</v>
      </c>
      <c r="K16" s="2">
        <v>-4898.9371793116443</v>
      </c>
    </row>
    <row r="17" spans="1:11" x14ac:dyDescent="0.25">
      <c r="A17" s="1">
        <v>26282</v>
      </c>
      <c r="B17" s="2">
        <v>2670.2142354198731</v>
      </c>
      <c r="I17">
        <v>8.5</v>
      </c>
      <c r="J17" s="1">
        <v>208128</v>
      </c>
      <c r="K17" s="2">
        <v>2670.2142354198731</v>
      </c>
    </row>
    <row r="18" spans="1:11" x14ac:dyDescent="0.25">
      <c r="A18" s="1">
        <v>26675</v>
      </c>
      <c r="B18" s="2">
        <v>7588.7659011632786</v>
      </c>
      <c r="I18">
        <v>7.8</v>
      </c>
      <c r="J18" s="1">
        <v>211813</v>
      </c>
      <c r="K18" s="2">
        <v>7588.7659011632786</v>
      </c>
    </row>
    <row r="19" spans="1:11" x14ac:dyDescent="0.25">
      <c r="A19" s="1">
        <v>27853</v>
      </c>
      <c r="B19" s="2">
        <v>5778.4801506875083</v>
      </c>
      <c r="I19">
        <v>7.1</v>
      </c>
      <c r="J19" s="1">
        <v>219187</v>
      </c>
      <c r="K19" s="2">
        <v>5778.4801506875083</v>
      </c>
    </row>
    <row r="20" spans="1:11" ht="15.75" thickBot="1" x14ac:dyDescent="0.3">
      <c r="A20" s="1">
        <v>28618</v>
      </c>
      <c r="B20" s="3">
        <v>5548.8250198037131</v>
      </c>
      <c r="I20">
        <v>6</v>
      </c>
      <c r="J20" s="1">
        <v>226300</v>
      </c>
      <c r="K20" s="3">
        <v>5548.8250198037131</v>
      </c>
    </row>
    <row r="25" spans="1:11" x14ac:dyDescent="0.25">
      <c r="A25">
        <f>_xlfn.COVARIANCE.S(A2:A20,B2:B20)</f>
        <v>-3.932250870598687E-8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22" sqref="H22"/>
    </sheetView>
  </sheetViews>
  <sheetFormatPr defaultRowHeight="15" x14ac:dyDescent="0.25"/>
  <cols>
    <col min="5" max="5" width="32" customWidth="1"/>
  </cols>
  <sheetData>
    <row r="1" spans="1:9" x14ac:dyDescent="0.25">
      <c r="A1" t="s">
        <v>43</v>
      </c>
      <c r="B1" t="s">
        <v>0</v>
      </c>
      <c r="C1" t="s">
        <v>2</v>
      </c>
      <c r="D1" t="s">
        <v>1</v>
      </c>
      <c r="E1" t="s">
        <v>3</v>
      </c>
      <c r="F1" s="4" t="s">
        <v>33</v>
      </c>
      <c r="G1" s="4" t="s">
        <v>34</v>
      </c>
      <c r="H1" s="4" t="s">
        <v>28</v>
      </c>
      <c r="I1" s="4" t="s">
        <v>35</v>
      </c>
    </row>
    <row r="2" spans="1:9" x14ac:dyDescent="0.25">
      <c r="A2">
        <v>2000</v>
      </c>
      <c r="B2" s="1">
        <v>256376</v>
      </c>
      <c r="C2" s="1">
        <v>14185</v>
      </c>
      <c r="D2">
        <v>7</v>
      </c>
      <c r="E2" s="1">
        <v>128564</v>
      </c>
      <c r="F2" s="2">
        <v>1</v>
      </c>
      <c r="G2" s="2">
        <v>255043.51500665379</v>
      </c>
      <c r="H2" s="2">
        <v>1332.4849933462101</v>
      </c>
      <c r="I2" s="2">
        <v>0.19070401566776271</v>
      </c>
    </row>
    <row r="3" spans="1:9" x14ac:dyDescent="0.25">
      <c r="A3">
        <v>2001</v>
      </c>
      <c r="B3" s="1">
        <v>264335</v>
      </c>
      <c r="C3" s="1">
        <v>15004</v>
      </c>
      <c r="D3">
        <v>6.6</v>
      </c>
      <c r="E3" s="1">
        <v>135710</v>
      </c>
      <c r="F3" s="2">
        <v>2</v>
      </c>
      <c r="G3" s="2">
        <v>269430.3433845106</v>
      </c>
      <c r="H3" s="2">
        <v>-5095.3433845106047</v>
      </c>
      <c r="I3" s="2">
        <v>-0.72924081658296835</v>
      </c>
    </row>
    <row r="4" spans="1:9" x14ac:dyDescent="0.25">
      <c r="A4">
        <v>2002</v>
      </c>
      <c r="B4" s="1">
        <v>273256</v>
      </c>
      <c r="C4" s="1">
        <v>15821</v>
      </c>
      <c r="D4">
        <v>7.5</v>
      </c>
      <c r="E4" s="1">
        <v>141985</v>
      </c>
      <c r="F4" s="2">
        <v>3</v>
      </c>
      <c r="G4" s="2">
        <v>279712.54038933059</v>
      </c>
      <c r="H4" s="2">
        <v>-6456.540389330592</v>
      </c>
      <c r="I4" s="2">
        <v>-0.92405406868738149</v>
      </c>
    </row>
    <row r="5" spans="1:9" x14ac:dyDescent="0.25">
      <c r="A5">
        <v>2003</v>
      </c>
      <c r="B5" s="1">
        <v>281200</v>
      </c>
      <c r="C5" s="1">
        <v>16566</v>
      </c>
      <c r="D5">
        <v>8.1999999999999993</v>
      </c>
      <c r="E5" s="1">
        <v>144669</v>
      </c>
      <c r="F5" s="2">
        <v>4</v>
      </c>
      <c r="G5" s="2">
        <v>284993.26644454605</v>
      </c>
      <c r="H5" s="2">
        <v>-3793.2664445460541</v>
      </c>
      <c r="I5" s="2">
        <v>-0.54288877329574226</v>
      </c>
    </row>
    <row r="6" spans="1:9" x14ac:dyDescent="0.25">
      <c r="A6">
        <v>2004</v>
      </c>
      <c r="B6" s="1">
        <v>296820</v>
      </c>
      <c r="C6" s="1">
        <v>16709</v>
      </c>
      <c r="D6">
        <v>8.4</v>
      </c>
      <c r="E6" s="1">
        <v>148851</v>
      </c>
      <c r="F6" s="2">
        <v>5</v>
      </c>
      <c r="G6" s="2">
        <v>291125.12151564879</v>
      </c>
      <c r="H6" s="2">
        <v>5694.8784843512112</v>
      </c>
      <c r="I6" s="2">
        <v>0.8150457236883426</v>
      </c>
    </row>
    <row r="7" spans="1:9" x14ac:dyDescent="0.25">
      <c r="A7">
        <v>2005</v>
      </c>
      <c r="B7" s="1">
        <v>310038</v>
      </c>
      <c r="C7" s="1">
        <v>17646</v>
      </c>
      <c r="D7">
        <v>8.5</v>
      </c>
      <c r="E7" s="1">
        <v>153985</v>
      </c>
      <c r="F7" s="2">
        <v>6</v>
      </c>
      <c r="G7" s="2">
        <v>301998.91465887969</v>
      </c>
      <c r="H7" s="2">
        <v>8039.0853411203134</v>
      </c>
      <c r="I7" s="2">
        <v>1.1505464335455813</v>
      </c>
    </row>
    <row r="8" spans="1:9" x14ac:dyDescent="0.25">
      <c r="A8">
        <v>2006</v>
      </c>
      <c r="B8" s="1">
        <v>325152</v>
      </c>
      <c r="C8" s="1">
        <v>18295</v>
      </c>
      <c r="D8">
        <v>8.3000000000000007</v>
      </c>
      <c r="E8" s="1">
        <v>161393</v>
      </c>
      <c r="F8" s="2">
        <v>7</v>
      </c>
      <c r="G8" s="2">
        <v>315647.86303645943</v>
      </c>
      <c r="H8" s="2">
        <v>9504.1369635405717</v>
      </c>
      <c r="I8" s="2">
        <v>1.36022326214122</v>
      </c>
    </row>
    <row r="9" spans="1:9" x14ac:dyDescent="0.25">
      <c r="A9">
        <v>2007</v>
      </c>
      <c r="B9" s="1">
        <v>343619</v>
      </c>
      <c r="C9" s="1">
        <v>18962</v>
      </c>
      <c r="D9">
        <v>7.5</v>
      </c>
      <c r="E9" s="1">
        <v>170106</v>
      </c>
      <c r="F9" s="2">
        <v>8</v>
      </c>
      <c r="G9" s="2">
        <v>332554.97953909333</v>
      </c>
      <c r="H9" s="2">
        <v>11064.020460906671</v>
      </c>
      <c r="I9" s="2">
        <v>1.5834723406727169</v>
      </c>
    </row>
    <row r="10" spans="1:9" x14ac:dyDescent="0.25">
      <c r="A10">
        <v>2008</v>
      </c>
      <c r="B10" s="1">
        <v>351743</v>
      </c>
      <c r="C10" s="1">
        <v>20133</v>
      </c>
      <c r="D10">
        <v>7</v>
      </c>
      <c r="E10" s="1">
        <v>179628</v>
      </c>
      <c r="F10" s="2">
        <v>9</v>
      </c>
      <c r="G10" s="2">
        <v>351969.90386472165</v>
      </c>
      <c r="H10" s="2">
        <v>-226.90386472165119</v>
      </c>
      <c r="I10" s="2">
        <v>-3.247427054640814E-2</v>
      </c>
    </row>
    <row r="11" spans="1:9" x14ac:dyDescent="0.25">
      <c r="A11">
        <v>2009</v>
      </c>
      <c r="B11" s="1">
        <v>346473</v>
      </c>
      <c r="C11" s="1">
        <v>21071</v>
      </c>
      <c r="D11">
        <v>7.9</v>
      </c>
      <c r="E11" s="1">
        <v>180906</v>
      </c>
      <c r="F11" s="2">
        <v>10</v>
      </c>
      <c r="G11" s="2">
        <v>355562.35505067592</v>
      </c>
      <c r="H11" s="2">
        <v>-9089.3550506759202</v>
      </c>
      <c r="I11" s="2">
        <v>-1.3008600597001905</v>
      </c>
    </row>
    <row r="12" spans="1:9" x14ac:dyDescent="0.25">
      <c r="A12">
        <v>2010</v>
      </c>
      <c r="B12" s="1">
        <v>363140</v>
      </c>
      <c r="C12" s="1">
        <v>21936</v>
      </c>
      <c r="D12">
        <v>8.3000000000000007</v>
      </c>
      <c r="E12" s="1">
        <v>184711</v>
      </c>
      <c r="F12" s="2">
        <v>11</v>
      </c>
      <c r="G12" s="2">
        <v>363585.79200779612</v>
      </c>
      <c r="H12" s="2">
        <v>-445.7920077961171</v>
      </c>
      <c r="I12" s="2">
        <v>-6.3801338449464576E-2</v>
      </c>
    </row>
    <row r="13" spans="1:9" x14ac:dyDescent="0.25">
      <c r="A13">
        <v>2011</v>
      </c>
      <c r="B13" s="1">
        <v>375968</v>
      </c>
      <c r="C13" s="1">
        <v>23356</v>
      </c>
      <c r="D13">
        <v>7.2</v>
      </c>
      <c r="E13" s="1">
        <v>193171</v>
      </c>
      <c r="F13" s="2">
        <v>12</v>
      </c>
      <c r="G13" s="2">
        <v>383780.59691556223</v>
      </c>
      <c r="H13" s="2">
        <v>-7812.5969155622297</v>
      </c>
      <c r="I13" s="2">
        <v>-1.1181316202667249</v>
      </c>
    </row>
    <row r="14" spans="1:9" x14ac:dyDescent="0.25">
      <c r="A14">
        <v>2012</v>
      </c>
      <c r="B14" s="1">
        <v>386175</v>
      </c>
      <c r="C14" s="1">
        <v>24158</v>
      </c>
      <c r="D14">
        <v>7.6</v>
      </c>
      <c r="E14" s="1">
        <v>199806</v>
      </c>
      <c r="F14" s="2">
        <v>13</v>
      </c>
      <c r="G14" s="2">
        <v>395614.67809928022</v>
      </c>
      <c r="H14" s="2">
        <v>-9439.6780992802233</v>
      </c>
      <c r="I14" s="2">
        <v>-1.3509979693077436</v>
      </c>
    </row>
    <row r="15" spans="1:9" x14ac:dyDescent="0.25">
      <c r="A15">
        <v>2013</v>
      </c>
      <c r="B15" s="1">
        <v>392880</v>
      </c>
      <c r="C15" s="1">
        <v>25045</v>
      </c>
      <c r="D15">
        <v>8.4</v>
      </c>
      <c r="E15" s="1">
        <v>203606</v>
      </c>
      <c r="F15" s="2">
        <v>14</v>
      </c>
      <c r="G15" s="2">
        <v>402842.47821460437</v>
      </c>
      <c r="H15" s="2">
        <v>-9962.4782146043726</v>
      </c>
      <c r="I15" s="2">
        <v>-1.4258206366411388</v>
      </c>
    </row>
    <row r="16" spans="1:9" x14ac:dyDescent="0.25">
      <c r="A16">
        <v>2014</v>
      </c>
      <c r="B16" s="1">
        <v>403003</v>
      </c>
      <c r="C16" s="1">
        <v>25436</v>
      </c>
      <c r="D16">
        <v>8.5</v>
      </c>
      <c r="E16" s="1">
        <v>206201</v>
      </c>
      <c r="F16" s="2">
        <v>15</v>
      </c>
      <c r="G16" s="2">
        <v>407901.93717931164</v>
      </c>
      <c r="H16" s="2">
        <v>-4898.9371793116443</v>
      </c>
      <c r="I16" s="2">
        <v>-0.70113134276484446</v>
      </c>
    </row>
    <row r="17" spans="1:9" x14ac:dyDescent="0.25">
      <c r="A17">
        <v>2015</v>
      </c>
      <c r="B17" s="1">
        <v>416701</v>
      </c>
      <c r="C17" s="1">
        <v>26282</v>
      </c>
      <c r="D17">
        <v>8.5</v>
      </c>
      <c r="E17" s="1">
        <v>208128</v>
      </c>
      <c r="F17" s="2">
        <v>16</v>
      </c>
      <c r="G17" s="2">
        <v>414030.78576458013</v>
      </c>
      <c r="H17" s="2">
        <v>2670.2142354198731</v>
      </c>
      <c r="I17" s="2">
        <v>0.38215858334660235</v>
      </c>
    </row>
    <row r="18" spans="1:9" x14ac:dyDescent="0.25">
      <c r="A18">
        <v>2016</v>
      </c>
      <c r="B18" s="1">
        <v>430003</v>
      </c>
      <c r="C18" s="1">
        <v>26675</v>
      </c>
      <c r="D18">
        <v>7.8</v>
      </c>
      <c r="E18" s="1">
        <v>211813</v>
      </c>
      <c r="F18" s="2">
        <v>17</v>
      </c>
      <c r="G18" s="2">
        <v>422414.23409883672</v>
      </c>
      <c r="H18" s="2">
        <v>7588.7659011632786</v>
      </c>
      <c r="I18" s="2">
        <v>1.0860971332068183</v>
      </c>
    </row>
    <row r="19" spans="1:9" x14ac:dyDescent="0.25">
      <c r="A19">
        <v>2017</v>
      </c>
      <c r="B19" s="1">
        <v>444991</v>
      </c>
      <c r="C19" s="1">
        <v>27853</v>
      </c>
      <c r="D19">
        <v>7.1</v>
      </c>
      <c r="E19" s="1">
        <v>219187</v>
      </c>
      <c r="F19" s="2">
        <v>18</v>
      </c>
      <c r="G19" s="2">
        <v>439212.51984931249</v>
      </c>
      <c r="H19" s="2">
        <v>5778.4801506875083</v>
      </c>
      <c r="I19" s="2">
        <v>0.82701071658992176</v>
      </c>
    </row>
    <row r="20" spans="1:9" ht="15.75" thickBot="1" x14ac:dyDescent="0.3">
      <c r="A20">
        <v>2018</v>
      </c>
      <c r="B20" s="1">
        <v>460419</v>
      </c>
      <c r="C20" s="1">
        <v>28618</v>
      </c>
      <c r="D20">
        <v>6</v>
      </c>
      <c r="E20" s="1">
        <v>226300</v>
      </c>
      <c r="F20" s="3">
        <v>19</v>
      </c>
      <c r="G20" s="3">
        <v>454870.17498019629</v>
      </c>
      <c r="H20" s="3">
        <v>5548.8250198037131</v>
      </c>
      <c r="I20" s="3">
        <v>0.79414268738363258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 Mind Computer</dc:creator>
  <cp:lastModifiedBy>Master Mind Computer</cp:lastModifiedBy>
  <dcterms:created xsi:type="dcterms:W3CDTF">2023-04-19T17:16:48Z</dcterms:created>
  <dcterms:modified xsi:type="dcterms:W3CDTF">2023-04-26T08:36:15Z</dcterms:modified>
</cp:coreProperties>
</file>