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/Downloads/"/>
    </mc:Choice>
  </mc:AlternateContent>
  <xr:revisionPtr revIDLastSave="0" documentId="13_ncr:1_{3B01A20B-B99D-564C-885D-C7E28BAD1838}" xr6:coauthVersionLast="47" xr6:coauthVersionMax="47" xr10:uidLastSave="{00000000-0000-0000-0000-000000000000}"/>
  <bookViews>
    <workbookView xWindow="80" yWindow="680" windowWidth="28800" windowHeight="15980" activeTab="3" xr2:uid="{4E1BD276-A7DD-3C43-9B09-7B12A178A663}"/>
  </bookViews>
  <sheets>
    <sheet name="2.3a_optimal_product_mix" sheetId="1" r:id="rId1"/>
    <sheet name="2.3c_optical_product_mix" sheetId="3" r:id="rId2"/>
    <sheet name="2.3b_optimial_product_mix" sheetId="4" r:id="rId3"/>
    <sheet name="2.5a_Call_Center_Staffing" sheetId="5" r:id="rId4"/>
  </sheets>
  <definedNames>
    <definedName name="solver_adj" localSheetId="0" hidden="1">'2.3a_optimal_product_mix'!$A$10:$A$14</definedName>
    <definedName name="solver_adj" localSheetId="2" hidden="1">'2.3b_optimial_product_mix'!$A$11:$A$16</definedName>
    <definedName name="solver_adj" localSheetId="1" hidden="1">'2.3c_optical_product_mix'!$A$10:$A$14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'2.3a_optimal_product_mix'!$D$15</definedName>
    <definedName name="solver_lhs1" localSheetId="2" hidden="1">'2.3b_optimial_product_mix'!$A$11:$A$15</definedName>
    <definedName name="solver_lhs1" localSheetId="1" hidden="1">'2.3c_optical_product_mix'!$A$10:$A$14</definedName>
    <definedName name="solver_lhs2" localSheetId="0" hidden="1">'2.3a_optimal_product_mix'!$E$15</definedName>
    <definedName name="solver_lhs2" localSheetId="2" hidden="1">'2.3b_optimial_product_mix'!$A$15</definedName>
    <definedName name="solver_lhs2" localSheetId="1" hidden="1">'2.3c_optical_product_mix'!$D$15</definedName>
    <definedName name="solver_lhs3" localSheetId="0" hidden="1">'2.3a_optimal_product_mix'!$F$15</definedName>
    <definedName name="solver_lhs3" localSheetId="2" hidden="1">'2.3b_optimial_product_mix'!$D$16</definedName>
    <definedName name="solver_lhs3" localSheetId="1" hidden="1">'2.3c_optical_product_mix'!$E$15</definedName>
    <definedName name="solver_lhs4" localSheetId="0" hidden="1">'2.3a_optimal_product_mix'!$G$15</definedName>
    <definedName name="solver_lhs4" localSheetId="2" hidden="1">'2.3b_optimial_product_mix'!$E$16</definedName>
    <definedName name="solver_lhs4" localSheetId="1" hidden="1">'2.3c_optical_product_mix'!$F$15</definedName>
    <definedName name="solver_lhs5" localSheetId="2" hidden="1">'2.3b_optimial_product_mix'!$F$16</definedName>
    <definedName name="solver_lhs5" localSheetId="1" hidden="1">'2.3c_optical_product_mix'!$G$15</definedName>
    <definedName name="solver_lhs6" localSheetId="2" hidden="1">'2.3b_optimial_product_mix'!$G$16</definedName>
    <definedName name="solver_lhs7" localSheetId="2" hidden="1">'2.3b_optimial_product_mix'!$G$16</definedName>
    <definedName name="solver_lin" localSheetId="0" hidden="1">1</definedName>
    <definedName name="solver_lin" localSheetId="2" hidden="1">1</definedName>
    <definedName name="solver_lin" localSheetId="1" hidden="1">1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4</definedName>
    <definedName name="solver_num" localSheetId="2" hidden="1">7</definedName>
    <definedName name="solver_num" localSheetId="1" hidden="1">5</definedName>
    <definedName name="solver_opt" localSheetId="0" hidden="1">'2.3a_optimal_product_mix'!$C$15</definedName>
    <definedName name="solver_opt" localSheetId="2" hidden="1">'2.3b_optimial_product_mix'!$C$16</definedName>
    <definedName name="solver_opt" localSheetId="1" hidden="1">'2.3c_optical_product_mix'!$C$15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el1" localSheetId="0" hidden="1">3</definedName>
    <definedName name="solver_rel1" localSheetId="2" hidden="1">3</definedName>
    <definedName name="solver_rel1" localSheetId="1" hidden="1">4</definedName>
    <definedName name="solver_rel2" localSheetId="0" hidden="1">3</definedName>
    <definedName name="solver_rel2" localSheetId="2" hidden="1">1</definedName>
    <definedName name="solver_rel2" localSheetId="1" hidden="1">3</definedName>
    <definedName name="solver_rel3" localSheetId="0" hidden="1">3</definedName>
    <definedName name="solver_rel3" localSheetId="2" hidden="1">3</definedName>
    <definedName name="solver_rel3" localSheetId="1" hidden="1">3</definedName>
    <definedName name="solver_rel4" localSheetId="0" hidden="1">3</definedName>
    <definedName name="solver_rel4" localSheetId="2" hidden="1">3</definedName>
    <definedName name="solver_rel4" localSheetId="1" hidden="1">3</definedName>
    <definedName name="solver_rel5" localSheetId="2" hidden="1">3</definedName>
    <definedName name="solver_rel5" localSheetId="1" hidden="1">3</definedName>
    <definedName name="solver_rel6" localSheetId="2" hidden="1">3</definedName>
    <definedName name="solver_rel7" localSheetId="2" hidden="1">3</definedName>
    <definedName name="solver_rhs1" localSheetId="0" hidden="1">'2.3a_optimal_product_mix'!$D$16</definedName>
    <definedName name="solver_rhs1" localSheetId="2" hidden="1">0</definedName>
    <definedName name="solver_rhs1" localSheetId="1" hidden="1">"integer"</definedName>
    <definedName name="solver_rhs2" localSheetId="0" hidden="1">'2.3a_optimal_product_mix'!$E$16</definedName>
    <definedName name="solver_rhs2" localSheetId="2" hidden="1">5</definedName>
    <definedName name="solver_rhs2" localSheetId="1" hidden="1">'2.3c_optical_product_mix'!$D$16</definedName>
    <definedName name="solver_rhs3" localSheetId="0" hidden="1">'2.3a_optimal_product_mix'!$F$16</definedName>
    <definedName name="solver_rhs3" localSheetId="2" hidden="1">'2.3b_optimial_product_mix'!$D$17</definedName>
    <definedName name="solver_rhs3" localSheetId="1" hidden="1">'2.3c_optical_product_mix'!$E$16</definedName>
    <definedName name="solver_rhs4" localSheetId="0" hidden="1">'2.3a_optimal_product_mix'!$G$16</definedName>
    <definedName name="solver_rhs4" localSheetId="2" hidden="1">'2.3b_optimial_product_mix'!$E$17</definedName>
    <definedName name="solver_rhs4" localSheetId="1" hidden="1">'2.3c_optical_product_mix'!$F$16</definedName>
    <definedName name="solver_rhs5" localSheetId="2" hidden="1">'2.3b_optimial_product_mix'!$F$17</definedName>
    <definedName name="solver_rhs5" localSheetId="1" hidden="1">'2.3c_optical_product_mix'!$G$16</definedName>
    <definedName name="solver_rhs6" localSheetId="2" hidden="1">'2.3b_optimial_product_mix'!$G$17</definedName>
    <definedName name="solver_rhs7" localSheetId="2" hidden="1">'2.3b_optimial_product_mix'!$G$17</definedName>
    <definedName name="solver_rlx" localSheetId="0" hidden="1">2</definedName>
    <definedName name="solver_rlx" localSheetId="2" hidden="1">1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2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</definedName>
    <definedName name="solver_tol" localSheetId="2" hidden="1">0</definedName>
    <definedName name="solver_tol" localSheetId="1" hidden="1">0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2</definedName>
    <definedName name="solver_ver" localSheetId="2" hidden="1">2</definedName>
    <definedName name="solver_ver" localSheetId="1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5" l="1"/>
  <c r="E26" i="5" a="1"/>
  <c r="E26" i="5" s="1"/>
  <c r="E25" i="5" a="1"/>
  <c r="E25" i="5" s="1"/>
  <c r="E24" i="5" a="1"/>
  <c r="E24" i="5" s="1"/>
  <c r="E23" i="5"/>
  <c r="E23" i="5" a="1"/>
  <c r="E22" i="5"/>
  <c r="E22" i="5" a="1"/>
  <c r="E21" i="5" a="1"/>
  <c r="E21" i="5" s="1"/>
  <c r="E20" i="5" a="1"/>
  <c r="E20" i="5" s="1"/>
  <c r="E19" i="5" a="1"/>
  <c r="E19" i="5" s="1"/>
  <c r="E18" i="5" a="1"/>
  <c r="E18" i="5" s="1"/>
  <c r="E17" i="5"/>
  <c r="E17" i="5" a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3" i="5" a="1"/>
  <c r="E3" i="5" s="1"/>
  <c r="C16" i="4"/>
  <c r="D16" i="4"/>
  <c r="E16" i="4"/>
  <c r="F16" i="4"/>
  <c r="G16" i="4"/>
  <c r="D15" i="1"/>
  <c r="C15" i="1"/>
  <c r="G15" i="3"/>
  <c r="F15" i="3"/>
  <c r="E15" i="3"/>
  <c r="D15" i="3"/>
  <c r="C15" i="3"/>
  <c r="G15" i="1"/>
  <c r="F15" i="1"/>
  <c r="E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<sst xmlns="http://schemas.openxmlformats.org/spreadsheetml/2006/main" count="156" uniqueCount="70">
  <si>
    <t>Foods </t>
  </si>
  <si>
    <t>Price ($)</t>
  </si>
  <si>
    <t>per serving</t>
  </si>
  <si>
    <t>Calories</t>
  </si>
  <si>
    <t>Fat (g)</t>
  </si>
  <si>
    <t>Protein (g)</t>
  </si>
  <si>
    <t>Carbohydrate (g)</t>
  </si>
  <si>
    <t>Color coding:</t>
  </si>
  <si>
    <t>PARAMETERS</t>
  </si>
  <si>
    <t>FORMULAS</t>
  </si>
  <si>
    <t>DECISION VARIABLES</t>
  </si>
  <si>
    <t>OBJECTIVE</t>
  </si>
  <si>
    <t>You are interested in finding the cheapest diet that satisfies the following (you can take</t>
  </si>
  <si>
    <t>fractions of servings):</t>
  </si>
  <si>
    <t>Calories must be at least 2000,</t>
  </si>
  <si>
    <t>Fat must be at least 50g,</t>
  </si>
  <si>
    <t>Protein must be at least 100g,</t>
  </si>
  <si>
    <t>Carbohydrates must be at least 250g.</t>
  </si>
  <si>
    <t>Raw carrots x1</t>
  </si>
  <si>
    <t>Baked potatoes x2</t>
  </si>
  <si>
    <t>Wheat bread x3</t>
  </si>
  <si>
    <t>Cheddar cheese x4</t>
  </si>
  <si>
    <t>Peanut butter x5</t>
  </si>
  <si>
    <t>DECISION VARIABLES: X SERVINGS</t>
  </si>
  <si>
    <t>minimize</t>
  </si>
  <si>
    <t xml:space="preserve">You are interested in finding the cheapest diet that satisfies the following (you can take </t>
  </si>
  <si>
    <t>pb_cheap x5</t>
  </si>
  <si>
    <t># Type A STARTING at shift s (Xa)</t>
  </si>
  <si>
    <t># Type B STARTING at shift s (Xb)</t>
  </si>
  <si>
    <t>Start slot (s)</t>
  </si>
  <si>
    <t>Time slots (U)</t>
  </si>
  <si>
    <t># workers taken on slot s</t>
  </si>
  <si>
    <t>Minimum # of workers on slot s</t>
  </si>
  <si>
    <t>09:00 - 09:30 </t>
  </si>
  <si>
    <t>09:30 - 10:00 </t>
  </si>
  <si>
    <t>10:00 - 10:30 </t>
  </si>
  <si>
    <t>10:30 - 11:00 </t>
  </si>
  <si>
    <t>11:00 - 11:30 </t>
  </si>
  <si>
    <t>Shift type A</t>
  </si>
  <si>
    <t>Shift type B</t>
  </si>
  <si>
    <t>11:30 - 12:00 </t>
  </si>
  <si>
    <t>hours</t>
  </si>
  <si>
    <t>12:00 - 12:30 </t>
  </si>
  <si>
    <t>euros/hr</t>
  </si>
  <si>
    <t>12:30 - 13:00 </t>
  </si>
  <si>
    <t>shift start</t>
  </si>
  <si>
    <t>9:00-12:30</t>
  </si>
  <si>
    <t>9:00-17:00</t>
  </si>
  <si>
    <t>-</t>
  </si>
  <si>
    <t>13:00 - 13:30 </t>
  </si>
  <si>
    <t>13:30 - 14:00 </t>
  </si>
  <si>
    <t>14:00 - 14:30 </t>
  </si>
  <si>
    <t>14:30 - 15:00 </t>
  </si>
  <si>
    <t>15:00 - 15:30 </t>
  </si>
  <si>
    <t>15:30 - 16:00 </t>
  </si>
  <si>
    <t>16:00 - 16:30 </t>
  </si>
  <si>
    <t>16:30 - 17:00 </t>
  </si>
  <si>
    <t>17:00 - 17:30 </t>
  </si>
  <si>
    <t>minimize salary cost</t>
  </si>
  <si>
    <t>17:30 - 18:00 </t>
  </si>
  <si>
    <t>18:00 - 18:30 </t>
  </si>
  <si>
    <t>18:30 - 19:00 </t>
  </si>
  <si>
    <t>19:00 - 19:30 </t>
  </si>
  <si>
    <t>19:30 - 20:00 </t>
  </si>
  <si>
    <t>20:00 - 20:30 </t>
  </si>
  <si>
    <t>20:30 - 21:00</t>
  </si>
  <si>
    <t>salary cost = X * worker type salary</t>
  </si>
  <si>
    <t>Objective = min (salary cost A + salary cost B)</t>
  </si>
  <si>
    <t xml:space="preserve">Considering the solution for part a was the optimal solution, with positive real numbers, any deviation from this would be less optimal. </t>
  </si>
  <si>
    <t>For this reason, an optimal integer solution would not be able to properly minimize the objective function. Thus, the price/serving increased slightly, from ~2.31 to ~2.43.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</si>
</sst>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name val="Aptos Narrow"/>
      <family val="2"/>
      <scheme val="minor"/>
    </font>
    <font>
      <sz val="11"/>
      <color rgb="FF000000"/>
      <name val="Helvetica"/>
      <family val="2"/>
    </font>
    <font>
      <sz val="8"/>
      <name val="Aptos Narrow"/>
      <family val="2"/>
      <scheme val="minor"/>
    </font>
    <font>
      <b/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2" fontId="0" fillId="2" borderId="0" xfId="0" applyNumberFormat="1" applyFill="1"/>
    <xf numFmtId="2" fontId="1" fillId="5" borderId="0" xfId="0" applyNumberFormat="1" applyFont="1" applyFill="1" applyAlignment="1">
      <alignment horizontal="left" vertical="top"/>
    </xf>
    <xf numFmtId="2" fontId="0" fillId="5" borderId="0" xfId="0" applyNumberFormat="1" applyFill="1" applyAlignment="1">
      <alignment horizontal="left" vertical="top"/>
    </xf>
    <xf numFmtId="164" fontId="0" fillId="6" borderId="0" xfId="0" applyNumberForma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F52E-9D9C-5B41-B89A-093EFBA3A711}">
  <dimension ref="A1:M21"/>
  <sheetViews>
    <sheetView topLeftCell="A2" zoomScale="150" workbookViewId="0">
      <selection activeCell="C15" sqref="C15"/>
    </sheetView>
  </sheetViews>
  <sheetFormatPr baseColWidth="10" defaultRowHeight="16" x14ac:dyDescent="0.2"/>
  <cols>
    <col min="1" max="1" width="20" customWidth="1"/>
    <col min="2" max="2" width="17.5" customWidth="1"/>
    <col min="4" max="6" width="11.33203125" bestFit="1" customWidth="1"/>
    <col min="7" max="7" width="16.83203125" bestFit="1" customWidth="1"/>
  </cols>
  <sheetData>
    <row r="1" spans="1:13" x14ac:dyDescent="0.2">
      <c r="A1" s="17" t="s">
        <v>25</v>
      </c>
      <c r="B1" s="17"/>
      <c r="C1" s="17"/>
      <c r="D1" s="17"/>
      <c r="E1" s="17"/>
      <c r="F1" s="17"/>
    </row>
    <row r="2" spans="1:13" x14ac:dyDescent="0.2">
      <c r="A2" s="17" t="s">
        <v>13</v>
      </c>
      <c r="B2" s="17"/>
      <c r="C2" s="17"/>
      <c r="D2" s="17"/>
      <c r="E2" s="17"/>
      <c r="F2" s="17"/>
    </row>
    <row r="3" spans="1:13" x14ac:dyDescent="0.2">
      <c r="A3" s="17" t="s">
        <v>14</v>
      </c>
      <c r="B3" s="17"/>
      <c r="C3" s="17"/>
      <c r="D3" s="17"/>
      <c r="E3" s="17"/>
      <c r="F3" s="17"/>
    </row>
    <row r="4" spans="1:13" x14ac:dyDescent="0.2">
      <c r="A4" s="17" t="s">
        <v>15</v>
      </c>
      <c r="B4" s="17"/>
      <c r="C4" s="17"/>
      <c r="D4" s="17"/>
      <c r="E4" s="17"/>
      <c r="F4" s="17"/>
    </row>
    <row r="5" spans="1:13" x14ac:dyDescent="0.2">
      <c r="A5" s="17" t="s">
        <v>16</v>
      </c>
      <c r="B5" s="17"/>
      <c r="C5" s="17"/>
      <c r="D5" s="17"/>
      <c r="E5" s="17"/>
      <c r="F5" s="17"/>
    </row>
    <row r="6" spans="1:13" x14ac:dyDescent="0.2">
      <c r="A6" s="17" t="s">
        <v>17</v>
      </c>
      <c r="B6" s="17"/>
      <c r="C6" s="17"/>
      <c r="D6" s="17"/>
      <c r="E6" s="17"/>
      <c r="F6" s="17"/>
    </row>
    <row r="7" spans="1:13" x14ac:dyDescent="0.2">
      <c r="A7" s="7"/>
      <c r="B7" s="7"/>
      <c r="C7" s="7"/>
      <c r="D7" s="7"/>
      <c r="E7" s="7"/>
      <c r="F7" s="7"/>
    </row>
    <row r="8" spans="1:13" x14ac:dyDescent="0.2">
      <c r="B8" s="16" t="s">
        <v>0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</row>
    <row r="9" spans="1:13" ht="34" x14ac:dyDescent="0.2">
      <c r="A9" s="9" t="s">
        <v>23</v>
      </c>
      <c r="B9" s="16"/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1:13" x14ac:dyDescent="0.2">
      <c r="A10" s="12">
        <v>0</v>
      </c>
      <c r="B10" s="1" t="s">
        <v>18</v>
      </c>
      <c r="C10" s="13">
        <v>0.14000000000000001</v>
      </c>
      <c r="D10" s="13">
        <v>23</v>
      </c>
      <c r="E10" s="13">
        <v>0.1</v>
      </c>
      <c r="F10" s="13">
        <v>0.6</v>
      </c>
      <c r="G10" s="13">
        <v>6</v>
      </c>
    </row>
    <row r="11" spans="1:13" x14ac:dyDescent="0.2">
      <c r="A11" s="12">
        <v>7.7146690518783547</v>
      </c>
      <c r="B11" s="1" t="s">
        <v>19</v>
      </c>
      <c r="C11" s="13">
        <v>0.12</v>
      </c>
      <c r="D11" s="13">
        <v>171</v>
      </c>
      <c r="E11" s="13">
        <v>0.2</v>
      </c>
      <c r="F11" s="13">
        <v>3.7</v>
      </c>
      <c r="G11" s="13">
        <v>30</v>
      </c>
      <c r="I11" s="1"/>
      <c r="M11" s="8"/>
    </row>
    <row r="12" spans="1:13" x14ac:dyDescent="0.2">
      <c r="A12" s="12">
        <v>0</v>
      </c>
      <c r="B12" s="1" t="s">
        <v>20</v>
      </c>
      <c r="C12" s="13">
        <v>0.2</v>
      </c>
      <c r="D12" s="13">
        <v>65</v>
      </c>
      <c r="E12" s="13">
        <v>0</v>
      </c>
      <c r="F12" s="13">
        <v>2.2000000000000002</v>
      </c>
      <c r="G12" s="13">
        <v>13</v>
      </c>
      <c r="I12" s="11"/>
      <c r="M12" s="8"/>
    </row>
    <row r="13" spans="1:13" x14ac:dyDescent="0.2">
      <c r="A13" s="12">
        <v>0</v>
      </c>
      <c r="B13" s="1" t="s">
        <v>21</v>
      </c>
      <c r="C13" s="13">
        <v>0.75</v>
      </c>
      <c r="D13" s="13">
        <v>112</v>
      </c>
      <c r="E13" s="13">
        <v>9.3000000000000007</v>
      </c>
      <c r="F13" s="13">
        <v>7</v>
      </c>
      <c r="G13" s="13">
        <v>0</v>
      </c>
      <c r="M13" s="8"/>
    </row>
    <row r="14" spans="1:13" x14ac:dyDescent="0.2">
      <c r="A14" s="12">
        <v>9.2799642218246898</v>
      </c>
      <c r="B14" s="1" t="s">
        <v>22</v>
      </c>
      <c r="C14" s="13">
        <v>0.15</v>
      </c>
      <c r="D14" s="14">
        <v>188</v>
      </c>
      <c r="E14" s="13">
        <v>16</v>
      </c>
      <c r="F14" s="13">
        <v>7.7</v>
      </c>
      <c r="G14" s="13">
        <v>2</v>
      </c>
      <c r="M14" s="8"/>
    </row>
    <row r="15" spans="1:13" x14ac:dyDescent="0.2">
      <c r="C15" s="5">
        <f>SUMPRODUCT(C10:C14,A10:A14)</f>
        <v>2.3177549194991061</v>
      </c>
      <c r="D15" s="15">
        <f>SUMPRODUCT(D10:D14,$A$10:$A$14)</f>
        <v>3063.8416815742403</v>
      </c>
      <c r="E15" s="15">
        <f>SUMPRODUCT(E10:E14,$A$10:$A$14)</f>
        <v>150.02236135957071</v>
      </c>
      <c r="F15" s="15">
        <f>SUMPRODUCT(F10:F14,$A$10:$A$14)</f>
        <v>100.00000000000003</v>
      </c>
      <c r="G15" s="15">
        <f>SUMPRODUCT(G10:G14,$A$10:$A$14)</f>
        <v>250</v>
      </c>
    </row>
    <row r="16" spans="1:13" ht="16" customHeight="1" x14ac:dyDescent="0.2">
      <c r="B16" s="1"/>
      <c r="C16" s="10" t="s">
        <v>24</v>
      </c>
      <c r="D16" s="10">
        <v>2000</v>
      </c>
      <c r="E16" s="10">
        <v>50</v>
      </c>
      <c r="F16" s="10">
        <v>100</v>
      </c>
      <c r="G16" s="10">
        <v>250</v>
      </c>
    </row>
    <row r="17" spans="1:7" x14ac:dyDescent="0.2">
      <c r="B17" s="1"/>
      <c r="C17" s="10"/>
      <c r="D17" s="10"/>
      <c r="E17" s="10"/>
      <c r="F17" s="10"/>
      <c r="G17" s="10"/>
    </row>
    <row r="18" spans="1:7" x14ac:dyDescent="0.2">
      <c r="A18" s="4" t="s">
        <v>7</v>
      </c>
      <c r="B18" s="6" t="s">
        <v>8</v>
      </c>
      <c r="C18" s="10"/>
      <c r="D18" s="10"/>
      <c r="E18" s="10"/>
      <c r="F18" s="10"/>
      <c r="G18" s="10"/>
    </row>
    <row r="19" spans="1:7" x14ac:dyDescent="0.2">
      <c r="B19" s="3" t="s">
        <v>9</v>
      </c>
      <c r="C19" s="10"/>
      <c r="D19" s="10"/>
      <c r="E19" s="10"/>
      <c r="F19" s="10"/>
      <c r="G19" s="10"/>
    </row>
    <row r="20" spans="1:7" x14ac:dyDescent="0.2">
      <c r="B20" s="2" t="s">
        <v>10</v>
      </c>
      <c r="C20" s="10"/>
      <c r="D20" s="10"/>
      <c r="E20" s="10"/>
      <c r="F20" s="10"/>
      <c r="G20" s="10"/>
    </row>
    <row r="21" spans="1:7" x14ac:dyDescent="0.2">
      <c r="B21" s="5" t="s">
        <v>11</v>
      </c>
    </row>
  </sheetData>
  <scenarios current="0">
    <scenario name="test1" count="5" user="Work" comment="Created by Work on 10/9/2025">
      <inputCells r="A10" val="0"/>
      <inputCells r="A11" val="7.46753246753247"/>
      <inputCells r="A12" val="0"/>
      <inputCells r="A13" val="0"/>
      <inputCells r="A14" val="12.987012987013"/>
    </scenario>
  </scenarios>
  <mergeCells count="7">
    <mergeCell ref="B8:B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5785-3DE2-7B42-9C80-7E2A1D45009E}">
  <dimension ref="A1:M24"/>
  <sheetViews>
    <sheetView topLeftCell="A5" zoomScale="140" zoomScaleNormal="140" workbookViewId="0">
      <selection activeCell="A23" sqref="A23:J24"/>
    </sheetView>
  </sheetViews>
  <sheetFormatPr baseColWidth="10" defaultRowHeight="16" x14ac:dyDescent="0.2"/>
  <cols>
    <col min="1" max="1" width="20" customWidth="1"/>
    <col min="2" max="2" width="17.5" customWidth="1"/>
    <col min="4" max="6" width="11.33203125" bestFit="1" customWidth="1"/>
    <col min="7" max="7" width="16.83203125" bestFit="1" customWidth="1"/>
  </cols>
  <sheetData>
    <row r="1" spans="1:13" x14ac:dyDescent="0.2">
      <c r="A1" s="17" t="s">
        <v>12</v>
      </c>
      <c r="B1" s="17"/>
      <c r="C1" s="17"/>
      <c r="D1" s="17"/>
      <c r="E1" s="17"/>
      <c r="F1" s="17"/>
    </row>
    <row r="2" spans="1:13" x14ac:dyDescent="0.2">
      <c r="A2" s="17" t="s">
        <v>13</v>
      </c>
      <c r="B2" s="17"/>
      <c r="C2" s="17"/>
      <c r="D2" s="17"/>
      <c r="E2" s="17"/>
      <c r="F2" s="17"/>
    </row>
    <row r="3" spans="1:13" x14ac:dyDescent="0.2">
      <c r="A3" s="17" t="s">
        <v>14</v>
      </c>
      <c r="B3" s="17"/>
      <c r="C3" s="17"/>
      <c r="D3" s="17"/>
      <c r="E3" s="17"/>
      <c r="F3" s="17"/>
    </row>
    <row r="4" spans="1:13" x14ac:dyDescent="0.2">
      <c r="A4" s="17" t="s">
        <v>15</v>
      </c>
      <c r="B4" s="17"/>
      <c r="C4" s="17"/>
      <c r="D4" s="17"/>
      <c r="E4" s="17"/>
      <c r="F4" s="17"/>
    </row>
    <row r="5" spans="1:13" x14ac:dyDescent="0.2">
      <c r="A5" s="17" t="s">
        <v>16</v>
      </c>
      <c r="B5" s="17"/>
      <c r="C5" s="17"/>
      <c r="D5" s="17"/>
      <c r="E5" s="17"/>
      <c r="F5" s="17"/>
    </row>
    <row r="6" spans="1:13" x14ac:dyDescent="0.2">
      <c r="A6" s="17" t="s">
        <v>17</v>
      </c>
      <c r="B6" s="17"/>
      <c r="C6" s="17"/>
      <c r="D6" s="17"/>
      <c r="E6" s="17"/>
      <c r="F6" s="17"/>
    </row>
    <row r="7" spans="1:13" x14ac:dyDescent="0.2">
      <c r="A7" s="7"/>
      <c r="B7" s="7"/>
      <c r="C7" s="7"/>
      <c r="D7" s="7"/>
      <c r="E7" s="7"/>
      <c r="F7" s="7"/>
    </row>
    <row r="8" spans="1:13" x14ac:dyDescent="0.2">
      <c r="B8" s="16" t="s">
        <v>0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</row>
    <row r="9" spans="1:13" ht="34" x14ac:dyDescent="0.2">
      <c r="A9" s="9" t="s">
        <v>23</v>
      </c>
      <c r="B9" s="16"/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1:13" x14ac:dyDescent="0.2">
      <c r="A10" s="12">
        <v>0</v>
      </c>
      <c r="B10" s="1" t="s">
        <v>18</v>
      </c>
      <c r="C10" s="13">
        <v>0.14000000000000001</v>
      </c>
      <c r="D10" s="13">
        <v>23</v>
      </c>
      <c r="E10" s="13">
        <v>0.1</v>
      </c>
      <c r="F10" s="13">
        <v>0.6</v>
      </c>
      <c r="G10" s="13">
        <v>6</v>
      </c>
    </row>
    <row r="11" spans="1:13" x14ac:dyDescent="0.2">
      <c r="A11" s="12">
        <v>9</v>
      </c>
      <c r="B11" s="1" t="s">
        <v>19</v>
      </c>
      <c r="C11" s="13">
        <v>0.12</v>
      </c>
      <c r="D11" s="13">
        <v>171</v>
      </c>
      <c r="E11" s="13">
        <v>0.2</v>
      </c>
      <c r="F11" s="13">
        <v>3.7</v>
      </c>
      <c r="G11" s="13">
        <v>30</v>
      </c>
      <c r="I11" s="1"/>
      <c r="M11" s="8"/>
    </row>
    <row r="12" spans="1:13" x14ac:dyDescent="0.2">
      <c r="A12" s="12">
        <v>0</v>
      </c>
      <c r="B12" s="1" t="s">
        <v>20</v>
      </c>
      <c r="C12" s="13">
        <v>0.2</v>
      </c>
      <c r="D12" s="13">
        <v>65</v>
      </c>
      <c r="E12" s="13">
        <v>0</v>
      </c>
      <c r="F12" s="13">
        <v>2.2000000000000002</v>
      </c>
      <c r="G12" s="13">
        <v>13</v>
      </c>
      <c r="I12" s="11"/>
      <c r="M12" s="8"/>
    </row>
    <row r="13" spans="1:13" x14ac:dyDescent="0.2">
      <c r="A13" s="12">
        <v>0</v>
      </c>
      <c r="B13" s="1" t="s">
        <v>21</v>
      </c>
      <c r="C13" s="13">
        <v>0.75</v>
      </c>
      <c r="D13" s="13">
        <v>112</v>
      </c>
      <c r="E13" s="13">
        <v>9.3000000000000007</v>
      </c>
      <c r="F13" s="13">
        <v>7</v>
      </c>
      <c r="G13" s="13">
        <v>0</v>
      </c>
      <c r="M13" s="8"/>
    </row>
    <row r="14" spans="1:13" x14ac:dyDescent="0.2">
      <c r="A14" s="12">
        <v>9</v>
      </c>
      <c r="B14" s="1" t="s">
        <v>22</v>
      </c>
      <c r="C14" s="13">
        <v>0.15</v>
      </c>
      <c r="D14" s="14">
        <v>188</v>
      </c>
      <c r="E14" s="13">
        <v>16</v>
      </c>
      <c r="F14" s="13">
        <v>7.7</v>
      </c>
      <c r="G14" s="13">
        <v>2</v>
      </c>
      <c r="M14" s="8"/>
    </row>
    <row r="15" spans="1:13" x14ac:dyDescent="0.2">
      <c r="C15" s="5">
        <f>SUMPRODUCT(C10:C14,A10:A14)</f>
        <v>2.4299999999999997</v>
      </c>
      <c r="D15" s="15">
        <f>SUMPRODUCT(D10:D14,$A$10:$A$14)</f>
        <v>3231</v>
      </c>
      <c r="E15" s="15">
        <f>SUMPRODUCT(E10:E14,$A$10:$A$14)</f>
        <v>145.80000000000001</v>
      </c>
      <c r="F15" s="15">
        <f>SUMPRODUCT(F10:F14,$A$10:$A$14)</f>
        <v>102.6</v>
      </c>
      <c r="G15" s="15">
        <f>SUMPRODUCT(G10:G14,$A$10:$A$14)</f>
        <v>288</v>
      </c>
    </row>
    <row r="16" spans="1:13" ht="16" customHeight="1" x14ac:dyDescent="0.2">
      <c r="B16" s="1"/>
      <c r="C16" s="10" t="s">
        <v>24</v>
      </c>
      <c r="D16" s="10">
        <v>2000</v>
      </c>
      <c r="E16" s="10">
        <v>50</v>
      </c>
      <c r="F16" s="10">
        <v>100</v>
      </c>
      <c r="G16" s="10">
        <v>250</v>
      </c>
    </row>
    <row r="17" spans="1:10" x14ac:dyDescent="0.2">
      <c r="B17" s="1"/>
      <c r="C17" s="10"/>
      <c r="D17" s="10"/>
      <c r="E17" s="10"/>
      <c r="F17" s="10"/>
      <c r="G17" s="10"/>
    </row>
    <row r="18" spans="1:10" x14ac:dyDescent="0.2">
      <c r="A18" s="4" t="s">
        <v>7</v>
      </c>
      <c r="B18" s="6" t="s">
        <v>8</v>
      </c>
      <c r="C18" s="10"/>
      <c r="D18" s="10"/>
      <c r="E18" s="10"/>
      <c r="F18" s="10"/>
      <c r="G18" s="10"/>
    </row>
    <row r="19" spans="1:10" x14ac:dyDescent="0.2">
      <c r="B19" s="3" t="s">
        <v>9</v>
      </c>
      <c r="C19" s="10"/>
      <c r="D19" s="10"/>
      <c r="E19" s="10"/>
      <c r="F19" s="10"/>
      <c r="G19" s="10"/>
    </row>
    <row r="20" spans="1:10" x14ac:dyDescent="0.2">
      <c r="B20" s="2" t="s">
        <v>10</v>
      </c>
      <c r="C20" s="10"/>
      <c r="D20" s="10"/>
      <c r="E20" s="10"/>
      <c r="F20" s="10"/>
      <c r="G20" s="10"/>
    </row>
    <row r="21" spans="1:10" x14ac:dyDescent="0.2">
      <c r="B21" s="5" t="s">
        <v>11</v>
      </c>
    </row>
    <row r="23" spans="1:10" x14ac:dyDescent="0.2">
      <c r="A23" s="31" t="s">
        <v>68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x14ac:dyDescent="0.2">
      <c r="A24" s="31" t="s">
        <v>69</v>
      </c>
      <c r="B24" s="31"/>
      <c r="C24" s="31"/>
      <c r="D24" s="31"/>
      <c r="E24" s="31"/>
      <c r="F24" s="31"/>
      <c r="G24" s="31"/>
      <c r="H24" s="31"/>
      <c r="I24" s="31"/>
      <c r="J24" s="31"/>
    </row>
  </sheetData>
  <scenarios current="0">
    <scenario name="test1" count="5" user="Work" comment="Created by Work on 10/9/2025">
      <inputCells r="A10" val="0"/>
      <inputCells r="A11" val="7.46753246753247"/>
      <inputCells r="A12" val="0"/>
      <inputCells r="A13" val="0"/>
      <inputCells r="A14" val="12.987012987013"/>
    </scenario>
  </scenarios>
  <mergeCells count="9">
    <mergeCell ref="A23:J23"/>
    <mergeCell ref="A24:J24"/>
    <mergeCell ref="B8:B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2A1C-2719-EA4E-B181-9338F34F0D88}">
  <dimension ref="A1:L22"/>
  <sheetViews>
    <sheetView zoomScale="93" workbookViewId="0">
      <selection activeCell="A24" sqref="A24"/>
    </sheetView>
  </sheetViews>
  <sheetFormatPr baseColWidth="10" defaultRowHeight="16" x14ac:dyDescent="0.2"/>
  <cols>
    <col min="1" max="1" width="21.33203125" customWidth="1"/>
    <col min="2" max="2" width="22.83203125" customWidth="1"/>
    <col min="3" max="3" width="18.6640625" customWidth="1"/>
    <col min="4" max="4" width="15.5" customWidth="1"/>
    <col min="5" max="5" width="15.83203125" customWidth="1"/>
    <col min="6" max="6" width="16.6640625" customWidth="1"/>
    <col min="7" max="7" width="15.33203125" customWidth="1"/>
    <col min="10" max="10" width="28.5" customWidth="1"/>
  </cols>
  <sheetData>
    <row r="1" spans="1:12" x14ac:dyDescent="0.2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">
      <c r="A2" s="17" t="s">
        <v>13</v>
      </c>
      <c r="B2" s="17"/>
      <c r="C2" s="17"/>
      <c r="D2" s="17"/>
      <c r="E2" s="17"/>
      <c r="F2" s="17"/>
    </row>
    <row r="3" spans="1:12" x14ac:dyDescent="0.2">
      <c r="A3" s="17" t="s">
        <v>14</v>
      </c>
      <c r="B3" s="17"/>
      <c r="C3" s="17"/>
      <c r="D3" s="17"/>
      <c r="E3" s="17"/>
      <c r="F3" s="17"/>
    </row>
    <row r="4" spans="1:12" x14ac:dyDescent="0.2">
      <c r="A4" s="17" t="s">
        <v>15</v>
      </c>
      <c r="B4" s="17"/>
      <c r="C4" s="17"/>
      <c r="D4" s="17"/>
      <c r="E4" s="17"/>
      <c r="F4" s="17"/>
    </row>
    <row r="5" spans="1:12" x14ac:dyDescent="0.2">
      <c r="A5" s="17" t="s">
        <v>16</v>
      </c>
      <c r="B5" s="17"/>
      <c r="C5" s="17"/>
      <c r="D5" s="17"/>
      <c r="E5" s="17"/>
      <c r="F5" s="17"/>
    </row>
    <row r="6" spans="1:12" x14ac:dyDescent="0.2">
      <c r="A6" s="17" t="s">
        <v>17</v>
      </c>
      <c r="B6" s="17"/>
      <c r="C6" s="17"/>
      <c r="D6" s="17"/>
      <c r="E6" s="17"/>
      <c r="F6" s="17"/>
    </row>
    <row r="9" spans="1:12" x14ac:dyDescent="0.2">
      <c r="B9" s="1" t="s">
        <v>0</v>
      </c>
      <c r="C9" s="1" t="s">
        <v>1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12" ht="34" x14ac:dyDescent="0.2">
      <c r="A10" s="9" t="s">
        <v>23</v>
      </c>
      <c r="B10" s="1"/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</row>
    <row r="11" spans="1:12" x14ac:dyDescent="0.2">
      <c r="A11" s="12">
        <v>0</v>
      </c>
      <c r="B11" s="1" t="s">
        <v>18</v>
      </c>
      <c r="C11" s="13">
        <v>0.14000000000000001</v>
      </c>
      <c r="D11" s="13">
        <v>23</v>
      </c>
      <c r="E11" s="13">
        <v>0.1</v>
      </c>
      <c r="F11" s="13">
        <v>0.6</v>
      </c>
      <c r="G11" s="13">
        <v>6</v>
      </c>
    </row>
    <row r="12" spans="1:12" x14ac:dyDescent="0.2">
      <c r="A12" s="12">
        <v>16.621621621621657</v>
      </c>
      <c r="B12" s="1" t="s">
        <v>19</v>
      </c>
      <c r="C12" s="13">
        <v>0.12</v>
      </c>
      <c r="D12" s="13">
        <v>171</v>
      </c>
      <c r="E12" s="13">
        <v>0.2</v>
      </c>
      <c r="F12" s="13">
        <v>3.7</v>
      </c>
      <c r="G12" s="13">
        <v>30</v>
      </c>
    </row>
    <row r="13" spans="1:12" x14ac:dyDescent="0.2">
      <c r="A13" s="12">
        <v>0</v>
      </c>
      <c r="B13" s="1" t="s">
        <v>20</v>
      </c>
      <c r="C13" s="13">
        <v>0.2</v>
      </c>
      <c r="D13" s="13">
        <v>65</v>
      </c>
      <c r="E13" s="13">
        <v>0</v>
      </c>
      <c r="F13" s="13">
        <v>2.2000000000000002</v>
      </c>
      <c r="G13" s="13">
        <v>13</v>
      </c>
    </row>
    <row r="14" spans="1:12" x14ac:dyDescent="0.2">
      <c r="A14" s="12">
        <v>0</v>
      </c>
      <c r="B14" s="1" t="s">
        <v>21</v>
      </c>
      <c r="C14" s="13">
        <v>0.75</v>
      </c>
      <c r="D14" s="13">
        <v>112</v>
      </c>
      <c r="E14" s="13">
        <v>9.3000000000000007</v>
      </c>
      <c r="F14" s="13">
        <v>7</v>
      </c>
      <c r="G14" s="13">
        <v>0</v>
      </c>
    </row>
    <row r="15" spans="1:12" x14ac:dyDescent="0.2">
      <c r="A15" s="12">
        <v>5</v>
      </c>
      <c r="B15" s="1" t="s">
        <v>26</v>
      </c>
      <c r="C15" s="13">
        <v>0.15</v>
      </c>
      <c r="D15" s="14">
        <v>188</v>
      </c>
      <c r="E15" s="13">
        <v>16</v>
      </c>
      <c r="F15" s="13">
        <v>7.7</v>
      </c>
      <c r="G15" s="13">
        <v>2</v>
      </c>
    </row>
    <row r="16" spans="1:12" x14ac:dyDescent="0.2">
      <c r="A16">
        <v>0</v>
      </c>
      <c r="B16" s="1"/>
      <c r="C16" s="5">
        <f>SUMPRODUCT(C11:C15,A11:A15)</f>
        <v>2.7445945945945986</v>
      </c>
      <c r="D16" s="5">
        <f>SUMPRODUCT(D11:D15,$A$11:$A$15)</f>
        <v>3782.2972972973034</v>
      </c>
      <c r="E16" s="5">
        <f>SUMPRODUCT(E11:E15,$A$11:$A$15)</f>
        <v>83.324324324324337</v>
      </c>
      <c r="F16" s="5">
        <f>SUMPRODUCT(F11:F15,$A$11:$A$15)</f>
        <v>100.00000000000014</v>
      </c>
      <c r="G16" s="5">
        <f>SUMPRODUCT(G11:G15,$A$11:$A$15)</f>
        <v>508.64864864864967</v>
      </c>
    </row>
    <row r="17" spans="1:7" x14ac:dyDescent="0.2">
      <c r="C17" s="10" t="s">
        <v>24</v>
      </c>
      <c r="D17" s="10">
        <v>2000</v>
      </c>
      <c r="E17" s="10">
        <v>50</v>
      </c>
      <c r="F17" s="10">
        <v>100</v>
      </c>
      <c r="G17" s="10">
        <v>250</v>
      </c>
    </row>
    <row r="19" spans="1:7" x14ac:dyDescent="0.2">
      <c r="A19" s="4" t="s">
        <v>7</v>
      </c>
      <c r="B19" s="6" t="s">
        <v>8</v>
      </c>
    </row>
    <row r="20" spans="1:7" x14ac:dyDescent="0.2">
      <c r="B20" s="3" t="s">
        <v>9</v>
      </c>
    </row>
    <row r="21" spans="1:7" x14ac:dyDescent="0.2">
      <c r="B21" s="2" t="s">
        <v>10</v>
      </c>
    </row>
    <row r="22" spans="1:7" x14ac:dyDescent="0.2">
      <c r="B22" s="5" t="s">
        <v>11</v>
      </c>
    </row>
  </sheetData>
  <mergeCells count="7">
    <mergeCell ref="A6:F6"/>
    <mergeCell ref="G1:L1"/>
    <mergeCell ref="A1:F1"/>
    <mergeCell ref="A2:F2"/>
    <mergeCell ref="A3:F3"/>
    <mergeCell ref="A4:F4"/>
    <mergeCell ref="A5:F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A1D2-9188-D24E-B628-0EE0619AF22C}">
  <dimension ref="A1:J29"/>
  <sheetViews>
    <sheetView tabSelected="1" workbookViewId="0">
      <selection activeCell="G27" sqref="G27"/>
    </sheetView>
  </sheetViews>
  <sheetFormatPr baseColWidth="10" defaultRowHeight="16" x14ac:dyDescent="0.2"/>
  <cols>
    <col min="1" max="1" width="22.83203125" style="10" customWidth="1"/>
    <col min="2" max="2" width="23.1640625" style="10" customWidth="1"/>
    <col min="3" max="3" width="7" style="22" bestFit="1" customWidth="1"/>
    <col min="4" max="4" width="14.83203125" customWidth="1"/>
    <col min="5" max="5" width="17" style="22" customWidth="1"/>
    <col min="6" max="6" width="17.33203125" bestFit="1" customWidth="1"/>
  </cols>
  <sheetData>
    <row r="1" spans="1:10" s="20" customFormat="1" x14ac:dyDescent="0.2">
      <c r="A1" s="18" t="s">
        <v>27</v>
      </c>
      <c r="B1" s="18" t="s">
        <v>28</v>
      </c>
      <c r="C1" s="18" t="s">
        <v>29</v>
      </c>
      <c r="D1" s="19" t="s">
        <v>30</v>
      </c>
      <c r="E1" s="18" t="s">
        <v>31</v>
      </c>
      <c r="F1" s="18" t="s">
        <v>32</v>
      </c>
      <c r="G1" s="19"/>
    </row>
    <row r="2" spans="1:10" s="20" customFormat="1" x14ac:dyDescent="0.2">
      <c r="A2" s="18"/>
      <c r="B2" s="18"/>
      <c r="C2" s="18"/>
      <c r="D2" s="19"/>
      <c r="E2" s="18"/>
      <c r="F2" s="18"/>
      <c r="G2" s="19"/>
    </row>
    <row r="3" spans="1:10" x14ac:dyDescent="0.2">
      <c r="A3" s="21">
        <v>9</v>
      </c>
      <c r="B3" s="21">
        <v>1</v>
      </c>
      <c r="C3" s="22">
        <v>1</v>
      </c>
      <c r="D3" s="23" t="s">
        <v>33</v>
      </c>
      <c r="E3" s="24" cm="1">
        <f t="array" ref="E3">SUMPRODUCT(($C$3:$C$26&gt;=C3-7)*($C$3:$C$26&lt;=C3), $A$3:$A$26)
 +SUMPRODUCT(($C$3:$C$26&gt;=C3-16)*($C$3:$C$26&lt;=C3-9), $A$3:$A$26)
 +SUMPRODUCT(($C$3:$C$26&gt;=(C3-7))*($C$3:$C$26&lt;=C3), $B$3:$B$26)</f>
        <v>10</v>
      </c>
      <c r="F3" s="23">
        <v>10</v>
      </c>
    </row>
    <row r="4" spans="1:10" x14ac:dyDescent="0.2">
      <c r="A4" s="21">
        <v>0</v>
      </c>
      <c r="B4" s="21">
        <v>5</v>
      </c>
      <c r="C4" s="22">
        <v>2</v>
      </c>
      <c r="D4" s="23" t="s">
        <v>34</v>
      </c>
      <c r="E4" s="24" cm="1">
        <f t="array" ref="E4">SUMPRODUCT(($C$3:$C$26&gt;=C4-7)*($C$3:$C$26&lt;=C4), $A$3:$A$26)
 +SUMPRODUCT(($C$3:$C$26&gt;=C4-16)*($C$3:$C$26&lt;=C4-9), $A$3:$A$26)
 +SUMPRODUCT(($C$3:$C$26&gt;=(C4-7))*($C$3:$C$26&lt;=C4), $B$3:$B$26)</f>
        <v>15</v>
      </c>
      <c r="F4" s="23">
        <v>11</v>
      </c>
    </row>
    <row r="5" spans="1:10" x14ac:dyDescent="0.2">
      <c r="A5" s="21">
        <v>0</v>
      </c>
      <c r="B5" s="21">
        <v>0</v>
      </c>
      <c r="C5" s="22">
        <v>3</v>
      </c>
      <c r="D5" s="23" t="s">
        <v>35</v>
      </c>
      <c r="E5" s="24" cm="1">
        <f t="array" ref="E5">SUMPRODUCT(($C$3:$C$26&gt;=C5-7)*($C$3:$C$26&lt;=C5), $A$3:$A$26)
 +SUMPRODUCT(($C$3:$C$26&gt;=C5-16)*($C$3:$C$26&lt;=C5-9), $A$3:$A$26)
 +SUMPRODUCT(($C$3:$C$26&gt;=(C5-7))*($C$3:$C$26&lt;=C5), $B$3:$B$26)</f>
        <v>15</v>
      </c>
      <c r="F5" s="23">
        <v>13</v>
      </c>
    </row>
    <row r="6" spans="1:10" x14ac:dyDescent="0.2">
      <c r="A6" s="21">
        <v>1</v>
      </c>
      <c r="B6" s="21">
        <v>0</v>
      </c>
      <c r="C6" s="22">
        <v>4</v>
      </c>
      <c r="D6" s="23" t="s">
        <v>36</v>
      </c>
      <c r="E6" s="24" cm="1">
        <f t="array" ref="E6">SUMPRODUCT(($C$3:$C$26&gt;=C6-7)*($C$3:$C$26&lt;=C6), $A$3:$A$26)
 +SUMPRODUCT(($C$3:$C$26&gt;=C6-16)*($C$3:$C$26&lt;=C6-9), $A$3:$A$26)
 +SUMPRODUCT(($C$3:$C$26&gt;=(C6-7))*($C$3:$C$26&lt;=C6), $B$3:$B$26)</f>
        <v>16</v>
      </c>
      <c r="F6" s="23">
        <v>16</v>
      </c>
    </row>
    <row r="7" spans="1:10" x14ac:dyDescent="0.2">
      <c r="A7" s="21">
        <v>0</v>
      </c>
      <c r="B7" s="21">
        <v>0</v>
      </c>
      <c r="C7" s="22">
        <v>5</v>
      </c>
      <c r="D7" s="23" t="s">
        <v>37</v>
      </c>
      <c r="E7" s="24" cm="1">
        <f t="array" ref="E7">SUMPRODUCT(($C$3:$C$26&gt;=C7-7)*($C$3:$C$26&lt;=C7), $A$3:$A$26)
 +SUMPRODUCT(($C$3:$C$26&gt;=C7-16)*($C$3:$C$26&lt;=C7-9), $A$3:$A$26)
 +SUMPRODUCT(($C$3:$C$26&gt;=(C7-7))*($C$3:$C$26&lt;=C7), $B$3:$B$26)</f>
        <v>16</v>
      </c>
      <c r="F7" s="23">
        <v>16</v>
      </c>
      <c r="I7" t="s">
        <v>38</v>
      </c>
      <c r="J7" t="s">
        <v>39</v>
      </c>
    </row>
    <row r="8" spans="1:10" x14ac:dyDescent="0.2">
      <c r="A8" s="21">
        <v>0</v>
      </c>
      <c r="B8" s="21">
        <v>0</v>
      </c>
      <c r="C8" s="22">
        <v>6</v>
      </c>
      <c r="D8" s="23" t="s">
        <v>40</v>
      </c>
      <c r="E8" s="24" cm="1">
        <f t="array" ref="E8">SUMPRODUCT(($C$3:$C$26&gt;=C8-7)*($C$3:$C$26&lt;=C8), $A$3:$A$26)
 +SUMPRODUCT(($C$3:$C$26&gt;=C8-16)*($C$3:$C$26&lt;=C8-9), $A$3:$A$26)
 +SUMPRODUCT(($C$3:$C$26&gt;=(C8-7))*($C$3:$C$26&lt;=C8), $B$3:$B$26)</f>
        <v>16</v>
      </c>
      <c r="F8" s="23">
        <v>13</v>
      </c>
      <c r="H8" t="s">
        <v>41</v>
      </c>
      <c r="I8" s="25">
        <v>8</v>
      </c>
      <c r="J8" s="25">
        <v>4</v>
      </c>
    </row>
    <row r="9" spans="1:10" x14ac:dyDescent="0.2">
      <c r="A9" s="21">
        <v>0</v>
      </c>
      <c r="B9" s="21">
        <v>0</v>
      </c>
      <c r="C9" s="22">
        <v>7</v>
      </c>
      <c r="D9" s="23" t="s">
        <v>42</v>
      </c>
      <c r="E9" s="24" cm="1">
        <f t="array" ref="E9">SUMPRODUCT(($C$3:$C$26&gt;=C9-7)*($C$3:$C$26&lt;=C9), $A$3:$A$26)
 +SUMPRODUCT(($C$3:$C$26&gt;=C9-16)*($C$3:$C$26&lt;=C9-9), $A$3:$A$26)
 +SUMPRODUCT(($C$3:$C$26&gt;=(C9-7))*($C$3:$C$26&lt;=C9), $B$3:$B$26)</f>
        <v>16</v>
      </c>
      <c r="F9" s="23">
        <v>11</v>
      </c>
      <c r="H9" t="s">
        <v>43</v>
      </c>
      <c r="I9" s="25">
        <v>20</v>
      </c>
      <c r="J9" s="25">
        <v>24</v>
      </c>
    </row>
    <row r="10" spans="1:10" x14ac:dyDescent="0.2">
      <c r="A10" s="21">
        <v>4</v>
      </c>
      <c r="B10" s="21">
        <v>0</v>
      </c>
      <c r="C10" s="22">
        <v>8</v>
      </c>
      <c r="D10" s="23" t="s">
        <v>44</v>
      </c>
      <c r="E10" s="24" cm="1">
        <f t="array" ref="E10">SUMPRODUCT(($C$3:$C$26&gt;=C10-7)*($C$3:$C$26&lt;=C10), $A$3:$A$26)
 +SUMPRODUCT(($C$3:$C$26&gt;=C10-16)*($C$3:$C$26&lt;=C10-9), $A$3:$A$26)
 +SUMPRODUCT(($C$3:$C$26&gt;=(C10-7))*($C$3:$C$26&lt;=C10), $B$3:$B$26)</f>
        <v>20</v>
      </c>
      <c r="F10" s="23">
        <v>10</v>
      </c>
      <c r="H10" t="s">
        <v>45</v>
      </c>
      <c r="I10" s="6" t="s">
        <v>46</v>
      </c>
      <c r="J10" s="6" t="s">
        <v>47</v>
      </c>
    </row>
    <row r="11" spans="1:10" x14ac:dyDescent="0.2">
      <c r="A11" s="21" t="s">
        <v>48</v>
      </c>
      <c r="B11" s="21">
        <v>0</v>
      </c>
      <c r="C11" s="22">
        <v>9</v>
      </c>
      <c r="D11" s="23" t="s">
        <v>49</v>
      </c>
      <c r="E11" s="24" cm="1">
        <f t="array" ref="E11">SUMPRODUCT(($C$3:$C$26&gt;=C11-7)*($C$3:$C$26&lt;=C11), $A$3:$A$26)
 +SUMPRODUCT(($C$3:$C$26&gt;=C11-16)*($C$3:$C$26&lt;=C11-9), $A$3:$A$26)
 +SUMPRODUCT(($C$3:$C$26&gt;=(C11-7))*($C$3:$C$26&lt;=C11), $B$3:$B$26)</f>
        <v>10</v>
      </c>
      <c r="F11" s="23">
        <v>10</v>
      </c>
    </row>
    <row r="12" spans="1:10" x14ac:dyDescent="0.2">
      <c r="A12" s="21" t="s">
        <v>48</v>
      </c>
      <c r="B12" s="21">
        <v>0</v>
      </c>
      <c r="C12" s="22">
        <v>10</v>
      </c>
      <c r="D12" s="23" t="s">
        <v>50</v>
      </c>
      <c r="E12" s="24" cm="1">
        <f t="array" ref="E12">SUMPRODUCT(($C$3:$C$26&gt;=C12-7)*($C$3:$C$26&lt;=C12), $A$3:$A$26)
 +SUMPRODUCT(($C$3:$C$26&gt;=C12-16)*($C$3:$C$26&lt;=C12-9), $A$3:$A$26)
 +SUMPRODUCT(($C$3:$C$26&gt;=(C12-7))*($C$3:$C$26&lt;=C12), $B$3:$B$26)</f>
        <v>14</v>
      </c>
      <c r="F12" s="23">
        <v>11</v>
      </c>
    </row>
    <row r="13" spans="1:10" x14ac:dyDescent="0.2">
      <c r="A13" s="21" t="s">
        <v>48</v>
      </c>
      <c r="B13" s="21">
        <v>0</v>
      </c>
      <c r="C13" s="22">
        <v>11</v>
      </c>
      <c r="D13" s="23" t="s">
        <v>51</v>
      </c>
      <c r="E13" s="24" cm="1">
        <f t="array" ref="E13">SUMPRODUCT(($C$3:$C$26&gt;=C13-7)*($C$3:$C$26&lt;=C13), $A$3:$A$26)
 +SUMPRODUCT(($C$3:$C$26&gt;=C13-16)*($C$3:$C$26&lt;=C13-9), $A$3:$A$26)
 +SUMPRODUCT(($C$3:$C$26&gt;=(C13-7))*($C$3:$C$26&lt;=C13), $B$3:$B$26)</f>
        <v>14</v>
      </c>
      <c r="F13" s="23">
        <v>12</v>
      </c>
    </row>
    <row r="14" spans="1:10" x14ac:dyDescent="0.2">
      <c r="A14" s="21" t="s">
        <v>48</v>
      </c>
      <c r="B14" s="21">
        <v>0</v>
      </c>
      <c r="C14" s="22">
        <v>12</v>
      </c>
      <c r="D14" s="23" t="s">
        <v>52</v>
      </c>
      <c r="E14" s="24" cm="1">
        <f t="array" ref="E14">SUMPRODUCT(($C$3:$C$26&gt;=C14-7)*($C$3:$C$26&lt;=C14), $A$3:$A$26)
 +SUMPRODUCT(($C$3:$C$26&gt;=C14-16)*($C$3:$C$26&lt;=C14-9), $A$3:$A$26)
 +SUMPRODUCT(($C$3:$C$26&gt;=(C14-7))*($C$3:$C$26&lt;=C14), $B$3:$B$26)</f>
        <v>13</v>
      </c>
      <c r="F14" s="23">
        <v>13</v>
      </c>
    </row>
    <row r="15" spans="1:10" x14ac:dyDescent="0.2">
      <c r="A15" s="21" t="s">
        <v>48</v>
      </c>
      <c r="B15" s="21">
        <v>0</v>
      </c>
      <c r="C15" s="22">
        <v>13</v>
      </c>
      <c r="D15" s="23" t="s">
        <v>53</v>
      </c>
      <c r="E15" s="24" cm="1">
        <f t="array" ref="E15">SUMPRODUCT(($C$3:$C$26&gt;=C15-7)*($C$3:$C$26&lt;=C15), $A$3:$A$26)
 +SUMPRODUCT(($C$3:$C$26&gt;=C15-16)*($C$3:$C$26&lt;=C15-9), $A$3:$A$26)
 +SUMPRODUCT(($C$3:$C$26&gt;=(C15-7))*($C$3:$C$26&lt;=C15), $B$3:$B$26)</f>
        <v>14</v>
      </c>
      <c r="F15" s="23">
        <v>14</v>
      </c>
    </row>
    <row r="16" spans="1:10" x14ac:dyDescent="0.2">
      <c r="A16" s="21" t="s">
        <v>48</v>
      </c>
      <c r="B16" s="21">
        <v>0</v>
      </c>
      <c r="C16" s="22">
        <v>14</v>
      </c>
      <c r="D16" s="23" t="s">
        <v>54</v>
      </c>
      <c r="E16" s="24" cm="1">
        <f t="array" ref="E16">SUMPRODUCT(($C$3:$C$26&gt;=C16-7)*($C$3:$C$26&lt;=C16), $A$3:$A$26)
 +SUMPRODUCT(($C$3:$C$26&gt;=C16-16)*($C$3:$C$26&lt;=C16-9), $A$3:$A$26)
 +SUMPRODUCT(($C$3:$C$26&gt;=(C16-7))*($C$3:$C$26&lt;=C16), $B$3:$B$26)</f>
        <v>14</v>
      </c>
      <c r="F16" s="23">
        <v>14</v>
      </c>
      <c r="I16" s="6" t="s">
        <v>8</v>
      </c>
    </row>
    <row r="17" spans="1:10" x14ac:dyDescent="0.2">
      <c r="A17" s="21" t="s">
        <v>48</v>
      </c>
      <c r="B17" s="21">
        <v>1</v>
      </c>
      <c r="C17" s="22">
        <v>15</v>
      </c>
      <c r="D17" s="23" t="s">
        <v>55</v>
      </c>
      <c r="E17" s="24" cm="1">
        <f t="array" ref="E17">SUMPRODUCT(($C$3:$C$26&gt;=C17-7)*($C$3:$C$26&lt;=C17), $A$3:$A$26)
 +SUMPRODUCT(($C$3:$C$26&gt;=C17-16)*($C$3:$C$26&lt;=C17-9), $A$3:$A$26)
 +SUMPRODUCT(($C$3:$C$26&gt;=(C17-7))*($C$3:$C$26&lt;=C17), $B$3:$B$26)</f>
        <v>15</v>
      </c>
      <c r="F17" s="23">
        <v>13</v>
      </c>
      <c r="I17" s="26" t="s">
        <v>9</v>
      </c>
    </row>
    <row r="18" spans="1:10" x14ac:dyDescent="0.2">
      <c r="A18" s="21" t="s">
        <v>48</v>
      </c>
      <c r="B18" s="21">
        <v>0</v>
      </c>
      <c r="C18" s="22">
        <v>16</v>
      </c>
      <c r="D18" s="23" t="s">
        <v>56</v>
      </c>
      <c r="E18" s="24" cm="1">
        <f t="array" ref="E18">SUMPRODUCT(($C$3:$C$26&gt;=C18-7)*($C$3:$C$26&lt;=C18), $A$3:$A$26)
 +SUMPRODUCT(($C$3:$C$26&gt;=C18-16)*($C$3:$C$26&lt;=C18-9), $A$3:$A$26)
 +SUMPRODUCT(($C$3:$C$26&gt;=(C18-7))*($C$3:$C$26&lt;=C18), $B$3:$B$26)</f>
        <v>11</v>
      </c>
      <c r="F18" s="23">
        <v>11</v>
      </c>
      <c r="I18" s="2" t="s">
        <v>10</v>
      </c>
    </row>
    <row r="19" spans="1:10" x14ac:dyDescent="0.2">
      <c r="A19" s="21" t="s">
        <v>48</v>
      </c>
      <c r="B19" s="21">
        <v>4</v>
      </c>
      <c r="C19" s="22">
        <v>17</v>
      </c>
      <c r="D19" s="23" t="s">
        <v>57</v>
      </c>
      <c r="E19" s="24" cm="1">
        <f t="array" ref="E19">SUMPRODUCT(($C$3:$C$26&gt;=C19-7)*($C$3:$C$26&lt;=C19), $A$3:$A$26)
 +SUMPRODUCT(($C$3:$C$26&gt;=C19-16)*($C$3:$C$26&lt;=C19-9), $A$3:$A$26)
 +SUMPRODUCT(($C$3:$C$26&gt;=(C19-7))*($C$3:$C$26&lt;=C19), $B$3:$B$26)</f>
        <v>19</v>
      </c>
      <c r="F19" s="23">
        <v>10</v>
      </c>
      <c r="I19" s="5" t="s">
        <v>11</v>
      </c>
      <c r="J19" s="5" t="s">
        <v>58</v>
      </c>
    </row>
    <row r="20" spans="1:10" x14ac:dyDescent="0.2">
      <c r="A20" s="21" t="s">
        <v>48</v>
      </c>
      <c r="B20" s="21" t="s">
        <v>48</v>
      </c>
      <c r="C20" s="22">
        <v>18</v>
      </c>
      <c r="D20" s="23" t="s">
        <v>59</v>
      </c>
      <c r="E20" s="24" cm="1">
        <f t="array" ref="E20">SUMPRODUCT(($C$3:$C$26&gt;=C20-7)*($C$3:$C$26&lt;=C20), $A$3:$A$26)
 +SUMPRODUCT(($C$3:$C$26&gt;=C20-16)*($C$3:$C$26&lt;=C20-9), $A$3:$A$26)
 +SUMPRODUCT(($C$3:$C$26&gt;=(C20-7))*($C$3:$C$26&lt;=C20), $B$3:$B$26)</f>
        <v>10</v>
      </c>
      <c r="F20" s="23">
        <v>9</v>
      </c>
    </row>
    <row r="21" spans="1:10" x14ac:dyDescent="0.2">
      <c r="A21" s="21" t="s">
        <v>48</v>
      </c>
      <c r="B21" s="21" t="s">
        <v>48</v>
      </c>
      <c r="C21" s="22">
        <v>19</v>
      </c>
      <c r="D21" s="23" t="s">
        <v>60</v>
      </c>
      <c r="E21" s="24" cm="1">
        <f t="array" ref="E21">SUMPRODUCT(($C$3:$C$26&gt;=C21-7)*($C$3:$C$26&lt;=C21), $A$3:$A$26)
 +SUMPRODUCT(($C$3:$C$26&gt;=C21-16)*($C$3:$C$26&lt;=C21-9), $A$3:$A$26)
 +SUMPRODUCT(($C$3:$C$26&gt;=(C21-7))*($C$3:$C$26&lt;=C21), $B$3:$B$26)</f>
        <v>10</v>
      </c>
      <c r="F21" s="23">
        <v>9</v>
      </c>
    </row>
    <row r="22" spans="1:10" x14ac:dyDescent="0.2">
      <c r="A22" s="21" t="s">
        <v>48</v>
      </c>
      <c r="B22" s="21" t="s">
        <v>48</v>
      </c>
      <c r="C22" s="22">
        <v>20</v>
      </c>
      <c r="D22" s="23" t="s">
        <v>61</v>
      </c>
      <c r="E22" s="24" cm="1">
        <f t="array" ref="E22">SUMPRODUCT(($C$3:$C$26&gt;=C22-7)*($C$3:$C$26&lt;=C22), $A$3:$A$26)
 +SUMPRODUCT(($C$3:$C$26&gt;=C22-16)*($C$3:$C$26&lt;=C22-9), $A$3:$A$26)
 +SUMPRODUCT(($C$3:$C$26&gt;=(C22-7))*($C$3:$C$26&lt;=C22), $B$3:$B$26)</f>
        <v>10</v>
      </c>
      <c r="F22" s="23">
        <v>10</v>
      </c>
    </row>
    <row r="23" spans="1:10" x14ac:dyDescent="0.2">
      <c r="A23" s="21" t="s">
        <v>48</v>
      </c>
      <c r="B23" s="21" t="s">
        <v>48</v>
      </c>
      <c r="C23" s="22">
        <v>21</v>
      </c>
      <c r="D23" s="23" t="s">
        <v>62</v>
      </c>
      <c r="E23" s="24" cm="1">
        <f t="array" ref="E23">SUMPRODUCT(($C$3:$C$26&gt;=C23-7)*($C$3:$C$26&lt;=C23), $A$3:$A$26)
 +SUMPRODUCT(($C$3:$C$26&gt;=C23-16)*($C$3:$C$26&lt;=C23-9), $A$3:$A$26)
 +SUMPRODUCT(($C$3:$C$26&gt;=(C23-7))*($C$3:$C$26&lt;=C23), $B$3:$B$26)</f>
        <v>9</v>
      </c>
      <c r="F23" s="23">
        <v>9</v>
      </c>
    </row>
    <row r="24" spans="1:10" x14ac:dyDescent="0.2">
      <c r="A24" s="21" t="s">
        <v>48</v>
      </c>
      <c r="B24" s="21" t="s">
        <v>48</v>
      </c>
      <c r="C24" s="22">
        <v>22</v>
      </c>
      <c r="D24" s="23" t="s">
        <v>63</v>
      </c>
      <c r="E24" s="24" cm="1">
        <f t="array" ref="E24">SUMPRODUCT(($C$3:$C$26&gt;=C24-7)*($C$3:$C$26&lt;=C24), $A$3:$A$26)
 +SUMPRODUCT(($C$3:$C$26&gt;=C24-16)*($C$3:$C$26&lt;=C24-9), $A$3:$A$26)
 +SUMPRODUCT(($C$3:$C$26&gt;=(C24-7))*($C$3:$C$26&lt;=C24), $B$3:$B$26)</f>
        <v>9</v>
      </c>
      <c r="F24" s="23">
        <v>8</v>
      </c>
    </row>
    <row r="25" spans="1:10" x14ac:dyDescent="0.2">
      <c r="A25" s="21" t="s">
        <v>48</v>
      </c>
      <c r="B25" s="21" t="s">
        <v>48</v>
      </c>
      <c r="C25" s="22">
        <v>23</v>
      </c>
      <c r="D25" s="23" t="s">
        <v>64</v>
      </c>
      <c r="E25" s="24" cm="1">
        <f t="array" ref="E25">SUMPRODUCT(($C$3:$C$26&gt;=C25-7)*($C$3:$C$26&lt;=C25), $A$3:$A$26)
 +SUMPRODUCT(($C$3:$C$26&gt;=C25-16)*($C$3:$C$26&lt;=C25-9), $A$3:$A$26)
 +SUMPRODUCT(($C$3:$C$26&gt;=(C25-7))*($C$3:$C$26&lt;=C25), $B$3:$B$26)</f>
        <v>8</v>
      </c>
      <c r="F25" s="23">
        <v>8</v>
      </c>
    </row>
    <row r="26" spans="1:10" x14ac:dyDescent="0.2">
      <c r="A26" s="21" t="s">
        <v>48</v>
      </c>
      <c r="B26" s="21" t="s">
        <v>48</v>
      </c>
      <c r="C26" s="22">
        <v>24</v>
      </c>
      <c r="D26" s="23" t="s">
        <v>65</v>
      </c>
      <c r="E26" s="24" cm="1">
        <f t="array" ref="E26">SUMPRODUCT(($C$3:$C$26&gt;=C26-7)*($C$3:$C$26&lt;=C26), $A$3:$A$26)
 +SUMPRODUCT(($C$3:$C$26&gt;=C26-16)*($C$3:$C$26&lt;=C26-9), $A$3:$A$26)
 +SUMPRODUCT(($C$3:$C$26&gt;=(C26-7))*($C$3:$C$26&lt;=C26), $B$3:$B$26)</f>
        <v>8</v>
      </c>
      <c r="F26" s="23">
        <v>8</v>
      </c>
    </row>
    <row r="27" spans="1:10" x14ac:dyDescent="0.2">
      <c r="A27" s="27" t="s">
        <v>66</v>
      </c>
      <c r="B27" s="27"/>
      <c r="C27" s="27"/>
      <c r="D27" s="27"/>
    </row>
    <row r="28" spans="1:10" x14ac:dyDescent="0.2">
      <c r="A28" s="27" t="s">
        <v>67</v>
      </c>
      <c r="B28" s="27"/>
      <c r="C28" s="27"/>
      <c r="D28" s="27"/>
    </row>
    <row r="29" spans="1:10" x14ac:dyDescent="0.2">
      <c r="A29" s="28">
        <f>20*8*SUM($A$3:$A$10) + 24*4*SUM($B$3:$B$19)</f>
        <v>3296</v>
      </c>
      <c r="B29" s="29"/>
      <c r="C29" s="30"/>
    </row>
  </sheetData>
  <mergeCells count="9">
    <mergeCell ref="G1:G2"/>
    <mergeCell ref="A27:D27"/>
    <mergeCell ref="A28:D2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2.3a_optimal_product_mix</vt:lpstr>
      <vt:lpstr>2.3c_optical_product_mix</vt:lpstr>
      <vt:lpstr>2.3b_optimial_product_mix</vt:lpstr>
      <vt:lpstr>2.5a_Call_Center_Staffing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Truşcă</dc:creator>
  <cp:lastModifiedBy>Lucian Truşcă</cp:lastModifiedBy>
  <dcterms:created xsi:type="dcterms:W3CDTF">2025-10-09T10:18:35Z</dcterms:created>
  <dcterms:modified xsi:type="dcterms:W3CDTF">2025-10-10T13:22:20Z</dcterms:modified>
</cp:coreProperties>
</file>