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vansh\OneDrive\Documents\DA COURSE\"/>
    </mc:Choice>
  </mc:AlternateContent>
  <xr:revisionPtr revIDLastSave="0" documentId="13_ncr:1_{21FFF8E2-79F6-4AF8-B0E5-FB3A573AAC1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8" r:id="rId6"/>
    <sheet name="Datasheet" sheetId="6" r:id="rId7"/>
    <sheet name="ExpenseAnalysis" sheetId="7" r:id="rId8"/>
  </sheets>
  <calcPr calcId="191029"/>
</workbook>
</file>

<file path=xl/calcChain.xml><?xml version="1.0" encoding="utf-8"?>
<calcChain xmlns="http://schemas.openxmlformats.org/spreadsheetml/2006/main">
  <c r="A4" i="4" l="1"/>
  <c r="B1" i="8"/>
  <c r="D10" i="6" l="1"/>
  <c r="B2" i="7"/>
  <c r="B4" i="7" s="1"/>
  <c r="B3" i="7"/>
  <c r="B1" i="7"/>
  <c r="C13" i="6"/>
  <c r="D3" i="5" l="1"/>
  <c r="D4" i="5"/>
  <c r="D5" i="5"/>
  <c r="D6" i="5"/>
  <c r="D7" i="5"/>
  <c r="D8" i="5"/>
  <c r="D9" i="5"/>
  <c r="D10" i="5"/>
  <c r="D2" i="5"/>
  <c r="C3" i="5"/>
  <c r="C4" i="5"/>
  <c r="C5" i="5"/>
  <c r="C6" i="5"/>
  <c r="C7" i="5"/>
  <c r="C8" i="5"/>
  <c r="C9" i="5"/>
  <c r="C10" i="5"/>
  <c r="C2" i="5"/>
  <c r="A9" i="4"/>
  <c r="A8" i="4"/>
  <c r="A6" i="4"/>
  <c r="A5" i="4"/>
  <c r="C13" i="3"/>
  <c r="B2" i="3"/>
  <c r="B1" i="3"/>
  <c r="D3" i="3" s="1"/>
  <c r="A18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  <c r="G9" i="1"/>
  <c r="F3" i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  <c r="B9" i="3" l="1"/>
  <c r="B10" i="3"/>
  <c r="B7" i="3"/>
  <c r="B8" i="3"/>
  <c r="B3" i="3"/>
  <c r="F3" i="3"/>
  <c r="B4" i="3" l="1"/>
  <c r="B6" i="3" s="1"/>
  <c r="B5" i="3" l="1"/>
</calcChain>
</file>

<file path=xl/sharedStrings.xml><?xml version="1.0" encoding="utf-8"?>
<sst xmlns="http://schemas.openxmlformats.org/spreadsheetml/2006/main" count="84" uniqueCount="71">
  <si>
    <t>First Name</t>
  </si>
  <si>
    <t>Last Name</t>
  </si>
  <si>
    <t>Vansh</t>
  </si>
  <si>
    <t>Shan</t>
  </si>
  <si>
    <t xml:space="preserve">Nishi </t>
  </si>
  <si>
    <t>Prisha</t>
  </si>
  <si>
    <t>Arun</t>
  </si>
  <si>
    <t>Full Name</t>
  </si>
  <si>
    <t>Upper Case</t>
  </si>
  <si>
    <t>Lower Case</t>
  </si>
  <si>
    <t>Proper</t>
  </si>
  <si>
    <t>I am nice</t>
  </si>
  <si>
    <t>INTRODUCTION</t>
  </si>
  <si>
    <t>LENGTH OF THE STRING</t>
  </si>
  <si>
    <t>RIGHT FUNCTION</t>
  </si>
  <si>
    <t>FULL NAMES</t>
  </si>
  <si>
    <t>LEFT FUNCTION</t>
  </si>
  <si>
    <t>My name is-Vansh</t>
  </si>
  <si>
    <t>My name is-Kabir</t>
  </si>
  <si>
    <t>My name is-Rahul</t>
  </si>
  <si>
    <t>My name is-Shivani</t>
  </si>
  <si>
    <t>My name is-Pragya</t>
  </si>
  <si>
    <t>My name is-Palak</t>
  </si>
  <si>
    <t>My name is-Raushan</t>
  </si>
  <si>
    <t>My name is-Raghav</t>
  </si>
  <si>
    <t>My name is-Vivek</t>
  </si>
  <si>
    <t>My name is-Mehak</t>
  </si>
  <si>
    <t>My name is-Sarthak</t>
  </si>
  <si>
    <t>My name is-Yash</t>
  </si>
  <si>
    <t>My name is-Pallav</t>
  </si>
  <si>
    <t>SUBSTITUTE</t>
  </si>
  <si>
    <t>TODAY</t>
  </si>
  <si>
    <t>NOW</t>
  </si>
  <si>
    <t>DAY</t>
  </si>
  <si>
    <t>MONTH</t>
  </si>
  <si>
    <t>YEAR</t>
  </si>
  <si>
    <t>DATE FUNCTION</t>
  </si>
  <si>
    <t>ADD TO DAY</t>
  </si>
  <si>
    <t>SUBRTRACT FROM DAY</t>
  </si>
  <si>
    <t>ADD TO MONTH</t>
  </si>
  <si>
    <t>SUBRTRACT FROM MONTH</t>
  </si>
  <si>
    <t>ADD TO YEAR</t>
  </si>
  <si>
    <t>SUBRTRACT FROM YEAR</t>
  </si>
  <si>
    <t>Calculate days of work</t>
  </si>
  <si>
    <t>Start date</t>
  </si>
  <si>
    <t>End date</t>
  </si>
  <si>
    <t>1 year on project</t>
  </si>
  <si>
    <t>1 month on one year</t>
  </si>
  <si>
    <t>7 days on one year one month</t>
  </si>
  <si>
    <t>months</t>
  </si>
  <si>
    <t>days</t>
  </si>
  <si>
    <t>CTC</t>
  </si>
  <si>
    <t>MONTHS</t>
  </si>
  <si>
    <t>RELATIVE</t>
  </si>
  <si>
    <t>ABSOLUTE</t>
  </si>
  <si>
    <t>VLOOKUP</t>
  </si>
  <si>
    <t>Expenses</t>
  </si>
  <si>
    <t>Date</t>
  </si>
  <si>
    <t>Amount</t>
  </si>
  <si>
    <t>Category</t>
  </si>
  <si>
    <t>Rent Payment</t>
  </si>
  <si>
    <t>Commuting</t>
  </si>
  <si>
    <t>Eating Out</t>
  </si>
  <si>
    <t>Shopping Online</t>
  </si>
  <si>
    <t>Shopping Mall</t>
  </si>
  <si>
    <t>Travel</t>
  </si>
  <si>
    <t>Mutal Funds</t>
  </si>
  <si>
    <t>Necessities</t>
  </si>
  <si>
    <t>Wants</t>
  </si>
  <si>
    <t>Savinsg</t>
  </si>
  <si>
    <t>10BCES2324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</si>
</sst>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15" fontId="0" fillId="0" borderId="0" xfId="0" applyNumberFormat="1">
      <alignment vertical="center"/>
    </xf>
    <xf numFmtId="0" fontId="1" fillId="0" borderId="0" xfId="0" applyFont="1">
      <alignment vertical="center"/>
    </xf>
    <xf numFmtId="16" fontId="0" fillId="0" borderId="0" xfId="0" applyNumberFormat="1">
      <alignment vertical="center"/>
    </xf>
    <xf numFmtId="16" fontId="1" fillId="0" borderId="0" xfId="0" applyNumberFormat="1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0" borderId="0" xfId="0" applyAlignment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G10" sqref="G10"/>
    </sheetView>
  </sheetViews>
  <sheetFormatPr defaultColWidth="9.109375" defaultRowHeight="14.4"/>
  <cols>
    <col min="1" max="1" width="16.109375" customWidth="1"/>
    <col min="2" max="2" width="14.88671875" customWidth="1"/>
    <col min="3" max="3" width="10.21875" bestFit="1" customWidth="1"/>
    <col min="4" max="4" width="11.88671875" bestFit="1" customWidth="1"/>
    <col min="5" max="5" width="10.44140625" bestFit="1" customWidth="1"/>
    <col min="6" max="6" width="10.2187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7">
      <c r="A2" t="s">
        <v>2</v>
      </c>
      <c r="B2" t="s">
        <v>3</v>
      </c>
      <c r="C2" s="2" t="str">
        <f>CONCATENATE(A2," ",B2)</f>
        <v>Vansh Shan</v>
      </c>
      <c r="D2" t="str">
        <f>UPPER(C2)</f>
        <v>VANSH SHAN</v>
      </c>
      <c r="E2" t="str">
        <f>LOWER(D2)</f>
        <v>vansh shan</v>
      </c>
      <c r="F2" t="str">
        <f>PROPER(E2)</f>
        <v>Vansh Shan</v>
      </c>
    </row>
    <row r="3" spans="1:7">
      <c r="A3" t="s">
        <v>4</v>
      </c>
      <c r="B3" t="s">
        <v>3</v>
      </c>
      <c r="C3" s="2" t="str">
        <f t="shared" ref="C3:C5" si="0">CONCATENATE(A3," ",B3)</f>
        <v>Nishi  Shan</v>
      </c>
      <c r="D3" t="str">
        <f t="shared" ref="D3:D5" si="1">UPPER(C3)</f>
        <v>NISHI  SHAN</v>
      </c>
      <c r="E3" t="str">
        <f t="shared" ref="E3:E5" si="2">LOWER(D3)</f>
        <v>nishi  shan</v>
      </c>
      <c r="F3" t="str">
        <f t="shared" ref="F3:F5" si="3">PROPER(E3)</f>
        <v>Nishi  Shan</v>
      </c>
    </row>
    <row r="4" spans="1:7">
      <c r="A4" t="s">
        <v>5</v>
      </c>
      <c r="B4" t="s">
        <v>3</v>
      </c>
      <c r="C4" s="2" t="str">
        <f t="shared" si="0"/>
        <v>Prisha Shan</v>
      </c>
      <c r="D4" t="str">
        <f t="shared" si="1"/>
        <v>PRISHA SHAN</v>
      </c>
      <c r="E4" t="str">
        <f t="shared" si="2"/>
        <v>prisha shan</v>
      </c>
      <c r="F4" t="str">
        <f t="shared" si="3"/>
        <v>Prisha Shan</v>
      </c>
    </row>
    <row r="5" spans="1:7">
      <c r="A5" t="s">
        <v>6</v>
      </c>
      <c r="B5" t="s">
        <v>3</v>
      </c>
      <c r="C5" s="2" t="str">
        <f t="shared" si="0"/>
        <v>Arun Shan</v>
      </c>
      <c r="D5" t="str">
        <f t="shared" si="1"/>
        <v>ARUN SHAN</v>
      </c>
      <c r="E5" t="str">
        <f t="shared" si="2"/>
        <v>arun shan</v>
      </c>
      <c r="F5" t="str">
        <f t="shared" si="3"/>
        <v>Arun Shan</v>
      </c>
    </row>
    <row r="9" spans="1:7">
      <c r="F9" s="2" t="s">
        <v>11</v>
      </c>
      <c r="G9" t="str">
        <f>PROPER(F9)</f>
        <v>I Am Nice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6D82-934D-4187-8038-0999C9F2BA9B}">
  <dimension ref="A1:F18"/>
  <sheetViews>
    <sheetView workbookViewId="0">
      <selection activeCell="C20" sqref="C20"/>
    </sheetView>
  </sheetViews>
  <sheetFormatPr defaultRowHeight="14.4"/>
  <cols>
    <col min="1" max="1" width="18" bestFit="1" customWidth="1"/>
    <col min="2" max="2" width="20.88671875" bestFit="1" customWidth="1"/>
    <col min="3" max="3" width="15.5546875" bestFit="1" customWidth="1"/>
    <col min="4" max="4" width="12.21875" bestFit="1" customWidth="1"/>
    <col min="5" max="5" width="14.21875" bestFit="1" customWidth="1"/>
    <col min="6" max="6" width="17.88671875" bestFit="1" customWidth="1"/>
  </cols>
  <sheetData>
    <row r="1" spans="1:6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30</v>
      </c>
    </row>
    <row r="2" spans="1:6">
      <c r="A2" s="2" t="s">
        <v>17</v>
      </c>
      <c r="B2">
        <f>LEN(A2)</f>
        <v>16</v>
      </c>
      <c r="C2" t="str">
        <f>RIGHT(A2,LEN(A2)-SEARCH("-",A2))</f>
        <v>Vansh</v>
      </c>
      <c r="D2" t="str">
        <f>CONCATENATE(C2," ","Shan")</f>
        <v>Vansh Shan</v>
      </c>
      <c r="E2" t="str">
        <f>LEFT(D2,SEARCH(" ",D2)-1)</f>
        <v>Vansh</v>
      </c>
      <c r="F2" t="str">
        <f>SUBSTITUTE(A2,"-",":")</f>
        <v>My name is:Vansh</v>
      </c>
    </row>
    <row r="3" spans="1:6">
      <c r="A3" s="2" t="s">
        <v>18</v>
      </c>
      <c r="B3">
        <f t="shared" ref="B3:B16" si="0">LEN(A3)</f>
        <v>16</v>
      </c>
      <c r="C3" t="str">
        <f t="shared" ref="C3:C16" si="1">RIGHT(A3,LEN(A3)-SEARCH("-",A3))</f>
        <v>Kabir</v>
      </c>
      <c r="D3" t="str">
        <f t="shared" ref="D3:D16" si="2">CONCATENATE(C3," ","Shan")</f>
        <v>Kabir Shan</v>
      </c>
      <c r="E3" t="str">
        <f t="shared" ref="E3:E16" si="3">LEFT(D3,SEARCH(" ",D3)-1)</f>
        <v>Kabir</v>
      </c>
      <c r="F3" t="str">
        <f t="shared" ref="F3:F16" si="4">SUBSTITUTE(A3,"-",":")</f>
        <v>My name is:Kabir</v>
      </c>
    </row>
    <row r="4" spans="1:6">
      <c r="A4" s="2" t="s">
        <v>19</v>
      </c>
      <c r="B4">
        <f t="shared" si="0"/>
        <v>16</v>
      </c>
      <c r="C4" t="str">
        <f t="shared" si="1"/>
        <v>Rahul</v>
      </c>
      <c r="D4" t="str">
        <f t="shared" si="2"/>
        <v>Rahul Shan</v>
      </c>
      <c r="E4" t="str">
        <f t="shared" si="3"/>
        <v>Rahul</v>
      </c>
      <c r="F4" t="str">
        <f t="shared" si="4"/>
        <v>My name is:Rahul</v>
      </c>
    </row>
    <row r="5" spans="1:6">
      <c r="A5" s="2" t="s">
        <v>20</v>
      </c>
      <c r="B5">
        <f t="shared" si="0"/>
        <v>18</v>
      </c>
      <c r="C5" t="str">
        <f t="shared" si="1"/>
        <v>Shivani</v>
      </c>
      <c r="D5" t="str">
        <f t="shared" si="2"/>
        <v>Shivani Shan</v>
      </c>
      <c r="E5" t="str">
        <f t="shared" si="3"/>
        <v>Shivani</v>
      </c>
      <c r="F5" t="str">
        <f t="shared" si="4"/>
        <v>My name is:Shivani</v>
      </c>
    </row>
    <row r="6" spans="1:6">
      <c r="A6" s="2" t="s">
        <v>21</v>
      </c>
      <c r="B6">
        <f t="shared" si="0"/>
        <v>17</v>
      </c>
      <c r="C6" t="str">
        <f t="shared" si="1"/>
        <v>Pragya</v>
      </c>
      <c r="D6" t="str">
        <f t="shared" si="2"/>
        <v>Pragya Shan</v>
      </c>
      <c r="E6" t="str">
        <f t="shared" si="3"/>
        <v>Pragya</v>
      </c>
      <c r="F6" t="str">
        <f t="shared" si="4"/>
        <v>My name is:Pragya</v>
      </c>
    </row>
    <row r="7" spans="1:6">
      <c r="A7" s="2" t="s">
        <v>22</v>
      </c>
      <c r="B7">
        <f t="shared" si="0"/>
        <v>16</v>
      </c>
      <c r="C7" t="str">
        <f t="shared" si="1"/>
        <v>Palak</v>
      </c>
      <c r="D7" t="str">
        <f t="shared" si="2"/>
        <v>Palak Shan</v>
      </c>
      <c r="E7" t="str">
        <f t="shared" si="3"/>
        <v>Palak</v>
      </c>
      <c r="F7" t="str">
        <f t="shared" si="4"/>
        <v>My name is:Palak</v>
      </c>
    </row>
    <row r="8" spans="1:6">
      <c r="A8" s="2" t="s">
        <v>23</v>
      </c>
      <c r="B8">
        <f t="shared" si="0"/>
        <v>18</v>
      </c>
      <c r="C8" t="str">
        <f t="shared" si="1"/>
        <v>Raushan</v>
      </c>
      <c r="D8" t="str">
        <f t="shared" si="2"/>
        <v>Raushan Shan</v>
      </c>
      <c r="E8" t="str">
        <f t="shared" si="3"/>
        <v>Raushan</v>
      </c>
      <c r="F8" t="str">
        <f t="shared" si="4"/>
        <v>My name is:Raushan</v>
      </c>
    </row>
    <row r="9" spans="1:6">
      <c r="A9" s="2" t="s">
        <v>24</v>
      </c>
      <c r="B9">
        <f t="shared" si="0"/>
        <v>17</v>
      </c>
      <c r="C9" t="str">
        <f t="shared" si="1"/>
        <v>Raghav</v>
      </c>
      <c r="D9" t="str">
        <f t="shared" si="2"/>
        <v>Raghav Shan</v>
      </c>
      <c r="E9" t="str">
        <f t="shared" si="3"/>
        <v>Raghav</v>
      </c>
      <c r="F9" t="str">
        <f t="shared" si="4"/>
        <v>My name is:Raghav</v>
      </c>
    </row>
    <row r="10" spans="1:6">
      <c r="A10" s="2" t="s">
        <v>19</v>
      </c>
      <c r="B10">
        <f t="shared" si="0"/>
        <v>16</v>
      </c>
      <c r="C10" t="str">
        <f t="shared" si="1"/>
        <v>Rahul</v>
      </c>
      <c r="D10" t="str">
        <f t="shared" si="2"/>
        <v>Rahul Shan</v>
      </c>
      <c r="E10" t="str">
        <f t="shared" si="3"/>
        <v>Rahul</v>
      </c>
      <c r="F10" t="str">
        <f t="shared" si="4"/>
        <v>My name is:Rahul</v>
      </c>
    </row>
    <row r="11" spans="1:6">
      <c r="A11" s="2" t="s">
        <v>25</v>
      </c>
      <c r="B11">
        <f t="shared" si="0"/>
        <v>16</v>
      </c>
      <c r="C11" t="str">
        <f t="shared" si="1"/>
        <v>Vivek</v>
      </c>
      <c r="D11" t="str">
        <f t="shared" si="2"/>
        <v>Vivek Shan</v>
      </c>
      <c r="E11" t="str">
        <f t="shared" si="3"/>
        <v>Vivek</v>
      </c>
      <c r="F11" t="str">
        <f t="shared" si="4"/>
        <v>My name is:Vivek</v>
      </c>
    </row>
    <row r="12" spans="1:6">
      <c r="A12" s="2" t="s">
        <v>26</v>
      </c>
      <c r="B12">
        <f t="shared" si="0"/>
        <v>16</v>
      </c>
      <c r="C12" t="str">
        <f t="shared" si="1"/>
        <v>Mehak</v>
      </c>
      <c r="D12" t="str">
        <f t="shared" si="2"/>
        <v>Mehak Shan</v>
      </c>
      <c r="E12" t="str">
        <f t="shared" si="3"/>
        <v>Mehak</v>
      </c>
      <c r="F12" t="str">
        <f t="shared" si="4"/>
        <v>My name is:Mehak</v>
      </c>
    </row>
    <row r="13" spans="1:6">
      <c r="A13" s="2" t="s">
        <v>27</v>
      </c>
      <c r="B13">
        <f t="shared" si="0"/>
        <v>18</v>
      </c>
      <c r="C13" t="str">
        <f t="shared" si="1"/>
        <v>Sarthak</v>
      </c>
      <c r="D13" t="str">
        <f t="shared" si="2"/>
        <v>Sarthak Shan</v>
      </c>
      <c r="E13" t="str">
        <f t="shared" si="3"/>
        <v>Sarthak</v>
      </c>
      <c r="F13" t="str">
        <f t="shared" si="4"/>
        <v>My name is:Sarthak</v>
      </c>
    </row>
    <row r="14" spans="1:6">
      <c r="A14" s="2" t="s">
        <v>28</v>
      </c>
      <c r="B14">
        <f t="shared" si="0"/>
        <v>15</v>
      </c>
      <c r="C14" t="str">
        <f t="shared" si="1"/>
        <v>Yash</v>
      </c>
      <c r="D14" t="str">
        <f t="shared" si="2"/>
        <v>Yash Shan</v>
      </c>
      <c r="E14" t="str">
        <f t="shared" si="3"/>
        <v>Yash</v>
      </c>
      <c r="F14" t="str">
        <f t="shared" si="4"/>
        <v>My name is:Yash</v>
      </c>
    </row>
    <row r="15" spans="1:6">
      <c r="A15" s="2" t="s">
        <v>27</v>
      </c>
      <c r="B15">
        <f t="shared" si="0"/>
        <v>18</v>
      </c>
      <c r="C15" t="str">
        <f t="shared" si="1"/>
        <v>Sarthak</v>
      </c>
      <c r="D15" t="str">
        <f t="shared" si="2"/>
        <v>Sarthak Shan</v>
      </c>
      <c r="E15" t="str">
        <f t="shared" si="3"/>
        <v>Sarthak</v>
      </c>
      <c r="F15" t="str">
        <f t="shared" si="4"/>
        <v>My name is:Sarthak</v>
      </c>
    </row>
    <row r="16" spans="1:6">
      <c r="A16" s="2" t="s">
        <v>29</v>
      </c>
      <c r="B16">
        <f t="shared" si="0"/>
        <v>17</v>
      </c>
      <c r="C16" t="str">
        <f t="shared" si="1"/>
        <v>Pallav</v>
      </c>
      <c r="D16" t="str">
        <f t="shared" si="2"/>
        <v>Pallav Shan</v>
      </c>
      <c r="E16" t="str">
        <f t="shared" si="3"/>
        <v>Pallav</v>
      </c>
      <c r="F16" t="str">
        <f t="shared" si="4"/>
        <v>My name is:Pallav</v>
      </c>
    </row>
    <row r="18" spans="1:1">
      <c r="A18">
        <f>LEN("My name is-")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3B5A9-969A-44D8-B36E-22ECC2823B5E}">
  <dimension ref="A1:F13"/>
  <sheetViews>
    <sheetView workbookViewId="0">
      <selection activeCell="A13" sqref="A13"/>
    </sheetView>
  </sheetViews>
  <sheetFormatPr defaultRowHeight="14.4"/>
  <cols>
    <col min="1" max="1" width="23.5546875" bestFit="1" customWidth="1"/>
    <col min="2" max="2" width="15.44140625" bestFit="1" customWidth="1"/>
  </cols>
  <sheetData>
    <row r="1" spans="1:6">
      <c r="A1" s="2" t="s">
        <v>31</v>
      </c>
      <c r="B1" s="4">
        <f ca="1">TODAY()</f>
        <v>45396</v>
      </c>
    </row>
    <row r="2" spans="1:6">
      <c r="A2" s="2" t="s">
        <v>32</v>
      </c>
      <c r="B2" s="5">
        <f ca="1">NOW()</f>
        <v>45396.459320138893</v>
      </c>
    </row>
    <row r="3" spans="1:6">
      <c r="A3" s="2" t="s">
        <v>33</v>
      </c>
      <c r="B3">
        <f ca="1">DAY(B1)</f>
        <v>14</v>
      </c>
      <c r="C3" s="2" t="s">
        <v>34</v>
      </c>
      <c r="D3">
        <f ca="1">MONTH(B1)</f>
        <v>4</v>
      </c>
      <c r="E3" s="2" t="s">
        <v>35</v>
      </c>
      <c r="F3">
        <f ca="1">YEAR(B1)</f>
        <v>2024</v>
      </c>
    </row>
    <row r="4" spans="1:6">
      <c r="A4" s="2" t="s">
        <v>36</v>
      </c>
      <c r="B4" s="4">
        <f ca="1">DATE(F3,D3,B3)</f>
        <v>45396</v>
      </c>
    </row>
    <row r="5" spans="1:6">
      <c r="A5" s="2" t="s">
        <v>37</v>
      </c>
      <c r="B5" s="4">
        <f ca="1">(B4+10)</f>
        <v>45406</v>
      </c>
    </row>
    <row r="6" spans="1:6">
      <c r="A6" s="2" t="s">
        <v>38</v>
      </c>
      <c r="B6" s="4">
        <f ca="1">(B4-10)</f>
        <v>45386</v>
      </c>
    </row>
    <row r="7" spans="1:6">
      <c r="A7" s="2" t="s">
        <v>39</v>
      </c>
      <c r="B7" s="4">
        <f ca="1">EDATE(B1,2)</f>
        <v>45457</v>
      </c>
    </row>
    <row r="8" spans="1:6">
      <c r="A8" s="2" t="s">
        <v>40</v>
      </c>
      <c r="B8" s="4">
        <f ca="1">EDATE(B1,-2)</f>
        <v>45336</v>
      </c>
    </row>
    <row r="9" spans="1:6">
      <c r="A9" s="2" t="s">
        <v>41</v>
      </c>
      <c r="B9" s="4">
        <f ca="1">EDATE(B1,12)</f>
        <v>45761</v>
      </c>
    </row>
    <row r="10" spans="1:6">
      <c r="A10" s="2" t="s">
        <v>42</v>
      </c>
      <c r="B10" s="4">
        <f ca="1">EDATE(B1,-12)</f>
        <v>45030</v>
      </c>
    </row>
    <row r="12" spans="1:6">
      <c r="A12" s="2" t="s">
        <v>43</v>
      </c>
    </row>
    <row r="13" spans="1:6">
      <c r="A13" s="4">
        <v>45396</v>
      </c>
      <c r="B13" s="4">
        <v>45386</v>
      </c>
      <c r="C13">
        <f>(A13-B13)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A7F8-DFC5-4589-925A-25EE548DB012}">
  <dimension ref="A1:B9"/>
  <sheetViews>
    <sheetView tabSelected="1" workbookViewId="0">
      <selection activeCell="A9" sqref="A9"/>
    </sheetView>
  </sheetViews>
  <sheetFormatPr defaultRowHeight="14.4"/>
  <cols>
    <col min="1" max="1" width="9" bestFit="1" customWidth="1"/>
    <col min="2" max="2" width="9.33203125" bestFit="1" customWidth="1"/>
  </cols>
  <sheetData>
    <row r="1" spans="1:2">
      <c r="A1" s="1" t="s">
        <v>44</v>
      </c>
      <c r="B1" s="6">
        <v>44775</v>
      </c>
    </row>
    <row r="2" spans="1:2">
      <c r="A2" s="1" t="s">
        <v>45</v>
      </c>
      <c r="B2" s="6">
        <v>45178</v>
      </c>
    </row>
    <row r="4" spans="1:2">
      <c r="A4">
        <f>DATEDIF(B1,B2,"y")</f>
        <v>1</v>
      </c>
      <c r="B4" t="s">
        <v>46</v>
      </c>
    </row>
    <row r="5" spans="1:2">
      <c r="A5">
        <f>DATEDIF(B1,B2,"ym")</f>
        <v>1</v>
      </c>
      <c r="B5" t="s">
        <v>47</v>
      </c>
    </row>
    <row r="6" spans="1:2">
      <c r="A6">
        <f>DATEDIF(B1,B2,"md")</f>
        <v>7</v>
      </c>
      <c r="B6" t="s">
        <v>48</v>
      </c>
    </row>
    <row r="8" spans="1:2">
      <c r="A8">
        <f>DATEDIF(B1,B2,"m")</f>
        <v>13</v>
      </c>
      <c r="B8" t="s">
        <v>49</v>
      </c>
    </row>
    <row r="9" spans="1:2">
      <c r="A9">
        <f>DATEDIF(B1,B2,"d")</f>
        <v>403</v>
      </c>
      <c r="B9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0B9D-0326-446A-8984-246955456D66}">
  <dimension ref="A1:E10"/>
  <sheetViews>
    <sheetView workbookViewId="0">
      <selection activeCell="E9" sqref="E9"/>
    </sheetView>
  </sheetViews>
  <sheetFormatPr defaultRowHeight="14.4"/>
  <cols>
    <col min="1" max="1" width="7.5546875" customWidth="1"/>
  </cols>
  <sheetData>
    <row r="1" spans="1:5">
      <c r="A1" s="7" t="s">
        <v>51</v>
      </c>
      <c r="B1" s="7" t="s">
        <v>52</v>
      </c>
      <c r="C1" s="7" t="s">
        <v>53</v>
      </c>
      <c r="D1" s="7" t="s">
        <v>54</v>
      </c>
    </row>
    <row r="2" spans="1:5">
      <c r="A2">
        <v>20000</v>
      </c>
      <c r="B2">
        <v>12</v>
      </c>
      <c r="C2">
        <f>(A2*B2)</f>
        <v>240000</v>
      </c>
      <c r="D2">
        <f>(C2*$E$2)</f>
        <v>7200000</v>
      </c>
      <c r="E2">
        <v>30</v>
      </c>
    </row>
    <row r="3" spans="1:5">
      <c r="A3">
        <v>10000</v>
      </c>
      <c r="B3">
        <v>13</v>
      </c>
      <c r="C3">
        <f t="shared" ref="C3:C10" si="0">(A3*B3)</f>
        <v>130000</v>
      </c>
      <c r="D3">
        <f t="shared" ref="D3:D10" si="1">(C3*$E$2)</f>
        <v>3900000</v>
      </c>
    </row>
    <row r="4" spans="1:5">
      <c r="A4">
        <v>32000</v>
      </c>
      <c r="B4">
        <v>15</v>
      </c>
      <c r="C4">
        <f t="shared" si="0"/>
        <v>480000</v>
      </c>
      <c r="D4">
        <f t="shared" si="1"/>
        <v>14400000</v>
      </c>
    </row>
    <row r="5" spans="1:5">
      <c r="A5">
        <v>36000</v>
      </c>
      <c r="B5">
        <v>17</v>
      </c>
      <c r="C5">
        <f t="shared" si="0"/>
        <v>612000</v>
      </c>
      <c r="D5">
        <f t="shared" si="1"/>
        <v>18360000</v>
      </c>
    </row>
    <row r="6" spans="1:5">
      <c r="A6">
        <v>36000</v>
      </c>
      <c r="B6">
        <v>18</v>
      </c>
      <c r="C6">
        <f t="shared" si="0"/>
        <v>648000</v>
      </c>
      <c r="D6">
        <f t="shared" si="1"/>
        <v>19440000</v>
      </c>
    </row>
    <row r="7" spans="1:5">
      <c r="A7">
        <v>56000</v>
      </c>
      <c r="B7">
        <v>19</v>
      </c>
      <c r="C7">
        <f t="shared" si="0"/>
        <v>1064000</v>
      </c>
      <c r="D7">
        <f t="shared" si="1"/>
        <v>31920000</v>
      </c>
    </row>
    <row r="8" spans="1:5">
      <c r="A8">
        <v>28000</v>
      </c>
      <c r="B8">
        <v>20</v>
      </c>
      <c r="C8">
        <f t="shared" si="0"/>
        <v>560000</v>
      </c>
      <c r="D8">
        <f t="shared" si="1"/>
        <v>16800000</v>
      </c>
    </row>
    <row r="9" spans="1:5">
      <c r="A9">
        <v>74321</v>
      </c>
      <c r="B9">
        <v>23</v>
      </c>
      <c r="C9">
        <f t="shared" si="0"/>
        <v>1709383</v>
      </c>
      <c r="D9">
        <f t="shared" si="1"/>
        <v>51281490</v>
      </c>
    </row>
    <row r="10" spans="1:5">
      <c r="A10">
        <v>43210</v>
      </c>
      <c r="B10">
        <v>24</v>
      </c>
      <c r="C10">
        <f t="shared" si="0"/>
        <v>1037040</v>
      </c>
      <c r="D10">
        <f t="shared" si="1"/>
        <v>31111200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71BAB-3FCC-4219-99E3-AAC1C324FE8D}">
  <dimension ref="A1:B1"/>
  <sheetViews>
    <sheetView workbookViewId="0">
      <selection activeCell="H12" sqref="H12"/>
    </sheetView>
  </sheetViews>
  <sheetFormatPr defaultRowHeight="14.4"/>
  <sheetData>
    <row r="1" spans="1:2">
      <c r="A1" s="12" t="s">
        <v>70</v>
      </c>
      <c r="B1" s="12" t="str">
        <f>REPLACE(A1,3,4,"PROD")</f>
        <v>10PROD2324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93770-4F1A-4203-B0A4-F4FDBEB01445}">
  <dimension ref="A1:E14"/>
  <sheetViews>
    <sheetView workbookViewId="0">
      <selection activeCell="D11" sqref="D11"/>
    </sheetView>
  </sheetViews>
  <sheetFormatPr defaultRowHeight="14.4"/>
  <cols>
    <col min="1" max="1" width="10.6640625" customWidth="1"/>
    <col min="2" max="2" width="14.109375" bestFit="1" customWidth="1"/>
    <col min="5" max="5" width="10.109375" bestFit="1" customWidth="1"/>
  </cols>
  <sheetData>
    <row r="1" spans="1:5">
      <c r="A1" s="7" t="s">
        <v>55</v>
      </c>
    </row>
    <row r="2" spans="1:5">
      <c r="B2" s="1" t="s">
        <v>56</v>
      </c>
      <c r="C2" s="1" t="s">
        <v>57</v>
      </c>
      <c r="D2" s="1" t="s">
        <v>58</v>
      </c>
      <c r="E2" s="1" t="s">
        <v>59</v>
      </c>
    </row>
    <row r="3" spans="1:5">
      <c r="B3" s="7" t="s">
        <v>60</v>
      </c>
      <c r="C3" s="8">
        <v>45505</v>
      </c>
      <c r="D3">
        <v>21000</v>
      </c>
      <c r="E3" s="7" t="s">
        <v>67</v>
      </c>
    </row>
    <row r="4" spans="1:5">
      <c r="B4" s="7" t="s">
        <v>61</v>
      </c>
      <c r="C4" s="8">
        <v>45535</v>
      </c>
      <c r="D4">
        <v>6000</v>
      </c>
      <c r="E4" s="7" t="s">
        <v>67</v>
      </c>
    </row>
    <row r="5" spans="1:5">
      <c r="B5" s="7" t="s">
        <v>62</v>
      </c>
      <c r="C5" s="8">
        <v>45535</v>
      </c>
      <c r="D5">
        <v>8000</v>
      </c>
      <c r="E5" s="7" t="s">
        <v>68</v>
      </c>
    </row>
    <row r="6" spans="1:5">
      <c r="B6" s="7" t="s">
        <v>63</v>
      </c>
      <c r="C6" s="8">
        <v>45535</v>
      </c>
      <c r="D6">
        <v>5000</v>
      </c>
      <c r="E6" s="7" t="s">
        <v>68</v>
      </c>
    </row>
    <row r="7" spans="1:5">
      <c r="B7" s="7" t="s">
        <v>64</v>
      </c>
      <c r="C7" s="8">
        <v>45535</v>
      </c>
      <c r="D7">
        <v>2000</v>
      </c>
      <c r="E7" s="7" t="s">
        <v>68</v>
      </c>
    </row>
    <row r="8" spans="1:5">
      <c r="B8" s="7" t="s">
        <v>65</v>
      </c>
      <c r="C8" s="8">
        <v>45535</v>
      </c>
      <c r="D8">
        <v>10000</v>
      </c>
      <c r="E8" s="7" t="s">
        <v>68</v>
      </c>
    </row>
    <row r="9" spans="1:5">
      <c r="B9" s="7" t="s">
        <v>66</v>
      </c>
      <c r="C9" s="9">
        <v>45535</v>
      </c>
      <c r="D9">
        <v>30000</v>
      </c>
      <c r="E9" s="7" t="s">
        <v>69</v>
      </c>
    </row>
    <row r="10" spans="1:5">
      <c r="D10">
        <f>SUM(D3:D9)</f>
        <v>82000</v>
      </c>
    </row>
    <row r="13" spans="1:5" s="10" customFormat="1">
      <c r="B13" s="11" t="s">
        <v>61</v>
      </c>
      <c r="C13" s="10">
        <f>VLOOKUP(B13,B3:E9,3,0)</f>
        <v>6000</v>
      </c>
    </row>
    <row r="14" spans="1:5">
      <c r="B14" s="1"/>
    </row>
  </sheetData>
  <dataValidations count="1">
    <dataValidation type="list" allowBlank="1" showInputMessage="1" showErrorMessage="1" sqref="B14" xr:uid="{8020809A-0C9A-4485-BEA2-339671192895}">
      <formula1>$B$3:$B$9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8BF9-307E-4BA5-AA9F-CD9DD744D917}">
  <dimension ref="A1:B4"/>
  <sheetViews>
    <sheetView workbookViewId="0">
      <selection activeCell="B1" sqref="B1"/>
    </sheetView>
  </sheetViews>
  <sheetFormatPr defaultRowHeight="14.4"/>
  <cols>
    <col min="1" max="1" width="10.109375" bestFit="1" customWidth="1"/>
  </cols>
  <sheetData>
    <row r="1" spans="1:2">
      <c r="A1" s="7" t="s">
        <v>67</v>
      </c>
      <c r="B1">
        <f>SUMIF(Datasheet!E3:E9,ExpenseAnalysis!A1,Datasheet!D3:D9)</f>
        <v>27000</v>
      </c>
    </row>
    <row r="2" spans="1:2">
      <c r="A2" s="7" t="s">
        <v>68</v>
      </c>
      <c r="B2">
        <f>SUMIF(Datasheet!E4:E10,ExpenseAnalysis!A2,Datasheet!D4:D10)</f>
        <v>25000</v>
      </c>
    </row>
    <row r="3" spans="1:2">
      <c r="A3" s="7" t="s">
        <v>69</v>
      </c>
      <c r="B3">
        <f>SUMIF(Datasheet!E5:E11,ExpenseAnalysis!A3,Datasheet!D5:D11)</f>
        <v>30000</v>
      </c>
    </row>
    <row r="4" spans="1:2">
      <c r="B4" s="10">
        <f>SUM(B1:B3)</f>
        <v>82000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Datasheet</vt:lpstr>
      <vt:lpstr>ExpenseAnalysis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vansh.shan_cleartaxm</dc:creator>
  <cp:lastModifiedBy>Vansh Shan</cp:lastModifiedBy>
  <dcterms:created xsi:type="dcterms:W3CDTF">2024-04-04T09:48:41Z</dcterms:created>
  <dcterms:modified xsi:type="dcterms:W3CDTF">2024-04-14T05:33:18Z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CCF7B9E5B58A48DE95F9EECF7FFAD8D9_11</vt:lpwstr>
  </property>
  <property fmtid="{D5CDD505-2E9C-101B-9397-08002B2CF9AE}" pid="3" name="KSOProductBuildVer">
    <vt:lpwstr>1033-12.2.0.16731</vt:lpwstr>
  </property>
</Properties>
</file>