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-k\OneDrive\Рабочий стол\"/>
    </mc:Choice>
  </mc:AlternateContent>
  <bookViews>
    <workbookView xWindow="0" yWindow="0" windowWidth="28800" windowHeight="13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6" i="1" l="1" a="1"/>
  <c r="D126" i="1" s="1"/>
  <c r="C85" i="1" a="1"/>
  <c r="C85" i="1" s="1"/>
  <c r="C38" i="1" a="1"/>
  <c r="D38" i="1" s="1"/>
  <c r="E4" i="1" l="1"/>
  <c r="C126" i="1"/>
  <c r="F126" i="1"/>
  <c r="E126" i="1"/>
  <c r="E85" i="1"/>
  <c r="D85" i="1"/>
  <c r="E10" i="1" s="1"/>
  <c r="C38" i="1"/>
  <c r="D4" i="1" s="1"/>
  <c r="F9" i="1" l="1"/>
  <c r="F17" i="1"/>
  <c r="F25" i="1"/>
  <c r="F4" i="1"/>
  <c r="F6" i="1"/>
  <c r="F14" i="1"/>
  <c r="F22" i="1"/>
  <c r="F7" i="1"/>
  <c r="F15" i="1"/>
  <c r="F23" i="1"/>
  <c r="F8" i="1"/>
  <c r="F16" i="1"/>
  <c r="F24" i="1"/>
  <c r="F10" i="1"/>
  <c r="F18" i="1"/>
  <c r="F26" i="1"/>
  <c r="F19" i="1"/>
  <c r="F11" i="1"/>
  <c r="F5" i="1"/>
  <c r="F21" i="1"/>
  <c r="F27" i="1"/>
  <c r="F12" i="1"/>
  <c r="F20" i="1"/>
  <c r="F28" i="1"/>
  <c r="F13" i="1"/>
  <c r="E8" i="1"/>
  <c r="D11" i="1"/>
  <c r="D27" i="1"/>
  <c r="E27" i="1"/>
  <c r="Q128" i="1"/>
  <c r="Q136" i="1"/>
  <c r="Q144" i="1"/>
  <c r="Q129" i="1"/>
  <c r="Q137" i="1"/>
  <c r="Q145" i="1"/>
  <c r="Q130" i="1"/>
  <c r="Q138" i="1"/>
  <c r="Q146" i="1"/>
  <c r="Q131" i="1"/>
  <c r="Q147" i="1"/>
  <c r="Q142" i="1"/>
  <c r="Q127" i="1"/>
  <c r="Q143" i="1"/>
  <c r="Q139" i="1"/>
  <c r="Q132" i="1"/>
  <c r="Q140" i="1"/>
  <c r="Q148" i="1"/>
  <c r="Q133" i="1"/>
  <c r="Q141" i="1"/>
  <c r="Q149" i="1"/>
  <c r="Q150" i="1"/>
  <c r="Q134" i="1"/>
  <c r="Q126" i="1"/>
  <c r="Q135" i="1"/>
  <c r="Q89" i="1"/>
  <c r="Q106" i="1"/>
  <c r="E23" i="1"/>
  <c r="Q102" i="1"/>
  <c r="E25" i="1"/>
  <c r="Q104" i="1"/>
  <c r="E6" i="1"/>
  <c r="E32" i="1" s="1"/>
  <c r="Q97" i="1"/>
  <c r="Q100" i="1"/>
  <c r="E19" i="1"/>
  <c r="D22" i="1"/>
  <c r="E5" i="1"/>
  <c r="E14" i="1"/>
  <c r="Q93" i="1"/>
  <c r="Q110" i="1"/>
  <c r="E18" i="1"/>
  <c r="E30" i="1" s="1"/>
  <c r="Q105" i="1"/>
  <c r="D13" i="1"/>
  <c r="E13" i="1"/>
  <c r="E22" i="1"/>
  <c r="Q101" i="1"/>
  <c r="E9" i="1"/>
  <c r="E26" i="1"/>
  <c r="Q88" i="1"/>
  <c r="D15" i="1"/>
  <c r="E21" i="1"/>
  <c r="Q92" i="1"/>
  <c r="Q109" i="1"/>
  <c r="E17" i="1"/>
  <c r="Q96" i="1"/>
  <c r="E20" i="1"/>
  <c r="D18" i="1"/>
  <c r="D26" i="1"/>
  <c r="Q99" i="1"/>
  <c r="E7" i="1"/>
  <c r="Q103" i="1"/>
  <c r="E11" i="1"/>
  <c r="E28" i="1"/>
  <c r="Q91" i="1"/>
  <c r="Q108" i="1"/>
  <c r="E16" i="1"/>
  <c r="Q95" i="1"/>
  <c r="Q112" i="1"/>
  <c r="E12" i="1"/>
  <c r="E24" i="1"/>
  <c r="D9" i="1"/>
  <c r="Q98" i="1"/>
  <c r="Q107" i="1"/>
  <c r="E15" i="1"/>
  <c r="Q94" i="1"/>
  <c r="Q111" i="1"/>
  <c r="Q90" i="1"/>
  <c r="D16" i="1"/>
  <c r="D10" i="1"/>
  <c r="D24" i="1"/>
  <c r="D21" i="1"/>
  <c r="D12" i="1"/>
  <c r="D14" i="1"/>
  <c r="D7" i="1"/>
  <c r="D17" i="1"/>
  <c r="D23" i="1"/>
  <c r="D20" i="1"/>
  <c r="D28" i="1"/>
  <c r="D25" i="1"/>
  <c r="D6" i="1"/>
  <c r="D8" i="1"/>
  <c r="D5" i="1"/>
  <c r="D32" i="1" s="1"/>
  <c r="D19" i="1"/>
  <c r="F31" i="1" l="1"/>
  <c r="E31" i="1"/>
  <c r="F32" i="1"/>
  <c r="F30" i="1"/>
  <c r="D30" i="1"/>
  <c r="D31" i="1"/>
</calcChain>
</file>

<file path=xl/sharedStrings.xml><?xml version="1.0" encoding="utf-8"?>
<sst xmlns="http://schemas.openxmlformats.org/spreadsheetml/2006/main" count="33" uniqueCount="18">
  <si>
    <t>площадь, Кв.м</t>
  </si>
  <si>
    <t>стоимость, млн.руб</t>
  </si>
  <si>
    <t>№</t>
  </si>
  <si>
    <t>a1</t>
  </si>
  <si>
    <t>b</t>
  </si>
  <si>
    <t>полином 1</t>
  </si>
  <si>
    <t>полином 2</t>
  </si>
  <si>
    <t>a2</t>
  </si>
  <si>
    <t>точки для полиномов</t>
  </si>
  <si>
    <t>a3</t>
  </si>
  <si>
    <t>R^2 (обучающие данные)</t>
  </si>
  <si>
    <t xml:space="preserve">R^2 </t>
  </si>
  <si>
    <t>R^2 тестовые данные)</t>
  </si>
  <si>
    <t>полином 3</t>
  </si>
  <si>
    <t>R^2 (excel)</t>
  </si>
  <si>
    <t>коэффициенты полинома</t>
  </si>
  <si>
    <t>выполнил Кириллов Иван (ИВТМ-01-22)</t>
  </si>
  <si>
    <t>ЛР_3. Регрессионный анализЗадание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</si>
</sst>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4" borderId="4" xfId="2" applyFont="1" applyBorder="1" applyAlignment="1">
      <alignment horizontal="center" vertical="center"/>
    </xf>
    <xf numFmtId="2" fontId="1" fillId="4" borderId="5" xfId="2" applyNumberFormat="1" applyFont="1" applyBorder="1" applyAlignment="1">
      <alignment horizontal="center" vertical="center"/>
    </xf>
    <xf numFmtId="0" fontId="1" fillId="4" borderId="7" xfId="2" applyFont="1" applyBorder="1" applyAlignment="1">
      <alignment horizontal="center" vertical="center"/>
    </xf>
    <xf numFmtId="2" fontId="1" fillId="4" borderId="1" xfId="2" applyNumberFormat="1" applyFont="1" applyBorder="1" applyAlignment="1">
      <alignment horizontal="center" vertical="center"/>
    </xf>
    <xf numFmtId="0" fontId="1" fillId="4" borderId="9" xfId="2" applyFont="1" applyBorder="1" applyAlignment="1">
      <alignment horizontal="center" vertical="center"/>
    </xf>
    <xf numFmtId="2" fontId="1" fillId="4" borderId="10" xfId="2" applyNumberFormat="1" applyFont="1" applyBorder="1" applyAlignment="1">
      <alignment horizontal="center" vertical="center"/>
    </xf>
    <xf numFmtId="0" fontId="1" fillId="3" borderId="4" xfId="1" applyFont="1" applyBorder="1" applyAlignment="1">
      <alignment horizontal="center" vertical="center"/>
    </xf>
    <xf numFmtId="2" fontId="1" fillId="3" borderId="5" xfId="1" applyNumberFormat="1" applyFont="1" applyBorder="1" applyAlignment="1">
      <alignment horizontal="center" vertical="center"/>
    </xf>
    <xf numFmtId="0" fontId="1" fillId="3" borderId="7" xfId="1" applyFont="1" applyBorder="1" applyAlignment="1">
      <alignment horizontal="center" vertical="center"/>
    </xf>
    <xf numFmtId="2" fontId="1" fillId="3" borderId="1" xfId="1" applyNumberFormat="1" applyFont="1" applyBorder="1" applyAlignment="1">
      <alignment horizontal="center" vertical="center"/>
    </xf>
    <xf numFmtId="0" fontId="1" fillId="3" borderId="9" xfId="1" applyFont="1" applyBorder="1" applyAlignment="1">
      <alignment horizontal="center" vertical="center"/>
    </xf>
    <xf numFmtId="2" fontId="1" fillId="3" borderId="10" xfId="1" applyNumberFormat="1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2" fontId="1" fillId="4" borderId="17" xfId="2" applyNumberFormat="1" applyFont="1" applyBorder="1" applyAlignment="1">
      <alignment horizontal="center" vertical="center"/>
    </xf>
    <xf numFmtId="2" fontId="1" fillId="4" borderId="3" xfId="2" applyNumberFormat="1" applyFont="1" applyBorder="1" applyAlignment="1">
      <alignment horizontal="center" vertical="center"/>
    </xf>
    <xf numFmtId="2" fontId="1" fillId="4" borderId="18" xfId="2" applyNumberFormat="1" applyFont="1" applyBorder="1" applyAlignment="1">
      <alignment horizontal="center" vertical="center"/>
    </xf>
    <xf numFmtId="2" fontId="1" fillId="3" borderId="17" xfId="1" applyNumberFormat="1" applyFont="1" applyBorder="1" applyAlignment="1">
      <alignment horizontal="center" vertical="center"/>
    </xf>
    <xf numFmtId="2" fontId="1" fillId="3" borderId="3" xfId="1" applyNumberFormat="1" applyFont="1" applyBorder="1" applyAlignment="1">
      <alignment horizontal="center" vertical="center"/>
    </xf>
    <xf numFmtId="2" fontId="1" fillId="3" borderId="18" xfId="1" applyNumberFormat="1" applyFont="1" applyBorder="1" applyAlignment="1">
      <alignment horizontal="center" vertical="center"/>
    </xf>
    <xf numFmtId="2" fontId="1" fillId="3" borderId="6" xfId="1" applyNumberFormat="1" applyFont="1" applyBorder="1" applyAlignment="1">
      <alignment horizontal="center"/>
    </xf>
    <xf numFmtId="2" fontId="1" fillId="3" borderId="8" xfId="1" applyNumberFormat="1" applyFont="1" applyBorder="1" applyAlignment="1">
      <alignment horizontal="center"/>
    </xf>
    <xf numFmtId="2" fontId="1" fillId="3" borderId="11" xfId="1" applyNumberFormat="1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/>
    <xf numFmtId="2" fontId="1" fillId="4" borderId="6" xfId="2" applyNumberFormat="1" applyFont="1" applyBorder="1" applyAlignment="1">
      <alignment horizontal="center"/>
    </xf>
    <xf numFmtId="2" fontId="1" fillId="4" borderId="8" xfId="2" applyNumberFormat="1" applyFont="1" applyBorder="1" applyAlignment="1">
      <alignment horizontal="center"/>
    </xf>
    <xf numFmtId="2" fontId="1" fillId="4" borderId="11" xfId="2" applyNumberFormat="1" applyFont="1" applyBorder="1" applyAlignment="1">
      <alignment horizontal="center"/>
    </xf>
    <xf numFmtId="0" fontId="4" fillId="5" borderId="2" xfId="3"/>
    <xf numFmtId="165" fontId="4" fillId="5" borderId="2" xfId="3" applyNumberFormat="1"/>
    <xf numFmtId="0" fontId="0" fillId="0" borderId="21" xfId="0" applyBorder="1" applyAlignment="1">
      <alignment horizontal="center" vertical="center"/>
    </xf>
  </cellXfs>
  <cellStyles count="4">
    <cellStyle name="Вывод" xfId="3" builtinId="2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5814952955442E-2"/>
          <c:y val="2.0050125313283207E-2"/>
          <c:w val="0.78027425519178539"/>
          <c:h val="0.93143204467862573"/>
        </c:manualLayout>
      </c:layout>
      <c:scatterChart>
        <c:scatterStyle val="lineMarker"/>
        <c:varyColors val="0"/>
        <c:ser>
          <c:idx val="0"/>
          <c:order val="0"/>
          <c:tx>
            <c:v>обучающие данные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200678423968933"/>
                  <c:y val="5.5173050737078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Лист1!$B$4:$B$21</c:f>
              <c:numCache>
                <c:formatCode>General</c:formatCode>
                <c:ptCount val="18"/>
                <c:pt idx="0">
                  <c:v>30</c:v>
                </c:pt>
                <c:pt idx="1">
                  <c:v>100</c:v>
                </c:pt>
                <c:pt idx="2">
                  <c:v>46</c:v>
                </c:pt>
                <c:pt idx="3">
                  <c:v>69</c:v>
                </c:pt>
                <c:pt idx="4">
                  <c:v>84</c:v>
                </c:pt>
                <c:pt idx="5">
                  <c:v>77</c:v>
                </c:pt>
                <c:pt idx="6">
                  <c:v>54</c:v>
                </c:pt>
                <c:pt idx="7">
                  <c:v>84</c:v>
                </c:pt>
                <c:pt idx="8">
                  <c:v>66</c:v>
                </c:pt>
                <c:pt idx="9">
                  <c:v>93</c:v>
                </c:pt>
                <c:pt idx="10">
                  <c:v>33</c:v>
                </c:pt>
                <c:pt idx="11">
                  <c:v>65</c:v>
                </c:pt>
                <c:pt idx="12">
                  <c:v>44</c:v>
                </c:pt>
                <c:pt idx="13">
                  <c:v>54</c:v>
                </c:pt>
                <c:pt idx="14">
                  <c:v>61</c:v>
                </c:pt>
                <c:pt idx="15">
                  <c:v>67</c:v>
                </c:pt>
                <c:pt idx="16">
                  <c:v>89</c:v>
                </c:pt>
                <c:pt idx="17">
                  <c:v>62</c:v>
                </c:pt>
              </c:numCache>
            </c:numRef>
          </c:xVal>
          <c:yVal>
            <c:numRef>
              <c:f>Лист1!$C$4:$C$21</c:f>
              <c:numCache>
                <c:formatCode>0.00</c:formatCode>
                <c:ptCount val="18"/>
                <c:pt idx="0">
                  <c:v>2.8</c:v>
                </c:pt>
                <c:pt idx="1">
                  <c:v>7</c:v>
                </c:pt>
                <c:pt idx="2">
                  <c:v>4.9000000000000004</c:v>
                </c:pt>
                <c:pt idx="3">
                  <c:v>6.5</c:v>
                </c:pt>
                <c:pt idx="4">
                  <c:v>6.7</c:v>
                </c:pt>
                <c:pt idx="5">
                  <c:v>7.2</c:v>
                </c:pt>
                <c:pt idx="6">
                  <c:v>5.9</c:v>
                </c:pt>
                <c:pt idx="7">
                  <c:v>7.4</c:v>
                </c:pt>
                <c:pt idx="8">
                  <c:v>6</c:v>
                </c:pt>
                <c:pt idx="9">
                  <c:v>6.7</c:v>
                </c:pt>
                <c:pt idx="10">
                  <c:v>1.9</c:v>
                </c:pt>
                <c:pt idx="11">
                  <c:v>6.9</c:v>
                </c:pt>
                <c:pt idx="12">
                  <c:v>3.5</c:v>
                </c:pt>
                <c:pt idx="13">
                  <c:v>5.3</c:v>
                </c:pt>
                <c:pt idx="14">
                  <c:v>6</c:v>
                </c:pt>
                <c:pt idx="15">
                  <c:v>6.1</c:v>
                </c:pt>
                <c:pt idx="16">
                  <c:v>7.8</c:v>
                </c:pt>
                <c:pt idx="17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7-40B8-BF73-F85BB0BA1619}"/>
            </c:ext>
          </c:extLst>
        </c:ser>
        <c:ser>
          <c:idx val="1"/>
          <c:order val="1"/>
          <c:tx>
            <c:v>тестовые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Лист1!$B$22:$B$28</c:f>
              <c:numCache>
                <c:formatCode>General</c:formatCode>
                <c:ptCount val="7"/>
                <c:pt idx="0">
                  <c:v>41</c:v>
                </c:pt>
                <c:pt idx="1">
                  <c:v>92</c:v>
                </c:pt>
                <c:pt idx="2">
                  <c:v>70</c:v>
                </c:pt>
                <c:pt idx="3">
                  <c:v>45</c:v>
                </c:pt>
                <c:pt idx="4">
                  <c:v>35</c:v>
                </c:pt>
                <c:pt idx="5">
                  <c:v>68</c:v>
                </c:pt>
                <c:pt idx="6">
                  <c:v>65</c:v>
                </c:pt>
              </c:numCache>
            </c:numRef>
          </c:xVal>
          <c:yVal>
            <c:numRef>
              <c:f>Лист1!$C$22:$C$28</c:f>
              <c:numCache>
                <c:formatCode>0.00</c:formatCode>
                <c:ptCount val="7"/>
                <c:pt idx="0">
                  <c:v>3.6</c:v>
                </c:pt>
                <c:pt idx="1">
                  <c:v>8.4</c:v>
                </c:pt>
                <c:pt idx="2">
                  <c:v>7.4</c:v>
                </c:pt>
                <c:pt idx="3">
                  <c:v>5.0999999999999996</c:v>
                </c:pt>
                <c:pt idx="4">
                  <c:v>3.7</c:v>
                </c:pt>
                <c:pt idx="5">
                  <c:v>6.7</c:v>
                </c:pt>
                <c:pt idx="6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C7-40B8-BF73-F85BB0BA1619}"/>
            </c:ext>
          </c:extLst>
        </c:ser>
        <c:ser>
          <c:idx val="2"/>
          <c:order val="2"/>
          <c:tx>
            <c:v>полином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Лист1!$B$4:$B$28</c:f>
              <c:numCache>
                <c:formatCode>General</c:formatCode>
                <c:ptCount val="25"/>
                <c:pt idx="0">
                  <c:v>30</c:v>
                </c:pt>
                <c:pt idx="1">
                  <c:v>100</c:v>
                </c:pt>
                <c:pt idx="2">
                  <c:v>46</c:v>
                </c:pt>
                <c:pt idx="3">
                  <c:v>69</c:v>
                </c:pt>
                <c:pt idx="4">
                  <c:v>84</c:v>
                </c:pt>
                <c:pt idx="5">
                  <c:v>77</c:v>
                </c:pt>
                <c:pt idx="6">
                  <c:v>54</c:v>
                </c:pt>
                <c:pt idx="7">
                  <c:v>84</c:v>
                </c:pt>
                <c:pt idx="8">
                  <c:v>66</c:v>
                </c:pt>
                <c:pt idx="9">
                  <c:v>93</c:v>
                </c:pt>
                <c:pt idx="10">
                  <c:v>33</c:v>
                </c:pt>
                <c:pt idx="11">
                  <c:v>65</c:v>
                </c:pt>
                <c:pt idx="12">
                  <c:v>44</c:v>
                </c:pt>
                <c:pt idx="13">
                  <c:v>54</c:v>
                </c:pt>
                <c:pt idx="14">
                  <c:v>61</c:v>
                </c:pt>
                <c:pt idx="15">
                  <c:v>67</c:v>
                </c:pt>
                <c:pt idx="16">
                  <c:v>89</c:v>
                </c:pt>
                <c:pt idx="17">
                  <c:v>62</c:v>
                </c:pt>
                <c:pt idx="18">
                  <c:v>41</c:v>
                </c:pt>
                <c:pt idx="19">
                  <c:v>92</c:v>
                </c:pt>
                <c:pt idx="20">
                  <c:v>70</c:v>
                </c:pt>
                <c:pt idx="21">
                  <c:v>45</c:v>
                </c:pt>
                <c:pt idx="22">
                  <c:v>35</c:v>
                </c:pt>
                <c:pt idx="23">
                  <c:v>68</c:v>
                </c:pt>
                <c:pt idx="24">
                  <c:v>65</c:v>
                </c:pt>
              </c:numCache>
            </c:numRef>
          </c:xVal>
          <c:yVal>
            <c:numRef>
              <c:f>Лист1!$D$4:$D$28</c:f>
              <c:numCache>
                <c:formatCode>0.00</c:formatCode>
                <c:ptCount val="25"/>
                <c:pt idx="0">
                  <c:v>2.9818181818181806</c:v>
                </c:pt>
                <c:pt idx="1">
                  <c:v>8.7090909090909108</c:v>
                </c:pt>
                <c:pt idx="2">
                  <c:v>4.2909090909090901</c:v>
                </c:pt>
                <c:pt idx="3">
                  <c:v>6.1727272727272728</c:v>
                </c:pt>
                <c:pt idx="4">
                  <c:v>7.4000000000000012</c:v>
                </c:pt>
                <c:pt idx="5">
                  <c:v>6.827272727272728</c:v>
                </c:pt>
                <c:pt idx="6">
                  <c:v>4.9454545454545453</c:v>
                </c:pt>
                <c:pt idx="7">
                  <c:v>7.4000000000000012</c:v>
                </c:pt>
                <c:pt idx="8">
                  <c:v>5.9272727272727277</c:v>
                </c:pt>
                <c:pt idx="9">
                  <c:v>8.1363636363636367</c:v>
                </c:pt>
                <c:pt idx="10">
                  <c:v>3.2272727272727262</c:v>
                </c:pt>
                <c:pt idx="11">
                  <c:v>5.8454545454545457</c:v>
                </c:pt>
                <c:pt idx="12">
                  <c:v>4.127272727272727</c:v>
                </c:pt>
                <c:pt idx="13">
                  <c:v>4.9454545454545453</c:v>
                </c:pt>
                <c:pt idx="14">
                  <c:v>5.5181818181818185</c:v>
                </c:pt>
                <c:pt idx="15">
                  <c:v>6.0090909090909088</c:v>
                </c:pt>
                <c:pt idx="16">
                  <c:v>7.8090909090909104</c:v>
                </c:pt>
                <c:pt idx="17">
                  <c:v>5.6</c:v>
                </c:pt>
                <c:pt idx="18">
                  <c:v>3.8818181818181809</c:v>
                </c:pt>
                <c:pt idx="19">
                  <c:v>8.0545454545454547</c:v>
                </c:pt>
                <c:pt idx="20">
                  <c:v>6.2545454545454549</c:v>
                </c:pt>
                <c:pt idx="21">
                  <c:v>4.209090909090909</c:v>
                </c:pt>
                <c:pt idx="22">
                  <c:v>3.3909090909090898</c:v>
                </c:pt>
                <c:pt idx="23">
                  <c:v>6.0909090909090908</c:v>
                </c:pt>
                <c:pt idx="24">
                  <c:v>5.8454545454545457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C7-40B8-BF73-F85BB0BA1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428383"/>
        <c:axId val="1588426303"/>
      </c:scatterChart>
      <c:valAx>
        <c:axId val="158842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426303"/>
        <c:crosses val="autoZero"/>
        <c:crossBetween val="midCat"/>
      </c:valAx>
      <c:valAx>
        <c:axId val="15884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42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819312059676749E-2"/>
          <c:y val="1.2030075187969926E-2"/>
          <c:w val="0.78027425519178539"/>
          <c:h val="0.93143204467862573"/>
        </c:manualLayout>
      </c:layout>
      <c:scatterChart>
        <c:scatterStyle val="lineMarker"/>
        <c:varyColors val="0"/>
        <c:ser>
          <c:idx val="0"/>
          <c:order val="0"/>
          <c:tx>
            <c:v>обучающие данные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994434467621371"/>
                  <c:y val="-5.09315809208059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Лист1!$B$4:$B$21</c:f>
              <c:numCache>
                <c:formatCode>General</c:formatCode>
                <c:ptCount val="18"/>
                <c:pt idx="0">
                  <c:v>30</c:v>
                </c:pt>
                <c:pt idx="1">
                  <c:v>100</c:v>
                </c:pt>
                <c:pt idx="2">
                  <c:v>46</c:v>
                </c:pt>
                <c:pt idx="3">
                  <c:v>69</c:v>
                </c:pt>
                <c:pt idx="4">
                  <c:v>84</c:v>
                </c:pt>
                <c:pt idx="5">
                  <c:v>77</c:v>
                </c:pt>
                <c:pt idx="6">
                  <c:v>54</c:v>
                </c:pt>
                <c:pt idx="7">
                  <c:v>84</c:v>
                </c:pt>
                <c:pt idx="8">
                  <c:v>66</c:v>
                </c:pt>
                <c:pt idx="9">
                  <c:v>93</c:v>
                </c:pt>
                <c:pt idx="10">
                  <c:v>33</c:v>
                </c:pt>
                <c:pt idx="11">
                  <c:v>65</c:v>
                </c:pt>
                <c:pt idx="12">
                  <c:v>44</c:v>
                </c:pt>
                <c:pt idx="13">
                  <c:v>54</c:v>
                </c:pt>
                <c:pt idx="14">
                  <c:v>61</c:v>
                </c:pt>
                <c:pt idx="15">
                  <c:v>67</c:v>
                </c:pt>
                <c:pt idx="16">
                  <c:v>89</c:v>
                </c:pt>
                <c:pt idx="17">
                  <c:v>62</c:v>
                </c:pt>
              </c:numCache>
            </c:numRef>
          </c:xVal>
          <c:yVal>
            <c:numRef>
              <c:f>Лист1!$C$4:$C$21</c:f>
              <c:numCache>
                <c:formatCode>0.00</c:formatCode>
                <c:ptCount val="18"/>
                <c:pt idx="0">
                  <c:v>2.8</c:v>
                </c:pt>
                <c:pt idx="1">
                  <c:v>7</c:v>
                </c:pt>
                <c:pt idx="2">
                  <c:v>4.9000000000000004</c:v>
                </c:pt>
                <c:pt idx="3">
                  <c:v>6.5</c:v>
                </c:pt>
                <c:pt idx="4">
                  <c:v>6.7</c:v>
                </c:pt>
                <c:pt idx="5">
                  <c:v>7.2</c:v>
                </c:pt>
                <c:pt idx="6">
                  <c:v>5.9</c:v>
                </c:pt>
                <c:pt idx="7">
                  <c:v>7.4</c:v>
                </c:pt>
                <c:pt idx="8">
                  <c:v>6</c:v>
                </c:pt>
                <c:pt idx="9">
                  <c:v>6.7</c:v>
                </c:pt>
                <c:pt idx="10">
                  <c:v>1.9</c:v>
                </c:pt>
                <c:pt idx="11">
                  <c:v>6.9</c:v>
                </c:pt>
                <c:pt idx="12">
                  <c:v>3.5</c:v>
                </c:pt>
                <c:pt idx="13">
                  <c:v>5.3</c:v>
                </c:pt>
                <c:pt idx="14">
                  <c:v>6</c:v>
                </c:pt>
                <c:pt idx="15">
                  <c:v>6.1</c:v>
                </c:pt>
                <c:pt idx="16">
                  <c:v>7.8</c:v>
                </c:pt>
                <c:pt idx="17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CE-4103-8F9B-7EE6EDE6F8B3}"/>
            </c:ext>
          </c:extLst>
        </c:ser>
        <c:ser>
          <c:idx val="1"/>
          <c:order val="1"/>
          <c:tx>
            <c:v>тестовые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Лист1!$B$22:$B$28</c:f>
              <c:numCache>
                <c:formatCode>General</c:formatCode>
                <c:ptCount val="7"/>
                <c:pt idx="0">
                  <c:v>41</c:v>
                </c:pt>
                <c:pt idx="1">
                  <c:v>92</c:v>
                </c:pt>
                <c:pt idx="2">
                  <c:v>70</c:v>
                </c:pt>
                <c:pt idx="3">
                  <c:v>45</c:v>
                </c:pt>
                <c:pt idx="4">
                  <c:v>35</c:v>
                </c:pt>
                <c:pt idx="5">
                  <c:v>68</c:v>
                </c:pt>
                <c:pt idx="6">
                  <c:v>65</c:v>
                </c:pt>
              </c:numCache>
            </c:numRef>
          </c:xVal>
          <c:yVal>
            <c:numRef>
              <c:f>Лист1!$C$22:$C$28</c:f>
              <c:numCache>
                <c:formatCode>0.00</c:formatCode>
                <c:ptCount val="7"/>
                <c:pt idx="0">
                  <c:v>3.6</c:v>
                </c:pt>
                <c:pt idx="1">
                  <c:v>8.4</c:v>
                </c:pt>
                <c:pt idx="2">
                  <c:v>7.4</c:v>
                </c:pt>
                <c:pt idx="3">
                  <c:v>5.0999999999999996</c:v>
                </c:pt>
                <c:pt idx="4">
                  <c:v>3.7</c:v>
                </c:pt>
                <c:pt idx="5">
                  <c:v>6.7</c:v>
                </c:pt>
                <c:pt idx="6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CE-4103-8F9B-7EE6EDE6F8B3}"/>
            </c:ext>
          </c:extLst>
        </c:ser>
        <c:ser>
          <c:idx val="2"/>
          <c:order val="2"/>
          <c:tx>
            <c:v>полином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Лист1!$P$88:$P$112</c:f>
              <c:numCache>
                <c:formatCode>General</c:formatCode>
                <c:ptCount val="25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41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54</c:v>
                </c:pt>
                <c:pt idx="8">
                  <c:v>54</c:v>
                </c:pt>
                <c:pt idx="9">
                  <c:v>61</c:v>
                </c:pt>
                <c:pt idx="10">
                  <c:v>62</c:v>
                </c:pt>
                <c:pt idx="11">
                  <c:v>65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77</c:v>
                </c:pt>
                <c:pt idx="19">
                  <c:v>84</c:v>
                </c:pt>
                <c:pt idx="20">
                  <c:v>84</c:v>
                </c:pt>
                <c:pt idx="21">
                  <c:v>89</c:v>
                </c:pt>
                <c:pt idx="22">
                  <c:v>92</c:v>
                </c:pt>
                <c:pt idx="23">
                  <c:v>93</c:v>
                </c:pt>
                <c:pt idx="24">
                  <c:v>100</c:v>
                </c:pt>
              </c:numCache>
            </c:numRef>
          </c:xVal>
          <c:yVal>
            <c:numRef>
              <c:f>Лист1!$Q$88:$Q$112</c:f>
              <c:numCache>
                <c:formatCode>General</c:formatCode>
                <c:ptCount val="25"/>
                <c:pt idx="0">
                  <c:v>1.3744113656317385</c:v>
                </c:pt>
                <c:pt idx="1">
                  <c:v>1.9000000000000039</c:v>
                </c:pt>
                <c:pt idx="2">
                  <c:v>2.236238593130607</c:v>
                </c:pt>
                <c:pt idx="3">
                  <c:v>3.1770159895708669</c:v>
                </c:pt>
                <c:pt idx="4">
                  <c:v>3.609189347380747</c:v>
                </c:pt>
                <c:pt idx="5">
                  <c:v>3.7475856014047455</c:v>
                </c:pt>
                <c:pt idx="6">
                  <c:v>3.8831510894724275</c:v>
                </c:pt>
                <c:pt idx="7">
                  <c:v>4.8657674195865628</c:v>
                </c:pt>
                <c:pt idx="8">
                  <c:v>4.8657674195865628</c:v>
                </c:pt>
                <c:pt idx="9">
                  <c:v>5.5769414957299119</c:v>
                </c:pt>
                <c:pt idx="10">
                  <c:v>5.6672147284965586</c:v>
                </c:pt>
                <c:pt idx="11">
                  <c:v>5.9210498310586157</c:v>
                </c:pt>
                <c:pt idx="12">
                  <c:v>5.9210498310586157</c:v>
                </c:pt>
                <c:pt idx="13">
                  <c:v>6.0000000000000053</c:v>
                </c:pt>
                <c:pt idx="14">
                  <c:v>6.0761194029850785</c:v>
                </c:pt>
                <c:pt idx="15">
                  <c:v>6.1494080400138387</c:v>
                </c:pt>
                <c:pt idx="16">
                  <c:v>6.2198659110862824</c:v>
                </c:pt>
                <c:pt idx="17">
                  <c:v>6.2874930162024132</c:v>
                </c:pt>
                <c:pt idx="18">
                  <c:v>6.6816213052385187</c:v>
                </c:pt>
                <c:pt idx="19">
                  <c:v>6.9370420624152</c:v>
                </c:pt>
                <c:pt idx="20">
                  <c:v>6.9370420624152</c:v>
                </c:pt>
                <c:pt idx="21">
                  <c:v>7.0345624817091039</c:v>
                </c:pt>
                <c:pt idx="22">
                  <c:v>7.059105541809668</c:v>
                </c:pt>
                <c:pt idx="23">
                  <c:v>7.0616250299305605</c:v>
                </c:pt>
                <c:pt idx="24">
                  <c:v>7.0000000000000018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CE-4103-8F9B-7EE6EDE6F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428383"/>
        <c:axId val="1588426303"/>
      </c:scatterChart>
      <c:valAx>
        <c:axId val="158842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426303"/>
        <c:crosses val="autoZero"/>
        <c:crossBetween val="midCat"/>
      </c:valAx>
      <c:valAx>
        <c:axId val="15884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42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343678531411644E-2"/>
          <c:y val="2.0050125313283207E-2"/>
          <c:w val="0.78027425519178539"/>
          <c:h val="0.93143204467862573"/>
        </c:manualLayout>
      </c:layout>
      <c:scatterChart>
        <c:scatterStyle val="lineMarker"/>
        <c:varyColors val="0"/>
        <c:ser>
          <c:idx val="0"/>
          <c:order val="0"/>
          <c:tx>
            <c:v>обучающие данные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Лист1!$B$4:$B$21</c:f>
              <c:numCache>
                <c:formatCode>General</c:formatCode>
                <c:ptCount val="18"/>
                <c:pt idx="0">
                  <c:v>30</c:v>
                </c:pt>
                <c:pt idx="1">
                  <c:v>100</c:v>
                </c:pt>
                <c:pt idx="2">
                  <c:v>46</c:v>
                </c:pt>
                <c:pt idx="3">
                  <c:v>69</c:v>
                </c:pt>
                <c:pt idx="4">
                  <c:v>84</c:v>
                </c:pt>
                <c:pt idx="5">
                  <c:v>77</c:v>
                </c:pt>
                <c:pt idx="6">
                  <c:v>54</c:v>
                </c:pt>
                <c:pt idx="7">
                  <c:v>84</c:v>
                </c:pt>
                <c:pt idx="8">
                  <c:v>66</c:v>
                </c:pt>
                <c:pt idx="9">
                  <c:v>93</c:v>
                </c:pt>
                <c:pt idx="10">
                  <c:v>33</c:v>
                </c:pt>
                <c:pt idx="11">
                  <c:v>65</c:v>
                </c:pt>
                <c:pt idx="12">
                  <c:v>44</c:v>
                </c:pt>
                <c:pt idx="13">
                  <c:v>54</c:v>
                </c:pt>
                <c:pt idx="14">
                  <c:v>61</c:v>
                </c:pt>
                <c:pt idx="15">
                  <c:v>67</c:v>
                </c:pt>
                <c:pt idx="16">
                  <c:v>89</c:v>
                </c:pt>
                <c:pt idx="17">
                  <c:v>62</c:v>
                </c:pt>
              </c:numCache>
            </c:numRef>
          </c:xVal>
          <c:yVal>
            <c:numRef>
              <c:f>Лист1!$C$4:$C$21</c:f>
              <c:numCache>
                <c:formatCode>0.00</c:formatCode>
                <c:ptCount val="18"/>
                <c:pt idx="0">
                  <c:v>2.8</c:v>
                </c:pt>
                <c:pt idx="1">
                  <c:v>7</c:v>
                </c:pt>
                <c:pt idx="2">
                  <c:v>4.9000000000000004</c:v>
                </c:pt>
                <c:pt idx="3">
                  <c:v>6.5</c:v>
                </c:pt>
                <c:pt idx="4">
                  <c:v>6.7</c:v>
                </c:pt>
                <c:pt idx="5">
                  <c:v>7.2</c:v>
                </c:pt>
                <c:pt idx="6">
                  <c:v>5.9</c:v>
                </c:pt>
                <c:pt idx="7">
                  <c:v>7.4</c:v>
                </c:pt>
                <c:pt idx="8">
                  <c:v>6</c:v>
                </c:pt>
                <c:pt idx="9">
                  <c:v>6.7</c:v>
                </c:pt>
                <c:pt idx="10">
                  <c:v>1.9</c:v>
                </c:pt>
                <c:pt idx="11">
                  <c:v>6.9</c:v>
                </c:pt>
                <c:pt idx="12">
                  <c:v>3.5</c:v>
                </c:pt>
                <c:pt idx="13">
                  <c:v>5.3</c:v>
                </c:pt>
                <c:pt idx="14">
                  <c:v>6</c:v>
                </c:pt>
                <c:pt idx="15">
                  <c:v>6.1</c:v>
                </c:pt>
                <c:pt idx="16">
                  <c:v>7.8</c:v>
                </c:pt>
                <c:pt idx="17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1-47AB-B0BF-8BCC97A2D4DF}"/>
            </c:ext>
          </c:extLst>
        </c:ser>
        <c:ser>
          <c:idx val="1"/>
          <c:order val="1"/>
          <c:tx>
            <c:v>тестовые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Лист1!$B$22:$B$28</c:f>
              <c:numCache>
                <c:formatCode>General</c:formatCode>
                <c:ptCount val="7"/>
                <c:pt idx="0">
                  <c:v>41</c:v>
                </c:pt>
                <c:pt idx="1">
                  <c:v>92</c:v>
                </c:pt>
                <c:pt idx="2">
                  <c:v>70</c:v>
                </c:pt>
                <c:pt idx="3">
                  <c:v>45</c:v>
                </c:pt>
                <c:pt idx="4">
                  <c:v>35</c:v>
                </c:pt>
                <c:pt idx="5">
                  <c:v>68</c:v>
                </c:pt>
                <c:pt idx="6">
                  <c:v>65</c:v>
                </c:pt>
              </c:numCache>
            </c:numRef>
          </c:xVal>
          <c:yVal>
            <c:numRef>
              <c:f>Лист1!$C$22:$C$28</c:f>
              <c:numCache>
                <c:formatCode>0.00</c:formatCode>
                <c:ptCount val="7"/>
                <c:pt idx="0">
                  <c:v>3.6</c:v>
                </c:pt>
                <c:pt idx="1">
                  <c:v>8.4</c:v>
                </c:pt>
                <c:pt idx="2">
                  <c:v>7.4</c:v>
                </c:pt>
                <c:pt idx="3">
                  <c:v>5.0999999999999996</c:v>
                </c:pt>
                <c:pt idx="4">
                  <c:v>3.7</c:v>
                </c:pt>
                <c:pt idx="5">
                  <c:v>6.7</c:v>
                </c:pt>
                <c:pt idx="6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71-47AB-B0BF-8BCC97A2D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428383"/>
        <c:axId val="1588426303"/>
      </c:scatterChart>
      <c:valAx>
        <c:axId val="158842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426303"/>
        <c:crosses val="autoZero"/>
        <c:crossBetween val="midCat"/>
      </c:valAx>
      <c:valAx>
        <c:axId val="15884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42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140949486577335E-2"/>
          <c:y val="2.0050125313283207E-2"/>
          <c:w val="0.78027425519178539"/>
          <c:h val="0.93143204467862573"/>
        </c:manualLayout>
      </c:layout>
      <c:scatterChart>
        <c:scatterStyle val="lineMarker"/>
        <c:varyColors val="0"/>
        <c:ser>
          <c:idx val="0"/>
          <c:order val="0"/>
          <c:tx>
            <c:v>обучающие данные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519482433116913"/>
                  <c:y val="-5.01876739091824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Лист1!$B$4:$B$21</c:f>
              <c:numCache>
                <c:formatCode>General</c:formatCode>
                <c:ptCount val="18"/>
                <c:pt idx="0">
                  <c:v>30</c:v>
                </c:pt>
                <c:pt idx="1">
                  <c:v>100</c:v>
                </c:pt>
                <c:pt idx="2">
                  <c:v>46</c:v>
                </c:pt>
                <c:pt idx="3">
                  <c:v>69</c:v>
                </c:pt>
                <c:pt idx="4">
                  <c:v>84</c:v>
                </c:pt>
                <c:pt idx="5">
                  <c:v>77</c:v>
                </c:pt>
                <c:pt idx="6">
                  <c:v>54</c:v>
                </c:pt>
                <c:pt idx="7">
                  <c:v>84</c:v>
                </c:pt>
                <c:pt idx="8">
                  <c:v>66</c:v>
                </c:pt>
                <c:pt idx="9">
                  <c:v>93</c:v>
                </c:pt>
                <c:pt idx="10">
                  <c:v>33</c:v>
                </c:pt>
                <c:pt idx="11">
                  <c:v>65</c:v>
                </c:pt>
                <c:pt idx="12">
                  <c:v>44</c:v>
                </c:pt>
                <c:pt idx="13">
                  <c:v>54</c:v>
                </c:pt>
                <c:pt idx="14">
                  <c:v>61</c:v>
                </c:pt>
                <c:pt idx="15">
                  <c:v>67</c:v>
                </c:pt>
                <c:pt idx="16">
                  <c:v>89</c:v>
                </c:pt>
                <c:pt idx="17">
                  <c:v>62</c:v>
                </c:pt>
              </c:numCache>
            </c:numRef>
          </c:xVal>
          <c:yVal>
            <c:numRef>
              <c:f>Лист1!$C$4:$C$21</c:f>
              <c:numCache>
                <c:formatCode>0.00</c:formatCode>
                <c:ptCount val="18"/>
                <c:pt idx="0">
                  <c:v>2.8</c:v>
                </c:pt>
                <c:pt idx="1">
                  <c:v>7</c:v>
                </c:pt>
                <c:pt idx="2">
                  <c:v>4.9000000000000004</c:v>
                </c:pt>
                <c:pt idx="3">
                  <c:v>6.5</c:v>
                </c:pt>
                <c:pt idx="4">
                  <c:v>6.7</c:v>
                </c:pt>
                <c:pt idx="5">
                  <c:v>7.2</c:v>
                </c:pt>
                <c:pt idx="6">
                  <c:v>5.9</c:v>
                </c:pt>
                <c:pt idx="7">
                  <c:v>7.4</c:v>
                </c:pt>
                <c:pt idx="8">
                  <c:v>6</c:v>
                </c:pt>
                <c:pt idx="9">
                  <c:v>6.7</c:v>
                </c:pt>
                <c:pt idx="10">
                  <c:v>1.9</c:v>
                </c:pt>
                <c:pt idx="11">
                  <c:v>6.9</c:v>
                </c:pt>
                <c:pt idx="12">
                  <c:v>3.5</c:v>
                </c:pt>
                <c:pt idx="13">
                  <c:v>5.3</c:v>
                </c:pt>
                <c:pt idx="14">
                  <c:v>6</c:v>
                </c:pt>
                <c:pt idx="15">
                  <c:v>6.1</c:v>
                </c:pt>
                <c:pt idx="16">
                  <c:v>7.8</c:v>
                </c:pt>
                <c:pt idx="17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1-4092-934A-C25DB7E2E849}"/>
            </c:ext>
          </c:extLst>
        </c:ser>
        <c:ser>
          <c:idx val="1"/>
          <c:order val="1"/>
          <c:tx>
            <c:v>тестовые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Лист1!$B$22:$B$28</c:f>
              <c:numCache>
                <c:formatCode>General</c:formatCode>
                <c:ptCount val="7"/>
                <c:pt idx="0">
                  <c:v>41</c:v>
                </c:pt>
                <c:pt idx="1">
                  <c:v>92</c:v>
                </c:pt>
                <c:pt idx="2">
                  <c:v>70</c:v>
                </c:pt>
                <c:pt idx="3">
                  <c:v>45</c:v>
                </c:pt>
                <c:pt idx="4">
                  <c:v>35</c:v>
                </c:pt>
                <c:pt idx="5">
                  <c:v>68</c:v>
                </c:pt>
                <c:pt idx="6">
                  <c:v>65</c:v>
                </c:pt>
              </c:numCache>
            </c:numRef>
          </c:xVal>
          <c:yVal>
            <c:numRef>
              <c:f>Лист1!$C$22:$C$28</c:f>
              <c:numCache>
                <c:formatCode>0.00</c:formatCode>
                <c:ptCount val="7"/>
                <c:pt idx="0">
                  <c:v>3.6</c:v>
                </c:pt>
                <c:pt idx="1">
                  <c:v>8.4</c:v>
                </c:pt>
                <c:pt idx="2">
                  <c:v>7.4</c:v>
                </c:pt>
                <c:pt idx="3">
                  <c:v>5.0999999999999996</c:v>
                </c:pt>
                <c:pt idx="4">
                  <c:v>3.7</c:v>
                </c:pt>
                <c:pt idx="5">
                  <c:v>6.7</c:v>
                </c:pt>
                <c:pt idx="6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01-4092-934A-C25DB7E2E849}"/>
            </c:ext>
          </c:extLst>
        </c:ser>
        <c:ser>
          <c:idx val="2"/>
          <c:order val="2"/>
          <c:tx>
            <c:v>полином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Лист1!$P$126:$P$150</c:f>
              <c:numCache>
                <c:formatCode>General</c:formatCode>
                <c:ptCount val="25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41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54</c:v>
                </c:pt>
                <c:pt idx="8">
                  <c:v>54</c:v>
                </c:pt>
                <c:pt idx="9">
                  <c:v>61</c:v>
                </c:pt>
                <c:pt idx="10">
                  <c:v>62</c:v>
                </c:pt>
                <c:pt idx="11">
                  <c:v>65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77</c:v>
                </c:pt>
                <c:pt idx="19">
                  <c:v>84</c:v>
                </c:pt>
                <c:pt idx="20">
                  <c:v>84</c:v>
                </c:pt>
                <c:pt idx="21">
                  <c:v>89</c:v>
                </c:pt>
                <c:pt idx="22">
                  <c:v>92</c:v>
                </c:pt>
                <c:pt idx="23">
                  <c:v>93</c:v>
                </c:pt>
                <c:pt idx="24">
                  <c:v>100</c:v>
                </c:pt>
              </c:numCache>
            </c:numRef>
          </c:xVal>
          <c:yVal>
            <c:numRef>
              <c:f>Лист1!$Q$126:$Q$150</c:f>
              <c:numCache>
                <c:formatCode>General</c:formatCode>
                <c:ptCount val="25"/>
                <c:pt idx="0">
                  <c:v>1.6126985393886146</c:v>
                </c:pt>
                <c:pt idx="1">
                  <c:v>1.8999999999999977</c:v>
                </c:pt>
                <c:pt idx="2">
                  <c:v>2.1092151393951202</c:v>
                </c:pt>
                <c:pt idx="3">
                  <c:v>2.8050862739185831</c:v>
                </c:pt>
                <c:pt idx="4">
                  <c:v>3.1820375247943291</c:v>
                </c:pt>
                <c:pt idx="5">
                  <c:v>3.3107257828504526</c:v>
                </c:pt>
                <c:pt idx="6">
                  <c:v>3.4406177667810676</c:v>
                </c:pt>
                <c:pt idx="7">
                  <c:v>4.5003937531593392</c:v>
                </c:pt>
                <c:pt idx="8">
                  <c:v>4.5003937531593392</c:v>
                </c:pt>
                <c:pt idx="9">
                  <c:v>5.4048452035721564</c:v>
                </c:pt>
                <c:pt idx="10">
                  <c:v>5.5282769160732297</c:v>
                </c:pt>
                <c:pt idx="11">
                  <c:v>5.8857480275390701</c:v>
                </c:pt>
                <c:pt idx="12">
                  <c:v>5.8857480275390701</c:v>
                </c:pt>
                <c:pt idx="13">
                  <c:v>6</c:v>
                </c:pt>
                <c:pt idx="14">
                  <c:v>6.1114842454394669</c:v>
                </c:pt>
                <c:pt idx="15">
                  <c:v>6.2200116470529121</c:v>
                </c:pt>
                <c:pt idx="16">
                  <c:v>6.3253930880357547</c:v>
                </c:pt>
                <c:pt idx="17">
                  <c:v>6.427439451583437</c:v>
                </c:pt>
                <c:pt idx="18">
                  <c:v>7.0324960166487784</c:v>
                </c:pt>
                <c:pt idx="19">
                  <c:v>7.3999999999999968</c:v>
                </c:pt>
                <c:pt idx="20">
                  <c:v>7.3999999999999968</c:v>
                </c:pt>
                <c:pt idx="21">
                  <c:v>7.4811302962312567</c:v>
                </c:pt>
                <c:pt idx="22">
                  <c:v>7.4459124460880322</c:v>
                </c:pt>
                <c:pt idx="23">
                  <c:v>7.4190557905658832</c:v>
                </c:pt>
                <c:pt idx="24">
                  <c:v>6.9999999999999964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01-4092-934A-C25DB7E2E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428383"/>
        <c:axId val="1588426303"/>
      </c:scatterChart>
      <c:valAx>
        <c:axId val="158842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426303"/>
        <c:crosses val="autoZero"/>
        <c:crossBetween val="midCat"/>
      </c:valAx>
      <c:valAx>
        <c:axId val="15884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42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39</xdr:row>
      <xdr:rowOff>180975</xdr:rowOff>
    </xdr:from>
    <xdr:to>
      <xdr:col>5</xdr:col>
      <xdr:colOff>523875</xdr:colOff>
      <xdr:row>73</xdr:row>
      <xdr:rowOff>38100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5</xdr:col>
      <xdr:colOff>485775</xdr:colOff>
      <xdr:row>121</xdr:row>
      <xdr:rowOff>47625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1</xdr:row>
      <xdr:rowOff>180975</xdr:rowOff>
    </xdr:from>
    <xdr:to>
      <xdr:col>18</xdr:col>
      <xdr:colOff>476250</xdr:colOff>
      <xdr:row>39</xdr:row>
      <xdr:rowOff>28575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129</xdr:row>
      <xdr:rowOff>133350</xdr:rowOff>
    </xdr:from>
    <xdr:to>
      <xdr:col>5</xdr:col>
      <xdr:colOff>581025</xdr:colOff>
      <xdr:row>162</xdr:row>
      <xdr:rowOff>180975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abSelected="1" zoomScaleNormal="100" workbookViewId="0">
      <selection activeCell="G141" sqref="G141"/>
    </sheetView>
  </sheetViews>
  <sheetFormatPr defaultRowHeight="15" x14ac:dyDescent="0.25"/>
  <cols>
    <col min="1" max="1" width="18.28515625" customWidth="1"/>
    <col min="2" max="2" width="19.7109375" customWidth="1"/>
    <col min="3" max="3" width="24.42578125" customWidth="1"/>
    <col min="4" max="4" width="32.28515625" customWidth="1"/>
    <col min="5" max="5" width="25.7109375" customWidth="1"/>
    <col min="6" max="6" width="27.140625" customWidth="1"/>
  </cols>
  <sheetData>
    <row r="1" spans="1:6" x14ac:dyDescent="0.25">
      <c r="A1" s="5" t="s">
        <v>16</v>
      </c>
      <c r="B1" s="5"/>
      <c r="C1" s="5"/>
      <c r="D1" s="5" t="s">
        <v>17</v>
      </c>
      <c r="E1" s="5"/>
    </row>
    <row r="2" spans="1:6" ht="15.75" thickBot="1" x14ac:dyDescent="0.3"/>
    <row r="3" spans="1:6" ht="15.75" thickBot="1" x14ac:dyDescent="0.3">
      <c r="A3" s="11" t="s">
        <v>2</v>
      </c>
      <c r="B3" s="34" t="s">
        <v>0</v>
      </c>
      <c r="C3" s="34" t="s">
        <v>1</v>
      </c>
      <c r="D3" s="35" t="s">
        <v>5</v>
      </c>
      <c r="E3" s="36" t="s">
        <v>6</v>
      </c>
      <c r="F3" s="24" t="s">
        <v>13</v>
      </c>
    </row>
    <row r="4" spans="1:6" x14ac:dyDescent="0.25">
      <c r="A4" s="8">
        <v>1</v>
      </c>
      <c r="B4" s="12">
        <v>30</v>
      </c>
      <c r="C4" s="13">
        <v>2.8</v>
      </c>
      <c r="D4" s="13">
        <f>B4*$C$38+$D$38</f>
        <v>2.9818181818181806</v>
      </c>
      <c r="E4" s="25">
        <f>B4^2*$C$85+B4*$D$85+$E$85</f>
        <v>1.3744113656317385</v>
      </c>
      <c r="F4" s="37">
        <f>B4^3*$C$126+B4^2*$D$126+B4*$E$126+$F$126</f>
        <v>1.6126985393886146</v>
      </c>
    </row>
    <row r="5" spans="1:6" x14ac:dyDescent="0.25">
      <c r="A5" s="9">
        <v>2</v>
      </c>
      <c r="B5" s="14">
        <v>100</v>
      </c>
      <c r="C5" s="15">
        <v>7</v>
      </c>
      <c r="D5" s="15">
        <f>B5*$C$38+$D$38</f>
        <v>8.7090909090909108</v>
      </c>
      <c r="E5" s="26">
        <f>B5^2*$C$85+B5*$D$85+$E$85</f>
        <v>7.0000000000000018</v>
      </c>
      <c r="F5" s="38">
        <f t="shared" ref="F5:F28" si="0">B5^3*$C$126+B5^2*$D$126+B5*$E$126+$F$126</f>
        <v>6.9999999999999964</v>
      </c>
    </row>
    <row r="6" spans="1:6" x14ac:dyDescent="0.25">
      <c r="A6" s="9">
        <v>3</v>
      </c>
      <c r="B6" s="14">
        <v>46</v>
      </c>
      <c r="C6" s="15">
        <v>4.9000000000000004</v>
      </c>
      <c r="D6" s="15">
        <f>B6*$C$38+$D$38</f>
        <v>4.2909090909090901</v>
      </c>
      <c r="E6" s="26">
        <f>B6^2*$C$85+B6*$D$85+$E$85</f>
        <v>3.8831510894724275</v>
      </c>
      <c r="F6" s="38">
        <f t="shared" si="0"/>
        <v>3.4406177667810676</v>
      </c>
    </row>
    <row r="7" spans="1:6" x14ac:dyDescent="0.25">
      <c r="A7" s="9">
        <v>4</v>
      </c>
      <c r="B7" s="14">
        <v>69</v>
      </c>
      <c r="C7" s="15">
        <v>6.5</v>
      </c>
      <c r="D7" s="15">
        <f>B7*$C$38+$D$38</f>
        <v>6.1727272727272728</v>
      </c>
      <c r="E7" s="26">
        <f>B7^2*$C$85+B7*$D$85+$E$85</f>
        <v>6.2198659110862824</v>
      </c>
      <c r="F7" s="38">
        <f t="shared" si="0"/>
        <v>6.3253930880357547</v>
      </c>
    </row>
    <row r="8" spans="1:6" x14ac:dyDescent="0.25">
      <c r="A8" s="9">
        <v>5</v>
      </c>
      <c r="B8" s="14">
        <v>84</v>
      </c>
      <c r="C8" s="15">
        <v>6.7</v>
      </c>
      <c r="D8" s="15">
        <f>B8*$C$38+$D$38</f>
        <v>7.4000000000000012</v>
      </c>
      <c r="E8" s="26">
        <f>B8^2*$C$85+B8*$D$85+$E$85</f>
        <v>6.9370420624152</v>
      </c>
      <c r="F8" s="38">
        <f t="shared" si="0"/>
        <v>7.3999999999999968</v>
      </c>
    </row>
    <row r="9" spans="1:6" x14ac:dyDescent="0.25">
      <c r="A9" s="9">
        <v>6</v>
      </c>
      <c r="B9" s="14">
        <v>77</v>
      </c>
      <c r="C9" s="15">
        <v>7.2</v>
      </c>
      <c r="D9" s="15">
        <f>B9*$C$38+$D$38</f>
        <v>6.827272727272728</v>
      </c>
      <c r="E9" s="26">
        <f>B9^2*$C$85+B9*$D$85+$E$85</f>
        <v>6.6816213052385187</v>
      </c>
      <c r="F9" s="38">
        <f t="shared" si="0"/>
        <v>7.0324960166487802</v>
      </c>
    </row>
    <row r="10" spans="1:6" x14ac:dyDescent="0.25">
      <c r="A10" s="9">
        <v>7</v>
      </c>
      <c r="B10" s="14">
        <v>54</v>
      </c>
      <c r="C10" s="15">
        <v>5.9</v>
      </c>
      <c r="D10" s="15">
        <f>B10*$C$38+$D$38</f>
        <v>4.9454545454545453</v>
      </c>
      <c r="E10" s="26">
        <f>B10^2*$C$85+B10*$D$85+$E$85</f>
        <v>4.8657674195865628</v>
      </c>
      <c r="F10" s="38">
        <f t="shared" si="0"/>
        <v>4.5003937531593357</v>
      </c>
    </row>
    <row r="11" spans="1:6" x14ac:dyDescent="0.25">
      <c r="A11" s="9">
        <v>8</v>
      </c>
      <c r="B11" s="14">
        <v>84</v>
      </c>
      <c r="C11" s="15">
        <v>7.4</v>
      </c>
      <c r="D11" s="15">
        <f>B11*$C$38+$D$38</f>
        <v>7.4000000000000012</v>
      </c>
      <c r="E11" s="26">
        <f>B11^2*$C$85+B11*$D$85+$E$85</f>
        <v>6.9370420624152</v>
      </c>
      <c r="F11" s="38">
        <f t="shared" si="0"/>
        <v>7.3999999999999968</v>
      </c>
    </row>
    <row r="12" spans="1:6" x14ac:dyDescent="0.25">
      <c r="A12" s="9">
        <v>9</v>
      </c>
      <c r="B12" s="14">
        <v>66</v>
      </c>
      <c r="C12" s="15">
        <v>6</v>
      </c>
      <c r="D12" s="15">
        <f>B12*$C$38+$D$38</f>
        <v>5.9272727272727277</v>
      </c>
      <c r="E12" s="26">
        <f>B12^2*$C$85+B12*$D$85+$E$85</f>
        <v>6.0000000000000053</v>
      </c>
      <c r="F12" s="38">
        <f t="shared" si="0"/>
        <v>6</v>
      </c>
    </row>
    <row r="13" spans="1:6" x14ac:dyDescent="0.25">
      <c r="A13" s="9">
        <v>10</v>
      </c>
      <c r="B13" s="14">
        <v>93</v>
      </c>
      <c r="C13" s="15">
        <v>6.7</v>
      </c>
      <c r="D13" s="15">
        <f>B13*$C$38+$D$38</f>
        <v>8.1363636363636367</v>
      </c>
      <c r="E13" s="26">
        <f>B13^2*$C$85+B13*$D$85+$E$85</f>
        <v>7.0616250299305605</v>
      </c>
      <c r="F13" s="38">
        <f t="shared" si="0"/>
        <v>7.4190557905658832</v>
      </c>
    </row>
    <row r="14" spans="1:6" x14ac:dyDescent="0.25">
      <c r="A14" s="9">
        <v>11</v>
      </c>
      <c r="B14" s="14">
        <v>33</v>
      </c>
      <c r="C14" s="15">
        <v>1.9</v>
      </c>
      <c r="D14" s="15">
        <f>B14*$C$38+$D$38</f>
        <v>3.2272727272727262</v>
      </c>
      <c r="E14" s="26">
        <f>B14^2*$C$85+B14*$D$85+$E$85</f>
        <v>1.9000000000000039</v>
      </c>
      <c r="F14" s="38">
        <f t="shared" si="0"/>
        <v>1.8999999999999977</v>
      </c>
    </row>
    <row r="15" spans="1:6" x14ac:dyDescent="0.25">
      <c r="A15" s="9">
        <v>12</v>
      </c>
      <c r="B15" s="14">
        <v>65</v>
      </c>
      <c r="C15" s="15">
        <v>6.9</v>
      </c>
      <c r="D15" s="15">
        <f>B15*$C$38+$D$38</f>
        <v>5.8454545454545457</v>
      </c>
      <c r="E15" s="26">
        <f>B15^2*$C$85+B15*$D$85+$E$85</f>
        <v>5.9210498310586157</v>
      </c>
      <c r="F15" s="38">
        <f t="shared" si="0"/>
        <v>5.8857480275390719</v>
      </c>
    </row>
    <row r="16" spans="1:6" x14ac:dyDescent="0.25">
      <c r="A16" s="9">
        <v>13</v>
      </c>
      <c r="B16" s="14">
        <v>44</v>
      </c>
      <c r="C16" s="15">
        <v>3.5</v>
      </c>
      <c r="D16" s="15">
        <f>B16*$C$38+$D$38</f>
        <v>4.127272727272727</v>
      </c>
      <c r="E16" s="26">
        <f>B16^2*$C$85+B16*$D$85+$E$85</f>
        <v>3.609189347380747</v>
      </c>
      <c r="F16" s="38">
        <f t="shared" si="0"/>
        <v>3.1820375247943291</v>
      </c>
    </row>
    <row r="17" spans="1:6" x14ac:dyDescent="0.25">
      <c r="A17" s="9">
        <v>14</v>
      </c>
      <c r="B17" s="14">
        <v>54</v>
      </c>
      <c r="C17" s="15">
        <v>5.3</v>
      </c>
      <c r="D17" s="15">
        <f>B17*$C$38+$D$38</f>
        <v>4.9454545454545453</v>
      </c>
      <c r="E17" s="26">
        <f>B17^2*$C$85+B17*$D$85+$E$85</f>
        <v>4.8657674195865628</v>
      </c>
      <c r="F17" s="38">
        <f t="shared" si="0"/>
        <v>4.5003937531593357</v>
      </c>
    </row>
    <row r="18" spans="1:6" x14ac:dyDescent="0.25">
      <c r="A18" s="9">
        <v>15</v>
      </c>
      <c r="B18" s="14">
        <v>61</v>
      </c>
      <c r="C18" s="15">
        <v>6</v>
      </c>
      <c r="D18" s="15">
        <f>B18*$C$38+$D$38</f>
        <v>5.5181818181818185</v>
      </c>
      <c r="E18" s="26">
        <f>B18^2*$C$85+B18*$D$85+$E$85</f>
        <v>5.5769414957299119</v>
      </c>
      <c r="F18" s="38">
        <f t="shared" si="0"/>
        <v>5.4048452035721564</v>
      </c>
    </row>
    <row r="19" spans="1:6" x14ac:dyDescent="0.25">
      <c r="A19" s="9">
        <v>16</v>
      </c>
      <c r="B19" s="14">
        <v>67</v>
      </c>
      <c r="C19" s="15">
        <v>6.1</v>
      </c>
      <c r="D19" s="15">
        <f>B19*$C$38+$D$38</f>
        <v>6.0090909090909088</v>
      </c>
      <c r="E19" s="26">
        <f>B19^2*$C$85+B19*$D$85+$E$85</f>
        <v>6.0761194029850785</v>
      </c>
      <c r="F19" s="38">
        <f t="shared" si="0"/>
        <v>6.1114842454394669</v>
      </c>
    </row>
    <row r="20" spans="1:6" x14ac:dyDescent="0.25">
      <c r="A20" s="9">
        <v>17</v>
      </c>
      <c r="B20" s="14">
        <v>89</v>
      </c>
      <c r="C20" s="15">
        <v>7.8</v>
      </c>
      <c r="D20" s="15">
        <f>B20*$C$38+$D$38</f>
        <v>7.8090909090909104</v>
      </c>
      <c r="E20" s="26">
        <f>B20^2*$C$85+B20*$D$85+$E$85</f>
        <v>7.0345624817091039</v>
      </c>
      <c r="F20" s="38">
        <f t="shared" si="0"/>
        <v>7.4811302962312567</v>
      </c>
    </row>
    <row r="21" spans="1:6" ht="15.75" thickBot="1" x14ac:dyDescent="0.3">
      <c r="A21" s="42">
        <v>18</v>
      </c>
      <c r="B21" s="16">
        <v>62</v>
      </c>
      <c r="C21" s="17">
        <v>5.6</v>
      </c>
      <c r="D21" s="17">
        <f>B21*$C$38+$D$38</f>
        <v>5.6</v>
      </c>
      <c r="E21" s="27">
        <f>B21^2*$C$85+B21*$D$85+$E$85</f>
        <v>5.6672147284965586</v>
      </c>
      <c r="F21" s="39">
        <f t="shared" si="0"/>
        <v>5.5282769160732297</v>
      </c>
    </row>
    <row r="22" spans="1:6" x14ac:dyDescent="0.25">
      <c r="A22" s="8">
        <v>19</v>
      </c>
      <c r="B22" s="18">
        <v>41</v>
      </c>
      <c r="C22" s="19">
        <v>3.6</v>
      </c>
      <c r="D22" s="19">
        <f>B22*$C$38+$D$38</f>
        <v>3.8818181818181809</v>
      </c>
      <c r="E22" s="28">
        <f>B22^2*$C$85+B22*$D$85+$E$85</f>
        <v>3.1770159895708669</v>
      </c>
      <c r="F22" s="31">
        <f t="shared" si="0"/>
        <v>2.8050862739185822</v>
      </c>
    </row>
    <row r="23" spans="1:6" x14ac:dyDescent="0.25">
      <c r="A23" s="9">
        <v>20</v>
      </c>
      <c r="B23" s="20">
        <v>92</v>
      </c>
      <c r="C23" s="21">
        <v>8.4</v>
      </c>
      <c r="D23" s="21">
        <f>B23*$C$38+$D$38</f>
        <v>8.0545454545454547</v>
      </c>
      <c r="E23" s="29">
        <f>B23^2*$C$85+B23*$D$85+$E$85</f>
        <v>7.059105541809668</v>
      </c>
      <c r="F23" s="32">
        <f t="shared" si="0"/>
        <v>7.4459124460880322</v>
      </c>
    </row>
    <row r="24" spans="1:6" x14ac:dyDescent="0.25">
      <c r="A24" s="9">
        <v>21</v>
      </c>
      <c r="B24" s="20">
        <v>70</v>
      </c>
      <c r="C24" s="21">
        <v>7.4</v>
      </c>
      <c r="D24" s="21">
        <f>B24*$C$38+$D$38</f>
        <v>6.2545454545454549</v>
      </c>
      <c r="E24" s="29">
        <f>B24^2*$C$85+B24*$D$85+$E$85</f>
        <v>6.2874930162024132</v>
      </c>
      <c r="F24" s="32">
        <f t="shared" si="0"/>
        <v>6.427439451583437</v>
      </c>
    </row>
    <row r="25" spans="1:6" x14ac:dyDescent="0.25">
      <c r="A25" s="9">
        <v>22</v>
      </c>
      <c r="B25" s="20">
        <v>45</v>
      </c>
      <c r="C25" s="21">
        <v>5.0999999999999996</v>
      </c>
      <c r="D25" s="21">
        <f>B25*$C$38+$D$38</f>
        <v>4.209090909090909</v>
      </c>
      <c r="E25" s="29">
        <f>B25^2*$C$85+B25*$D$85+$E$85</f>
        <v>3.7475856014047455</v>
      </c>
      <c r="F25" s="32">
        <f t="shared" si="0"/>
        <v>3.3107257828504526</v>
      </c>
    </row>
    <row r="26" spans="1:6" x14ac:dyDescent="0.25">
      <c r="A26" s="9">
        <v>23</v>
      </c>
      <c r="B26" s="20">
        <v>35</v>
      </c>
      <c r="C26" s="21">
        <v>3.7</v>
      </c>
      <c r="D26" s="21">
        <f>B26*$C$38+$D$38</f>
        <v>3.3909090909090898</v>
      </c>
      <c r="E26" s="29">
        <f>B26^2*$C$85+B26*$D$85+$E$85</f>
        <v>2.236238593130607</v>
      </c>
      <c r="F26" s="32">
        <f t="shared" si="0"/>
        <v>2.1092151393951202</v>
      </c>
    </row>
    <row r="27" spans="1:6" x14ac:dyDescent="0.25">
      <c r="A27" s="9">
        <v>24</v>
      </c>
      <c r="B27" s="20">
        <v>68</v>
      </c>
      <c r="C27" s="21">
        <v>6.7</v>
      </c>
      <c r="D27" s="21">
        <f>B27*$C$38+$D$38</f>
        <v>6.0909090909090908</v>
      </c>
      <c r="E27" s="29">
        <f>B27^2*$C$85+B27*$D$85+$E$85</f>
        <v>6.1494080400138387</v>
      </c>
      <c r="F27" s="32">
        <f t="shared" si="0"/>
        <v>6.2200116470529103</v>
      </c>
    </row>
    <row r="28" spans="1:6" ht="15.75" thickBot="1" x14ac:dyDescent="0.3">
      <c r="A28" s="10">
        <v>25</v>
      </c>
      <c r="B28" s="22">
        <v>65</v>
      </c>
      <c r="C28" s="23">
        <v>5.5</v>
      </c>
      <c r="D28" s="23">
        <f>B28*$C$38+$D$38</f>
        <v>5.8454545454545457</v>
      </c>
      <c r="E28" s="30">
        <f>B28^2*$C$85+B28*$D$85+$E$85</f>
        <v>5.9210498310586157</v>
      </c>
      <c r="F28" s="33">
        <f t="shared" si="0"/>
        <v>5.8857480275390719</v>
      </c>
    </row>
    <row r="29" spans="1:6" x14ac:dyDescent="0.25">
      <c r="A29" s="6"/>
      <c r="B29" s="6"/>
      <c r="C29" s="7"/>
      <c r="D29" s="7"/>
      <c r="E29" s="7"/>
    </row>
    <row r="30" spans="1:6" x14ac:dyDescent="0.25">
      <c r="C30" s="40" t="s">
        <v>10</v>
      </c>
      <c r="D30" s="41">
        <f>RSQ(C4:C21,D4:D21)</f>
        <v>0.77891443212717326</v>
      </c>
      <c r="E30" s="41">
        <f>RSQ(C4:C21,E4:E21)</f>
        <v>0.91385383643333529</v>
      </c>
      <c r="F30" s="41">
        <f>RSQ(C4:C21,F4:F21)</f>
        <v>0.89746498575750588</v>
      </c>
    </row>
    <row r="31" spans="1:6" x14ac:dyDescent="0.25">
      <c r="C31" s="40" t="s">
        <v>12</v>
      </c>
      <c r="D31" s="41">
        <f>RSQ(C22:C28,D22:D28)</f>
        <v>0.90900079724464256</v>
      </c>
      <c r="E31" s="41">
        <f>RSQ(C22:C28,E22:E28)</f>
        <v>0.8656790877597027</v>
      </c>
      <c r="F31" s="41">
        <f>RSQ(C22:C28,F22:F28)</f>
        <v>0.88600858024537343</v>
      </c>
    </row>
    <row r="32" spans="1:6" x14ac:dyDescent="0.25">
      <c r="C32" s="40" t="s">
        <v>11</v>
      </c>
      <c r="D32" s="41">
        <f>RSQ(C4:C28,D4:D28)</f>
        <v>0.79823661928741563</v>
      </c>
      <c r="E32" s="41">
        <f>RSQ(C4:C28,E4:E28)</f>
        <v>0.88525452802489168</v>
      </c>
      <c r="F32" s="41">
        <f>RSQ(C4:C28,F4:F28)</f>
        <v>0.87878822825341385</v>
      </c>
    </row>
    <row r="33" spans="1:6" x14ac:dyDescent="0.25">
      <c r="C33" s="40" t="s">
        <v>14</v>
      </c>
      <c r="D33" s="41">
        <v>0.77890000000000004</v>
      </c>
      <c r="E33" s="41">
        <v>0.91539999999999999</v>
      </c>
      <c r="F33" s="41">
        <v>0.91679999999999995</v>
      </c>
    </row>
    <row r="36" spans="1:6" x14ac:dyDescent="0.25">
      <c r="A36" s="5" t="s">
        <v>8</v>
      </c>
      <c r="B36" s="5"/>
      <c r="C36" s="5" t="s">
        <v>15</v>
      </c>
      <c r="D36" s="5"/>
    </row>
    <row r="37" spans="1:6" x14ac:dyDescent="0.25">
      <c r="A37" s="1" t="s">
        <v>0</v>
      </c>
      <c r="B37" s="1" t="s">
        <v>1</v>
      </c>
      <c r="C37" t="s">
        <v>3</v>
      </c>
      <c r="D37" t="s">
        <v>4</v>
      </c>
    </row>
    <row r="38" spans="1:6" x14ac:dyDescent="0.25">
      <c r="A38" s="2">
        <v>62</v>
      </c>
      <c r="B38" s="2">
        <v>5.6</v>
      </c>
      <c r="C38">
        <f t="array" ref="C38:D38">LINEST(B38:B39,A38:A39)</f>
        <v>8.1818181818181859E-2</v>
      </c>
      <c r="D38">
        <v>0.52727272727272467</v>
      </c>
    </row>
    <row r="39" spans="1:6" x14ac:dyDescent="0.25">
      <c r="A39" s="2">
        <v>84</v>
      </c>
      <c r="B39" s="2">
        <v>7.4</v>
      </c>
    </row>
    <row r="83" spans="1:18" x14ac:dyDescent="0.25">
      <c r="A83" s="5" t="s">
        <v>8</v>
      </c>
      <c r="B83" s="5"/>
      <c r="C83" s="5" t="s">
        <v>15</v>
      </c>
      <c r="D83" s="5"/>
      <c r="E83" s="5"/>
    </row>
    <row r="84" spans="1:18" x14ac:dyDescent="0.25">
      <c r="A84" s="1" t="s">
        <v>0</v>
      </c>
      <c r="B84" s="1" t="s">
        <v>1</v>
      </c>
      <c r="C84" t="s">
        <v>3</v>
      </c>
      <c r="D84" t="s">
        <v>7</v>
      </c>
      <c r="E84" t="s">
        <v>4</v>
      </c>
    </row>
    <row r="85" spans="1:18" x14ac:dyDescent="0.25">
      <c r="A85" s="2">
        <v>100</v>
      </c>
      <c r="B85" s="2">
        <v>7</v>
      </c>
      <c r="C85">
        <f t="array" ref="C85:E85">LINEST(B85:B87,A85:A87^{1,2})</f>
        <v>-1.4153829781573439E-3</v>
      </c>
      <c r="D85">
        <v>0.26436533908000132</v>
      </c>
      <c r="E85">
        <v>-5.2827041264266921</v>
      </c>
    </row>
    <row r="86" spans="1:18" x14ac:dyDescent="0.25">
      <c r="A86" s="2">
        <v>66</v>
      </c>
      <c r="B86" s="2">
        <v>6</v>
      </c>
    </row>
    <row r="87" spans="1:18" x14ac:dyDescent="0.25">
      <c r="A87" s="2">
        <v>33</v>
      </c>
      <c r="B87" s="2">
        <v>1.9</v>
      </c>
      <c r="O87" s="4"/>
      <c r="P87" s="4"/>
      <c r="Q87" s="4"/>
      <c r="R87" s="4"/>
    </row>
    <row r="88" spans="1:18" x14ac:dyDescent="0.25">
      <c r="O88" s="4"/>
      <c r="P88" s="3">
        <v>30</v>
      </c>
      <c r="Q88" s="4">
        <f t="shared" ref="Q88:Q112" si="1">P88^2*$C$85+P88*$D$85+$E$85</f>
        <v>1.3744113656317385</v>
      </c>
      <c r="R88" s="4"/>
    </row>
    <row r="89" spans="1:18" x14ac:dyDescent="0.25">
      <c r="O89" s="4"/>
      <c r="P89" s="3">
        <v>33</v>
      </c>
      <c r="Q89" s="4">
        <f t="shared" si="1"/>
        <v>1.9000000000000039</v>
      </c>
      <c r="R89" s="4"/>
    </row>
    <row r="90" spans="1:18" x14ac:dyDescent="0.25">
      <c r="O90" s="4"/>
      <c r="P90" s="3">
        <v>35</v>
      </c>
      <c r="Q90" s="4">
        <f t="shared" si="1"/>
        <v>2.236238593130607</v>
      </c>
      <c r="R90" s="4"/>
    </row>
    <row r="91" spans="1:18" x14ac:dyDescent="0.25">
      <c r="O91" s="4"/>
      <c r="P91" s="3">
        <v>41</v>
      </c>
      <c r="Q91" s="4">
        <f t="shared" si="1"/>
        <v>3.1770159895708669</v>
      </c>
      <c r="R91" s="4"/>
    </row>
    <row r="92" spans="1:18" x14ac:dyDescent="0.25">
      <c r="O92" s="4"/>
      <c r="P92" s="3">
        <v>44</v>
      </c>
      <c r="Q92" s="4">
        <f t="shared" si="1"/>
        <v>3.609189347380747</v>
      </c>
      <c r="R92" s="4"/>
    </row>
    <row r="93" spans="1:18" x14ac:dyDescent="0.25">
      <c r="O93" s="4"/>
      <c r="P93" s="3">
        <v>45</v>
      </c>
      <c r="Q93" s="4">
        <f t="shared" si="1"/>
        <v>3.7475856014047455</v>
      </c>
      <c r="R93" s="4"/>
    </row>
    <row r="94" spans="1:18" x14ac:dyDescent="0.25">
      <c r="O94" s="4"/>
      <c r="P94" s="3">
        <v>46</v>
      </c>
      <c r="Q94" s="4">
        <f t="shared" si="1"/>
        <v>3.8831510894724275</v>
      </c>
      <c r="R94" s="4"/>
    </row>
    <row r="95" spans="1:18" x14ac:dyDescent="0.25">
      <c r="O95" s="4"/>
      <c r="P95" s="3">
        <v>54</v>
      </c>
      <c r="Q95" s="4">
        <f t="shared" si="1"/>
        <v>4.8657674195865628</v>
      </c>
      <c r="R95" s="4"/>
    </row>
    <row r="96" spans="1:18" x14ac:dyDescent="0.25">
      <c r="O96" s="4"/>
      <c r="P96" s="3">
        <v>54</v>
      </c>
      <c r="Q96" s="4">
        <f t="shared" si="1"/>
        <v>4.8657674195865628</v>
      </c>
      <c r="R96" s="4"/>
    </row>
    <row r="97" spans="15:18" x14ac:dyDescent="0.25">
      <c r="O97" s="4"/>
      <c r="P97" s="3">
        <v>61</v>
      </c>
      <c r="Q97" s="4">
        <f t="shared" si="1"/>
        <v>5.5769414957299119</v>
      </c>
      <c r="R97" s="4"/>
    </row>
    <row r="98" spans="15:18" x14ac:dyDescent="0.25">
      <c r="O98" s="4"/>
      <c r="P98" s="3">
        <v>62</v>
      </c>
      <c r="Q98" s="4">
        <f t="shared" si="1"/>
        <v>5.6672147284965586</v>
      </c>
      <c r="R98" s="4"/>
    </row>
    <row r="99" spans="15:18" x14ac:dyDescent="0.25">
      <c r="O99" s="4"/>
      <c r="P99" s="3">
        <v>65</v>
      </c>
      <c r="Q99" s="4">
        <f t="shared" si="1"/>
        <v>5.9210498310586157</v>
      </c>
      <c r="R99" s="4"/>
    </row>
    <row r="100" spans="15:18" x14ac:dyDescent="0.25">
      <c r="O100" s="4"/>
      <c r="P100" s="3">
        <v>65</v>
      </c>
      <c r="Q100" s="4">
        <f t="shared" si="1"/>
        <v>5.9210498310586157</v>
      </c>
      <c r="R100" s="4"/>
    </row>
    <row r="101" spans="15:18" x14ac:dyDescent="0.25">
      <c r="O101" s="4"/>
      <c r="P101" s="3">
        <v>66</v>
      </c>
      <c r="Q101" s="4">
        <f t="shared" si="1"/>
        <v>6.0000000000000053</v>
      </c>
      <c r="R101" s="4"/>
    </row>
    <row r="102" spans="15:18" x14ac:dyDescent="0.25">
      <c r="O102" s="4"/>
      <c r="P102" s="3">
        <v>67</v>
      </c>
      <c r="Q102" s="4">
        <f t="shared" si="1"/>
        <v>6.0761194029850785</v>
      </c>
      <c r="R102" s="4"/>
    </row>
    <row r="103" spans="15:18" x14ac:dyDescent="0.25">
      <c r="O103" s="4"/>
      <c r="P103" s="3">
        <v>68</v>
      </c>
      <c r="Q103" s="4">
        <f t="shared" si="1"/>
        <v>6.1494080400138387</v>
      </c>
      <c r="R103" s="4"/>
    </row>
    <row r="104" spans="15:18" x14ac:dyDescent="0.25">
      <c r="O104" s="4"/>
      <c r="P104" s="3">
        <v>69</v>
      </c>
      <c r="Q104" s="4">
        <f t="shared" si="1"/>
        <v>6.2198659110862824</v>
      </c>
      <c r="R104" s="4"/>
    </row>
    <row r="105" spans="15:18" x14ac:dyDescent="0.25">
      <c r="O105" s="4"/>
      <c r="P105" s="3">
        <v>70</v>
      </c>
      <c r="Q105" s="4">
        <f t="shared" si="1"/>
        <v>6.2874930162024132</v>
      </c>
      <c r="R105" s="4"/>
    </row>
    <row r="106" spans="15:18" x14ac:dyDescent="0.25">
      <c r="O106" s="4"/>
      <c r="P106" s="3">
        <v>77</v>
      </c>
      <c r="Q106" s="4">
        <f t="shared" si="1"/>
        <v>6.6816213052385187</v>
      </c>
      <c r="R106" s="4"/>
    </row>
    <row r="107" spans="15:18" x14ac:dyDescent="0.25">
      <c r="O107" s="4"/>
      <c r="P107" s="3">
        <v>84</v>
      </c>
      <c r="Q107" s="4">
        <f t="shared" si="1"/>
        <v>6.9370420624152</v>
      </c>
      <c r="R107" s="4"/>
    </row>
    <row r="108" spans="15:18" x14ac:dyDescent="0.25">
      <c r="O108" s="4"/>
      <c r="P108" s="3">
        <v>84</v>
      </c>
      <c r="Q108" s="4">
        <f t="shared" si="1"/>
        <v>6.9370420624152</v>
      </c>
      <c r="R108" s="4"/>
    </row>
    <row r="109" spans="15:18" x14ac:dyDescent="0.25">
      <c r="O109" s="4"/>
      <c r="P109" s="3">
        <v>89</v>
      </c>
      <c r="Q109" s="4">
        <f t="shared" si="1"/>
        <v>7.0345624817091039</v>
      </c>
      <c r="R109" s="4"/>
    </row>
    <row r="110" spans="15:18" x14ac:dyDescent="0.25">
      <c r="O110" s="4"/>
      <c r="P110" s="3">
        <v>92</v>
      </c>
      <c r="Q110" s="4">
        <f t="shared" si="1"/>
        <v>7.059105541809668</v>
      </c>
      <c r="R110" s="4"/>
    </row>
    <row r="111" spans="15:18" x14ac:dyDescent="0.25">
      <c r="O111" s="4"/>
      <c r="P111" s="3">
        <v>93</v>
      </c>
      <c r="Q111" s="4">
        <f t="shared" si="1"/>
        <v>7.0616250299305605</v>
      </c>
      <c r="R111" s="4"/>
    </row>
    <row r="112" spans="15:18" x14ac:dyDescent="0.25">
      <c r="O112" s="4"/>
      <c r="P112" s="3">
        <v>100</v>
      </c>
      <c r="Q112" s="4">
        <f t="shared" si="1"/>
        <v>7.0000000000000018</v>
      </c>
      <c r="R112" s="4"/>
    </row>
    <row r="113" spans="1:18" x14ac:dyDescent="0.25">
      <c r="O113" s="4"/>
      <c r="P113" s="4"/>
      <c r="Q113" s="4"/>
      <c r="R113" s="4"/>
    </row>
    <row r="124" spans="1:18" x14ac:dyDescent="0.25">
      <c r="A124" s="5" t="s">
        <v>8</v>
      </c>
      <c r="B124" s="5"/>
      <c r="C124" s="5" t="s">
        <v>15</v>
      </c>
      <c r="D124" s="5"/>
      <c r="E124" s="5"/>
      <c r="F124" s="5"/>
    </row>
    <row r="125" spans="1:18" x14ac:dyDescent="0.25">
      <c r="A125" s="1" t="s">
        <v>0</v>
      </c>
      <c r="B125" s="1" t="s">
        <v>1</v>
      </c>
      <c r="C125" t="s">
        <v>3</v>
      </c>
      <c r="D125" t="s">
        <v>7</v>
      </c>
      <c r="E125" t="s">
        <v>9</v>
      </c>
      <c r="F125" t="s">
        <v>4</v>
      </c>
    </row>
    <row r="126" spans="1:18" x14ac:dyDescent="0.25">
      <c r="A126" s="2">
        <v>100</v>
      </c>
      <c r="B126" s="2">
        <v>7</v>
      </c>
      <c r="C126">
        <f t="array" ref="C126:F126">LINEST(B126:B129,A126:A129^{1,2,3})</f>
        <v>-3.1519467428159188E-5</v>
      </c>
      <c r="D126">
        <v>4.856991040046334E-3</v>
      </c>
      <c r="E126">
        <v>-0.11632678851730528</v>
      </c>
      <c r="F126">
        <v>1.5822358794263707</v>
      </c>
      <c r="P126" s="3">
        <v>30</v>
      </c>
      <c r="Q126">
        <f>$C$126*P126*P126*P126+$D$126*P126*P126+$E$126*P126+$F$126</f>
        <v>1.6126985393886146</v>
      </c>
    </row>
    <row r="127" spans="1:18" x14ac:dyDescent="0.25">
      <c r="A127" s="2">
        <v>66</v>
      </c>
      <c r="B127" s="2">
        <v>6</v>
      </c>
      <c r="P127" s="3">
        <v>33</v>
      </c>
      <c r="Q127">
        <f t="shared" ref="Q127:Q149" si="2">$C$126*P127*P127*P127+$D$126*P127*P127+$E$126*P127+$F$126</f>
        <v>1.8999999999999977</v>
      </c>
    </row>
    <row r="128" spans="1:18" x14ac:dyDescent="0.25">
      <c r="A128" s="2">
        <v>33</v>
      </c>
      <c r="B128" s="2">
        <v>1.9</v>
      </c>
      <c r="P128" s="3">
        <v>35</v>
      </c>
      <c r="Q128">
        <f t="shared" si="2"/>
        <v>2.1092151393951202</v>
      </c>
    </row>
    <row r="129" spans="1:17" x14ac:dyDescent="0.25">
      <c r="A129" s="2">
        <v>84</v>
      </c>
      <c r="B129" s="2">
        <v>7.4</v>
      </c>
      <c r="P129" s="3">
        <v>41</v>
      </c>
      <c r="Q129">
        <f t="shared" si="2"/>
        <v>2.8050862739185831</v>
      </c>
    </row>
    <row r="130" spans="1:17" x14ac:dyDescent="0.25">
      <c r="P130" s="3">
        <v>44</v>
      </c>
      <c r="Q130">
        <f t="shared" si="2"/>
        <v>3.1820375247943291</v>
      </c>
    </row>
    <row r="131" spans="1:17" x14ac:dyDescent="0.25">
      <c r="P131" s="3">
        <v>45</v>
      </c>
      <c r="Q131">
        <f t="shared" si="2"/>
        <v>3.3107257828504526</v>
      </c>
    </row>
    <row r="132" spans="1:17" x14ac:dyDescent="0.25">
      <c r="P132" s="3">
        <v>46</v>
      </c>
      <c r="Q132">
        <f t="shared" si="2"/>
        <v>3.4406177667810676</v>
      </c>
    </row>
    <row r="133" spans="1:17" x14ac:dyDescent="0.25">
      <c r="P133" s="3">
        <v>54</v>
      </c>
      <c r="Q133">
        <f t="shared" si="2"/>
        <v>4.5003937531593392</v>
      </c>
    </row>
    <row r="134" spans="1:17" x14ac:dyDescent="0.25">
      <c r="P134" s="3">
        <v>54</v>
      </c>
      <c r="Q134">
        <f t="shared" si="2"/>
        <v>4.5003937531593392</v>
      </c>
    </row>
    <row r="135" spans="1:17" x14ac:dyDescent="0.25">
      <c r="P135" s="3">
        <v>61</v>
      </c>
      <c r="Q135">
        <f t="shared" si="2"/>
        <v>5.4048452035721564</v>
      </c>
    </row>
    <row r="136" spans="1:17" x14ac:dyDescent="0.25">
      <c r="P136" s="3">
        <v>62</v>
      </c>
      <c r="Q136">
        <f t="shared" si="2"/>
        <v>5.5282769160732297</v>
      </c>
    </row>
    <row r="137" spans="1:17" x14ac:dyDescent="0.25">
      <c r="P137" s="3">
        <v>65</v>
      </c>
      <c r="Q137">
        <f t="shared" si="2"/>
        <v>5.8857480275390701</v>
      </c>
    </row>
    <row r="138" spans="1:17" x14ac:dyDescent="0.25">
      <c r="P138" s="3">
        <v>65</v>
      </c>
      <c r="Q138">
        <f t="shared" si="2"/>
        <v>5.8857480275390701</v>
      </c>
    </row>
    <row r="139" spans="1:17" x14ac:dyDescent="0.25">
      <c r="P139" s="3">
        <v>66</v>
      </c>
      <c r="Q139">
        <f t="shared" si="2"/>
        <v>6</v>
      </c>
    </row>
    <row r="140" spans="1:17" x14ac:dyDescent="0.25">
      <c r="P140" s="3">
        <v>67</v>
      </c>
      <c r="Q140">
        <f t="shared" si="2"/>
        <v>6.1114842454394669</v>
      </c>
    </row>
    <row r="141" spans="1:17" x14ac:dyDescent="0.25">
      <c r="P141" s="3">
        <v>68</v>
      </c>
      <c r="Q141">
        <f t="shared" si="2"/>
        <v>6.2200116470529121</v>
      </c>
    </row>
    <row r="142" spans="1:17" x14ac:dyDescent="0.25">
      <c r="P142" s="3">
        <v>69</v>
      </c>
      <c r="Q142">
        <f t="shared" si="2"/>
        <v>6.3253930880357547</v>
      </c>
    </row>
    <row r="143" spans="1:17" x14ac:dyDescent="0.25">
      <c r="P143" s="3">
        <v>70</v>
      </c>
      <c r="Q143">
        <f t="shared" si="2"/>
        <v>6.427439451583437</v>
      </c>
    </row>
    <row r="144" spans="1:17" x14ac:dyDescent="0.25">
      <c r="P144" s="3">
        <v>77</v>
      </c>
      <c r="Q144">
        <f t="shared" si="2"/>
        <v>7.0324960166487784</v>
      </c>
    </row>
    <row r="145" spans="16:17" x14ac:dyDescent="0.25">
      <c r="P145" s="3">
        <v>84</v>
      </c>
      <c r="Q145">
        <f t="shared" si="2"/>
        <v>7.3999999999999968</v>
      </c>
    </row>
    <row r="146" spans="16:17" x14ac:dyDescent="0.25">
      <c r="P146" s="3">
        <v>84</v>
      </c>
      <c r="Q146">
        <f t="shared" si="2"/>
        <v>7.3999999999999968</v>
      </c>
    </row>
    <row r="147" spans="16:17" x14ac:dyDescent="0.25">
      <c r="P147" s="3">
        <v>89</v>
      </c>
      <c r="Q147">
        <f t="shared" si="2"/>
        <v>7.4811302962312567</v>
      </c>
    </row>
    <row r="148" spans="16:17" x14ac:dyDescent="0.25">
      <c r="P148" s="3">
        <v>92</v>
      </c>
      <c r="Q148">
        <f t="shared" si="2"/>
        <v>7.4459124460880322</v>
      </c>
    </row>
    <row r="149" spans="16:17" x14ac:dyDescent="0.25">
      <c r="P149" s="3">
        <v>93</v>
      </c>
      <c r="Q149">
        <f t="shared" si="2"/>
        <v>7.4190557905658832</v>
      </c>
    </row>
    <row r="150" spans="16:17" x14ac:dyDescent="0.25">
      <c r="P150" s="3">
        <v>100</v>
      </c>
      <c r="Q150">
        <f>$C$126*P150*P150*P150+$D$126*P150*P150+$E$126*P150+$F$126</f>
        <v>6.9999999999999964</v>
      </c>
    </row>
  </sheetData>
  <sortState ref="P84:P108">
    <sortCondition ref="P42"/>
  </sortState>
  <mergeCells count="8">
    <mergeCell ref="A1:C1"/>
    <mergeCell ref="D1:E1"/>
    <mergeCell ref="A36:B36"/>
    <mergeCell ref="A83:B83"/>
    <mergeCell ref="A124:B124"/>
    <mergeCell ref="C124:F124"/>
    <mergeCell ref="C83:E83"/>
    <mergeCell ref="C36:D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 Иван</dc:creator>
  <cp:lastModifiedBy>Кириллов Иван</cp:lastModifiedBy>
  <dcterms:created xsi:type="dcterms:W3CDTF">2022-12-24T06:43:34Z</dcterms:created>
  <dcterms:modified xsi:type="dcterms:W3CDTF">2022-12-26T10:35:28Z</dcterms:modified>
</cp:coreProperties>
</file>