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\cardService_backend\"/>
    </mc:Choice>
  </mc:AlternateContent>
  <xr:revisionPtr revIDLastSave="0" documentId="13_ncr:1_{B1A30CAE-FCCE-41D8-8C01-4CE0B00EDA3E}" xr6:coauthVersionLast="47" xr6:coauthVersionMax="47" xr10:uidLastSave="{00000000-0000-0000-0000-000000000000}"/>
  <bookViews>
    <workbookView xWindow="-120" yWindow="-120" windowWidth="29040" windowHeight="15720" xr2:uid="{0D33A0DF-EC86-4742-92A1-BD23D9B75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P18" i="1"/>
  <c r="O18" i="1"/>
  <c r="B15" i="1"/>
  <c r="C15" i="1"/>
  <c r="D15" i="1"/>
  <c r="F15" i="1"/>
  <c r="G15" i="1"/>
  <c r="H15" i="1"/>
  <c r="I15" i="1"/>
  <c r="J15" i="1"/>
  <c r="K15" i="1"/>
  <c r="L15" i="1"/>
  <c r="M15" i="1"/>
  <c r="E15" i="1"/>
  <c r="Q18" i="1" l="1"/>
  <c r="R18" i="1" s="1"/>
  <c r="S18" i="1" s="1"/>
</calcChain>
</file>

<file path=xl/sharedStrings.xml><?xml version="1.0" encoding="utf-8"?>
<sst xmlns="http://schemas.openxmlformats.org/spreadsheetml/2006/main" count="38" uniqueCount="26">
  <si>
    <t>Дата</t>
  </si>
  <si>
    <t>Обсяги виробництва</t>
  </si>
  <si>
    <t>Cировина і матеріали</t>
  </si>
  <si>
    <t>Витрати на енергоносії</t>
  </si>
  <si>
    <t>Вартість обладнання</t>
  </si>
  <si>
    <t>Амотризація</t>
  </si>
  <si>
    <t>Маркетинг і рекалама</t>
  </si>
  <si>
    <t>Транспортні витрати</t>
  </si>
  <si>
    <t>Страхування</t>
  </si>
  <si>
    <t>Оподаткування</t>
  </si>
  <si>
    <t>Собівартість одиниці виробу</t>
  </si>
  <si>
    <t>Ціна одиниці виробу</t>
  </si>
  <si>
    <t>Сумарні витрати за рік</t>
  </si>
  <si>
    <t>Яка прогнозована інфляція (%)</t>
  </si>
  <si>
    <t>Ризик нестабільності політичної ситуації</t>
  </si>
  <si>
    <t>Ризик зміни курса валюти та інфляції</t>
  </si>
  <si>
    <t>Ризик конкуренції</t>
  </si>
  <si>
    <t>Ризик порушення договорів про поставку</t>
  </si>
  <si>
    <t>За останній рік</t>
  </si>
  <si>
    <t>За вказаний рік</t>
  </si>
  <si>
    <t>Виторг</t>
  </si>
  <si>
    <t>Собівартість</t>
  </si>
  <si>
    <t>Оперативний прибуток</t>
  </si>
  <si>
    <t>Чистий прибуток</t>
  </si>
  <si>
    <t>Прибуток</t>
  </si>
  <si>
    <t>Витрати на працю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</si>
</sst>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_-* #,##0.00\ [$UAH]_-;\-* #,##0.00\ [$UAH]_-;_-* &quot;-&quot;??\ [$UAH]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1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3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73" fontId="2" fillId="0" borderId="3" xfId="0" applyNumberFormat="1" applyFont="1" applyBorder="1" applyAlignment="1">
      <alignment vertical="center"/>
    </xf>
    <xf numFmtId="173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C1E3-F530-4BEC-8973-8B2FFEC268F9}">
  <dimension ref="A1:U19"/>
  <sheetViews>
    <sheetView tabSelected="1" zoomScale="70" zoomScaleNormal="70" workbookViewId="0">
      <selection activeCell="S19" sqref="S19"/>
    </sheetView>
  </sheetViews>
  <sheetFormatPr defaultRowHeight="15" x14ac:dyDescent="0.25"/>
  <cols>
    <col min="1" max="1" width="11.7109375" customWidth="1"/>
    <col min="2" max="2" width="15" customWidth="1"/>
    <col min="3" max="3" width="13.85546875" customWidth="1"/>
    <col min="4" max="4" width="17.42578125" customWidth="1"/>
    <col min="5" max="5" width="12.28515625" customWidth="1"/>
    <col min="6" max="6" width="12.7109375" customWidth="1"/>
    <col min="7" max="7" width="14" customWidth="1"/>
    <col min="8" max="8" width="13.140625" customWidth="1"/>
    <col min="9" max="9" width="13.28515625" customWidth="1"/>
    <col min="10" max="10" width="13.7109375" customWidth="1"/>
    <col min="11" max="11" width="12.42578125" customWidth="1"/>
    <col min="12" max="12" width="13.140625" customWidth="1"/>
    <col min="13" max="13" width="15.5703125" customWidth="1"/>
    <col min="14" max="14" width="17.42578125" customWidth="1"/>
    <col min="15" max="15" width="31.28515625" customWidth="1"/>
    <col min="16" max="16" width="29.140625" customWidth="1"/>
    <col min="17" max="17" width="27.85546875" customWidth="1"/>
    <col min="18" max="18" width="26.28515625" customWidth="1"/>
    <col min="19" max="19" width="27.140625" customWidth="1"/>
  </cols>
  <sheetData>
    <row r="1" spans="1:21" ht="64.5" customHeight="1" thickBot="1" x14ac:dyDescent="0.3">
      <c r="A1" s="21" t="s">
        <v>0</v>
      </c>
      <c r="B1" s="22" t="s">
        <v>1</v>
      </c>
      <c r="C1" s="22" t="s">
        <v>11</v>
      </c>
      <c r="D1" s="22" t="s">
        <v>10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25</v>
      </c>
      <c r="K1" s="22" t="s">
        <v>7</v>
      </c>
      <c r="L1" s="22" t="s">
        <v>8</v>
      </c>
      <c r="M1" s="23" t="s">
        <v>9</v>
      </c>
      <c r="N1" s="3"/>
      <c r="O1" s="16" t="s">
        <v>13</v>
      </c>
      <c r="P1" s="17" t="s">
        <v>14</v>
      </c>
      <c r="Q1" s="17" t="s">
        <v>15</v>
      </c>
      <c r="R1" s="17" t="s">
        <v>16</v>
      </c>
      <c r="S1" s="18" t="s">
        <v>17</v>
      </c>
      <c r="T1" s="11"/>
      <c r="U1" s="11"/>
    </row>
    <row r="2" spans="1:21" x14ac:dyDescent="0.25">
      <c r="A2" s="19">
        <v>45261</v>
      </c>
      <c r="B2" s="20">
        <v>1510</v>
      </c>
      <c r="C2" s="20">
        <v>13</v>
      </c>
      <c r="D2" s="20">
        <v>5.2</v>
      </c>
      <c r="E2" s="20">
        <v>112</v>
      </c>
      <c r="F2" s="20">
        <v>16</v>
      </c>
      <c r="G2" s="20">
        <v>11</v>
      </c>
      <c r="H2" s="20">
        <v>52</v>
      </c>
      <c r="I2" s="20">
        <v>22</v>
      </c>
      <c r="J2" s="20">
        <v>265</v>
      </c>
      <c r="K2" s="20">
        <v>5</v>
      </c>
      <c r="L2" s="20">
        <v>1</v>
      </c>
      <c r="M2" s="20">
        <v>2</v>
      </c>
      <c r="N2" s="2"/>
      <c r="O2" s="15">
        <v>10</v>
      </c>
      <c r="P2" s="15">
        <v>3</v>
      </c>
      <c r="Q2" s="15">
        <v>5</v>
      </c>
      <c r="R2" s="15">
        <v>1</v>
      </c>
      <c r="S2" s="15">
        <v>4</v>
      </c>
    </row>
    <row r="3" spans="1:21" x14ac:dyDescent="0.25">
      <c r="A3" s="4">
        <v>45262</v>
      </c>
      <c r="B3" s="1">
        <v>1600</v>
      </c>
      <c r="C3" s="1">
        <v>13.6</v>
      </c>
      <c r="D3" s="1">
        <v>5.4</v>
      </c>
      <c r="E3" s="1">
        <v>133</v>
      </c>
      <c r="F3" s="1">
        <v>12</v>
      </c>
      <c r="G3" s="1">
        <v>12</v>
      </c>
      <c r="H3" s="1">
        <v>53</v>
      </c>
      <c r="I3" s="1">
        <v>25</v>
      </c>
      <c r="J3" s="1">
        <v>275</v>
      </c>
      <c r="K3" s="1">
        <v>52</v>
      </c>
      <c r="L3" s="1">
        <v>12</v>
      </c>
      <c r="M3" s="1">
        <v>25</v>
      </c>
      <c r="N3" s="2"/>
      <c r="O3" s="3"/>
    </row>
    <row r="4" spans="1:21" x14ac:dyDescent="0.25">
      <c r="A4" s="4">
        <v>45263</v>
      </c>
      <c r="B4" s="1">
        <v>1610</v>
      </c>
      <c r="C4" s="1">
        <v>14.2</v>
      </c>
      <c r="D4" s="1">
        <v>5.9</v>
      </c>
      <c r="E4" s="1">
        <v>135</v>
      </c>
      <c r="F4" s="1">
        <v>16</v>
      </c>
      <c r="G4" s="1">
        <v>12</v>
      </c>
      <c r="H4" s="1">
        <v>56</v>
      </c>
      <c r="I4" s="1">
        <v>26</v>
      </c>
      <c r="J4" s="1">
        <v>285</v>
      </c>
      <c r="K4" s="1">
        <v>61</v>
      </c>
      <c r="L4" s="1">
        <v>15</v>
      </c>
      <c r="M4" s="1">
        <v>3</v>
      </c>
      <c r="N4" s="2"/>
      <c r="O4" s="3"/>
    </row>
    <row r="5" spans="1:21" x14ac:dyDescent="0.25">
      <c r="A5" s="4">
        <v>45264</v>
      </c>
      <c r="B5" s="1">
        <v>1810</v>
      </c>
      <c r="C5" s="1">
        <v>14.5</v>
      </c>
      <c r="D5" s="1">
        <v>6.1</v>
      </c>
      <c r="E5" s="1">
        <v>142</v>
      </c>
      <c r="F5" s="1">
        <v>16</v>
      </c>
      <c r="G5" s="1">
        <v>7</v>
      </c>
      <c r="H5" s="1">
        <v>58</v>
      </c>
      <c r="I5" s="1">
        <v>25</v>
      </c>
      <c r="J5" s="1">
        <v>296</v>
      </c>
      <c r="K5" s="1">
        <v>53</v>
      </c>
      <c r="L5" s="1">
        <v>15</v>
      </c>
      <c r="M5" s="1">
        <v>41</v>
      </c>
      <c r="N5" s="2"/>
      <c r="O5" s="3"/>
    </row>
    <row r="6" spans="1:21" x14ac:dyDescent="0.25">
      <c r="A6" s="4">
        <v>45265</v>
      </c>
      <c r="B6" s="1">
        <v>1910</v>
      </c>
      <c r="C6" s="1">
        <v>15.1</v>
      </c>
      <c r="D6" s="1">
        <v>6.2</v>
      </c>
      <c r="E6" s="1">
        <v>147</v>
      </c>
      <c r="F6" s="1">
        <v>16</v>
      </c>
      <c r="G6" s="1">
        <v>9</v>
      </c>
      <c r="H6" s="1">
        <v>62</v>
      </c>
      <c r="I6" s="1">
        <v>25</v>
      </c>
      <c r="J6" s="1">
        <v>311</v>
      </c>
      <c r="K6" s="1">
        <v>55</v>
      </c>
      <c r="L6" s="1">
        <v>16</v>
      </c>
      <c r="M6" s="1">
        <v>42</v>
      </c>
      <c r="N6" s="2"/>
      <c r="O6" s="3"/>
    </row>
    <row r="7" spans="1:21" x14ac:dyDescent="0.25">
      <c r="A7" s="4">
        <v>45266</v>
      </c>
      <c r="B7" s="1">
        <v>1920</v>
      </c>
      <c r="C7" s="1">
        <v>15.5</v>
      </c>
      <c r="D7" s="1">
        <v>6.3</v>
      </c>
      <c r="E7" s="1">
        <v>153</v>
      </c>
      <c r="F7" s="1">
        <v>17</v>
      </c>
      <c r="G7" s="1">
        <v>11</v>
      </c>
      <c r="H7" s="1">
        <v>50</v>
      </c>
      <c r="I7" s="1">
        <v>28</v>
      </c>
      <c r="J7" s="1">
        <v>321</v>
      </c>
      <c r="K7" s="1">
        <v>45</v>
      </c>
      <c r="L7" s="1">
        <v>17</v>
      </c>
      <c r="M7" s="1">
        <v>41</v>
      </c>
      <c r="N7" s="2"/>
      <c r="O7" s="3"/>
    </row>
    <row r="8" spans="1:21" x14ac:dyDescent="0.25">
      <c r="A8" s="4">
        <v>45267</v>
      </c>
      <c r="B8" s="1">
        <v>2087</v>
      </c>
      <c r="C8" s="1">
        <v>15.6</v>
      </c>
      <c r="D8" s="1">
        <v>6.3</v>
      </c>
      <c r="E8" s="1">
        <v>159</v>
      </c>
      <c r="F8" s="1">
        <v>17</v>
      </c>
      <c r="G8" s="1">
        <v>12</v>
      </c>
      <c r="H8" s="1">
        <v>62</v>
      </c>
      <c r="I8" s="1">
        <v>31</v>
      </c>
      <c r="J8" s="1">
        <v>356</v>
      </c>
      <c r="K8" s="1">
        <v>42</v>
      </c>
      <c r="L8" s="1">
        <v>18</v>
      </c>
      <c r="M8" s="1">
        <v>43</v>
      </c>
      <c r="N8" s="2"/>
      <c r="O8" s="3"/>
    </row>
    <row r="9" spans="1:21" x14ac:dyDescent="0.25">
      <c r="A9" s="4">
        <v>45268</v>
      </c>
      <c r="B9" s="1">
        <v>1866</v>
      </c>
      <c r="C9" s="1">
        <v>17.2</v>
      </c>
      <c r="D9" s="1">
        <v>6.7</v>
      </c>
      <c r="E9" s="1">
        <v>175</v>
      </c>
      <c r="F9" s="1">
        <v>18</v>
      </c>
      <c r="G9" s="1">
        <v>12</v>
      </c>
      <c r="H9" s="1">
        <v>66</v>
      </c>
      <c r="I9" s="1">
        <v>35</v>
      </c>
      <c r="J9" s="1">
        <v>422</v>
      </c>
      <c r="K9" s="1">
        <v>65</v>
      </c>
      <c r="L9" s="1">
        <v>18</v>
      </c>
      <c r="M9" s="1">
        <v>49</v>
      </c>
      <c r="N9" s="2"/>
      <c r="O9" s="3"/>
    </row>
    <row r="10" spans="1:21" x14ac:dyDescent="0.25">
      <c r="A10" s="4">
        <v>45269</v>
      </c>
      <c r="B10" s="1">
        <v>2210</v>
      </c>
      <c r="C10" s="1">
        <v>17.5</v>
      </c>
      <c r="D10" s="1">
        <v>6.9</v>
      </c>
      <c r="E10" s="1">
        <v>197</v>
      </c>
      <c r="F10" s="1">
        <v>82</v>
      </c>
      <c r="G10" s="1">
        <v>15</v>
      </c>
      <c r="H10" s="1">
        <v>68</v>
      </c>
      <c r="I10" s="1">
        <v>35</v>
      </c>
      <c r="J10" s="1">
        <v>495</v>
      </c>
      <c r="K10" s="1">
        <v>74</v>
      </c>
      <c r="L10" s="1">
        <v>18</v>
      </c>
      <c r="M10" s="1">
        <v>51</v>
      </c>
      <c r="N10" s="2"/>
      <c r="Q10" s="3"/>
    </row>
    <row r="11" spans="1:21" x14ac:dyDescent="0.25">
      <c r="A11" s="4">
        <v>45270</v>
      </c>
      <c r="B11" s="1">
        <v>1830</v>
      </c>
      <c r="C11" s="1">
        <v>19.5</v>
      </c>
      <c r="D11" s="1">
        <v>7.2</v>
      </c>
      <c r="E11" s="1">
        <v>218</v>
      </c>
      <c r="F11" s="1">
        <v>90</v>
      </c>
      <c r="G11" s="1">
        <v>15</v>
      </c>
      <c r="H11" s="1">
        <v>71</v>
      </c>
      <c r="I11" s="1">
        <v>28</v>
      </c>
      <c r="J11" s="1">
        <v>535</v>
      </c>
      <c r="K11" s="1">
        <v>88</v>
      </c>
      <c r="L11" s="1">
        <v>19</v>
      </c>
      <c r="M11" s="1">
        <v>57</v>
      </c>
      <c r="N11" s="2"/>
      <c r="Q11" s="3"/>
    </row>
    <row r="12" spans="1:21" ht="15.75" thickBot="1" x14ac:dyDescent="0.3">
      <c r="N12" s="3"/>
      <c r="O12" s="3"/>
    </row>
    <row r="13" spans="1:21" ht="24.75" customHeight="1" thickBot="1" x14ac:dyDescent="0.3">
      <c r="B13" s="5"/>
      <c r="C13" s="6"/>
      <c r="D13" s="6"/>
      <c r="E13" s="6"/>
      <c r="F13" s="8" t="s">
        <v>12</v>
      </c>
      <c r="G13" s="6"/>
      <c r="H13" s="6"/>
      <c r="I13" s="6"/>
      <c r="J13" s="6"/>
      <c r="K13" s="6"/>
      <c r="L13" s="6"/>
      <c r="M13" s="7"/>
      <c r="N13" s="3"/>
      <c r="O13" s="3"/>
    </row>
    <row r="14" spans="1:21" ht="62.25" customHeight="1" x14ac:dyDescent="0.25">
      <c r="B14" s="10" t="s">
        <v>1</v>
      </c>
      <c r="C14" s="10" t="s">
        <v>11</v>
      </c>
      <c r="D14" s="10" t="s">
        <v>10</v>
      </c>
      <c r="E14" s="10" t="s">
        <v>2</v>
      </c>
      <c r="F14" s="13" t="s">
        <v>3</v>
      </c>
      <c r="G14" s="10" t="s">
        <v>4</v>
      </c>
      <c r="H14" s="10" t="s">
        <v>5</v>
      </c>
      <c r="I14" s="10" t="s">
        <v>6</v>
      </c>
      <c r="J14" s="10" t="s">
        <v>25</v>
      </c>
      <c r="K14" s="10" t="s">
        <v>7</v>
      </c>
      <c r="L14" s="10" t="s">
        <v>8</v>
      </c>
      <c r="M14" s="10" t="s">
        <v>9</v>
      </c>
    </row>
    <row r="15" spans="1:21" x14ac:dyDescent="0.25">
      <c r="B15" s="9">
        <f t="shared" ref="B15:D15" si="0">SUM(B2:B11)</f>
        <v>18353</v>
      </c>
      <c r="C15" s="9">
        <f t="shared" si="0"/>
        <v>155.69999999999999</v>
      </c>
      <c r="D15" s="9">
        <f t="shared" si="0"/>
        <v>62.2</v>
      </c>
      <c r="E15" s="9">
        <f>SUM(E2:E11)</f>
        <v>1571</v>
      </c>
      <c r="F15" s="14">
        <f t="shared" ref="F15:M15" si="1">SUM(F2:F11)</f>
        <v>300</v>
      </c>
      <c r="G15" s="9">
        <f t="shared" si="1"/>
        <v>116</v>
      </c>
      <c r="H15" s="9">
        <f t="shared" si="1"/>
        <v>598</v>
      </c>
      <c r="I15" s="9">
        <f t="shared" si="1"/>
        <v>280</v>
      </c>
      <c r="J15" s="9">
        <f t="shared" si="1"/>
        <v>3561</v>
      </c>
      <c r="K15" s="9">
        <f t="shared" si="1"/>
        <v>540</v>
      </c>
      <c r="L15" s="9">
        <f t="shared" si="1"/>
        <v>149</v>
      </c>
      <c r="M15" s="9">
        <f t="shared" si="1"/>
        <v>354</v>
      </c>
    </row>
    <row r="16" spans="1:21" ht="15.75" thickBot="1" x14ac:dyDescent="0.3"/>
    <row r="17" spans="14:19" ht="35.25" customHeight="1" thickBot="1" x14ac:dyDescent="0.3">
      <c r="N17" s="24"/>
      <c r="O17" s="25" t="s">
        <v>20</v>
      </c>
      <c r="P17" s="26" t="s">
        <v>21</v>
      </c>
      <c r="Q17" s="26" t="s">
        <v>24</v>
      </c>
      <c r="R17" s="26" t="s">
        <v>22</v>
      </c>
      <c r="S17" s="27" t="s">
        <v>23</v>
      </c>
    </row>
    <row r="18" spans="14:19" ht="27" customHeight="1" x14ac:dyDescent="0.25">
      <c r="N18" s="12" t="s">
        <v>18</v>
      </c>
      <c r="O18" s="28">
        <f>SUM((B2*C2),(B3*C3),(B4*C4),(B5*C5),(B6*C6),(B7*C7),(B8*C8),(B9*C9),(B10*C10),(B11*C11))</f>
        <v>288110.40000000002</v>
      </c>
      <c r="P18" s="28">
        <f>SUM((B2*D2),(B3*D3),(B4*D4),(B5*D5),(B6*D6),(B7*D7),(B8*D8),(B9*D9),(B10*D10),(B11*D11))</f>
        <v>115045.3</v>
      </c>
      <c r="Q18" s="28">
        <f>O18-P18</f>
        <v>173065.10000000003</v>
      </c>
      <c r="R18" s="28">
        <f>Q18-E15-F15-G15-H15-I15-J15-K15-L15</f>
        <v>165950.10000000003</v>
      </c>
      <c r="S18" s="28">
        <f>R18-M15</f>
        <v>165596.10000000003</v>
      </c>
    </row>
    <row r="19" spans="14:19" ht="28.5" customHeight="1" x14ac:dyDescent="0.25">
      <c r="N19" s="12" t="s">
        <v>19</v>
      </c>
      <c r="O19" s="29">
        <f>O18*(O2/100+1)*(1-(Q2/10))*(1-(R2/10))*(1-(S2/10))</f>
        <v>85568.788800000024</v>
      </c>
      <c r="P19" s="29">
        <f>P18*(O2/100+1)*(1-(Q2/10))*(1-(R2/10))*(1-(S2/10))</f>
        <v>34168.454100000003</v>
      </c>
      <c r="Q19" s="29">
        <f>Q18*(O2/100+1)*(1-(P2/10))*(1-(Q2/10))*(1-(R2/10))*(1-(S2/10))</f>
        <v>35980.234290000008</v>
      </c>
      <c r="R19" s="29">
        <f>R18*(O2/100+1)*(1-(P2/10))*(1-(Q2/10))*(1-(R2/10))*(1-(S2/10))</f>
        <v>34501.025790000007</v>
      </c>
      <c r="S19" s="29">
        <f>S18*(O2/100+1)*(1-(P2/10))*(1-(Q2/10))*(1-(R2/10))*(1-(S2/10))</f>
        <v>34427.42919000001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VanOK</dc:creator>
  <cp:lastModifiedBy>VanOK</cp:lastModifiedBy>
  <dcterms:created xsi:type="dcterms:W3CDTF">2024-01-05T13:28:33Z</dcterms:created>
  <dcterms:modified xsi:type="dcterms:W3CDTF">2024-01-05T14:38:51Z</dcterms:modified>
</cp:coreProperties>
</file>