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9e0431e57b4b24/Documents/"/>
    </mc:Choice>
  </mc:AlternateContent>
  <xr:revisionPtr revIDLastSave="683" documentId="8_{CC45B17E-989C-491F-B40C-E3CB14321DDC}" xr6:coauthVersionLast="47" xr6:coauthVersionMax="47" xr10:uidLastSave="{F32F1EFF-CE39-4817-AC1E-B4A1977F5B5E}"/>
  <bookViews>
    <workbookView xWindow="-120" yWindow="-120" windowWidth="29040" windowHeight="15720" xr2:uid="{8B7BB5C5-8904-4C82-BD31-E7787A070FD5}"/>
  </bookViews>
  <sheets>
    <sheet name="My Monthly Subscriptions" sheetId="2" r:id="rId1"/>
    <sheet name="June 2023" sheetId="1" r:id="rId2"/>
    <sheet name="June Debts" sheetId="3" r:id="rId3"/>
    <sheet name="July 20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1" l="1"/>
  <c r="E84" i="1"/>
  <c r="E85" i="1"/>
  <c r="E86" i="1"/>
  <c r="E87" i="1"/>
  <c r="E88" i="1"/>
  <c r="E89" i="1"/>
  <c r="E66" i="1"/>
  <c r="E67" i="1"/>
  <c r="E68" i="1"/>
  <c r="D19" i="3"/>
  <c r="E80" i="1"/>
  <c r="E81" i="1"/>
  <c r="E79" i="1"/>
  <c r="D77" i="1"/>
  <c r="E77" i="1" s="1"/>
  <c r="E74" i="1"/>
  <c r="E70" i="1"/>
  <c r="E71" i="1"/>
  <c r="E72" i="1"/>
  <c r="E73" i="1"/>
  <c r="E75" i="1"/>
  <c r="E76" i="1"/>
  <c r="E78" i="1"/>
  <c r="E82" i="1"/>
  <c r="E90" i="1"/>
  <c r="E69" i="1"/>
  <c r="D65" i="1"/>
  <c r="E65" i="1" s="1"/>
  <c r="E63" i="1"/>
  <c r="D64" i="1"/>
  <c r="E64" i="1" s="1"/>
  <c r="E62" i="1"/>
  <c r="E61" i="1"/>
  <c r="E60" i="1"/>
  <c r="E59" i="1"/>
  <c r="E58" i="1"/>
  <c r="E57" i="1"/>
  <c r="E56" i="1"/>
  <c r="E55" i="1"/>
  <c r="E54" i="1"/>
  <c r="E53" i="1"/>
  <c r="C32" i="1"/>
  <c r="E32" i="1" s="1"/>
  <c r="E49" i="1"/>
  <c r="E52" i="1"/>
  <c r="E51" i="1"/>
  <c r="E50" i="1"/>
  <c r="E48" i="1"/>
  <c r="E47" i="1"/>
  <c r="E46" i="1"/>
  <c r="E45" i="1"/>
  <c r="E44" i="1"/>
  <c r="E43" i="1"/>
  <c r="E42" i="1"/>
  <c r="E41" i="1"/>
  <c r="E40" i="1"/>
  <c r="E39" i="1"/>
  <c r="E33" i="1"/>
  <c r="E31" i="1"/>
  <c r="E30" i="1"/>
  <c r="E29" i="1"/>
  <c r="E28" i="1"/>
  <c r="E25" i="1" l="1"/>
  <c r="E23" i="1"/>
  <c r="E22" i="1"/>
  <c r="E21" i="1"/>
  <c r="E20" i="1"/>
  <c r="E19" i="1"/>
  <c r="E18" i="1"/>
  <c r="E13" i="1"/>
  <c r="E14" i="1"/>
  <c r="E15" i="1"/>
  <c r="E16" i="1"/>
  <c r="E17" i="1"/>
  <c r="E27" i="1"/>
  <c r="E26" i="1"/>
  <c r="E38" i="1"/>
  <c r="E37" i="1"/>
  <c r="E36" i="1"/>
  <c r="E35" i="1"/>
  <c r="E34" i="1"/>
  <c r="E24" i="1"/>
  <c r="E9" i="1"/>
  <c r="E94" i="1" l="1"/>
  <c r="E96" i="1" s="1"/>
  <c r="D21" i="2"/>
</calcChain>
</file>

<file path=xl/sharedStrings.xml><?xml version="1.0" encoding="utf-8"?>
<sst xmlns="http://schemas.openxmlformats.org/spreadsheetml/2006/main" count="235" uniqueCount="188">
  <si>
    <t>DESCRIPTION</t>
  </si>
  <si>
    <t>AMOUNT</t>
  </si>
  <si>
    <t>TRANSACTION COST</t>
  </si>
  <si>
    <t>TOTAL</t>
  </si>
  <si>
    <t>TRANSACTION CODE</t>
  </si>
  <si>
    <t xml:space="preserve"> BALANCE B/F</t>
  </si>
  <si>
    <t>BALANCE</t>
  </si>
  <si>
    <t>Total Energies Kerarapon</t>
  </si>
  <si>
    <t>Carrefour - The Hub</t>
  </si>
  <si>
    <t>TOTAL USED</t>
  </si>
  <si>
    <t>BALANCE C/F</t>
  </si>
  <si>
    <t>STEVE O. NYANUMBA</t>
  </si>
  <si>
    <t>AMOUNT RECEIVED (Salary)</t>
  </si>
  <si>
    <t>Ricnel NCBA</t>
  </si>
  <si>
    <t xml:space="preserve">Return Debt </t>
  </si>
  <si>
    <t>RF59C4BP93</t>
  </si>
  <si>
    <t xml:space="preserve">ICEA Lion </t>
  </si>
  <si>
    <t>Payment of Endowment Premium</t>
  </si>
  <si>
    <t>RF56C3SCWE</t>
  </si>
  <si>
    <t>Bonjour Café</t>
  </si>
  <si>
    <t>Purchase of Snack</t>
  </si>
  <si>
    <t>RF55BLPTYF</t>
  </si>
  <si>
    <t>Fueled my Car</t>
  </si>
  <si>
    <t>RF56BKXUHA</t>
  </si>
  <si>
    <t>Evopay Ltd</t>
  </si>
  <si>
    <t>Payment for Parking</t>
  </si>
  <si>
    <t>RF53B1IA99</t>
  </si>
  <si>
    <t>Safaricom Postpaid Bundles</t>
  </si>
  <si>
    <t>Purchase of All In One 5K</t>
  </si>
  <si>
    <t>RF59AX25TZ</t>
  </si>
  <si>
    <t>Munyoki Kyalo</t>
  </si>
  <si>
    <t>Purchase of Car Wipers</t>
  </si>
  <si>
    <t>RF16XB7GQI</t>
  </si>
  <si>
    <t>Nairobi Ngong Road Forest Sanctuary</t>
  </si>
  <si>
    <t>The Chill Spot</t>
  </si>
  <si>
    <t>RF19XIF4IV</t>
  </si>
  <si>
    <t>Deepafrica Online Solutions</t>
  </si>
  <si>
    <t>Purchase of Domain Name</t>
  </si>
  <si>
    <t>RF2113WWF3</t>
  </si>
  <si>
    <t>Airtime Purchase</t>
  </si>
  <si>
    <t>RF252SXG0V</t>
  </si>
  <si>
    <t>RF334ARWD7</t>
  </si>
  <si>
    <t>Lunch after church with Berlyn</t>
  </si>
  <si>
    <t>RF334KP12V</t>
  </si>
  <si>
    <t>McFry's Ltd</t>
  </si>
  <si>
    <t xml:space="preserve">McFry's Ltd </t>
  </si>
  <si>
    <t>Sauces</t>
  </si>
  <si>
    <t>RF304M1VK2</t>
  </si>
  <si>
    <t>Standard Chartered A/C</t>
  </si>
  <si>
    <t>Deposit for Online Purchases</t>
  </si>
  <si>
    <t>RF3254NPKK</t>
  </si>
  <si>
    <t>Purchase of Drinks</t>
  </si>
  <si>
    <t>RF395ABN6J</t>
  </si>
  <si>
    <t>RF4776CP0H</t>
  </si>
  <si>
    <t>RF497CJALP</t>
  </si>
  <si>
    <t>Withdrawal Charge (65K)</t>
  </si>
  <si>
    <t>RF50C3VXCE</t>
  </si>
  <si>
    <t>Return to Petty Cash</t>
  </si>
  <si>
    <t>SP Deposit</t>
  </si>
  <si>
    <t>RF63CFRTRD</t>
  </si>
  <si>
    <t>Purchase of Water bottle</t>
  </si>
  <si>
    <t>RF60DKGDP8</t>
  </si>
  <si>
    <t>Tewodros Kassa</t>
  </si>
  <si>
    <t>Purchase of Coffee - The Hub</t>
  </si>
  <si>
    <t>RF64DL0MSU</t>
  </si>
  <si>
    <t>Citadel Cellular Communications</t>
  </si>
  <si>
    <t>Purchase of Nokia 205</t>
  </si>
  <si>
    <t>RF67DNR3BF</t>
  </si>
  <si>
    <t>RF60DOA8IW</t>
  </si>
  <si>
    <t>Parking Payment</t>
  </si>
  <si>
    <t>RF66DOSYFM</t>
  </si>
  <si>
    <t>Purchase of Berlyn's Bar Admittance Gift</t>
  </si>
  <si>
    <t>RF61EOP1J3</t>
  </si>
  <si>
    <t>Flower Bliss Ltd</t>
  </si>
  <si>
    <t>Purchase of White Roses for Berlyn</t>
  </si>
  <si>
    <t>RF65EOXPDL</t>
  </si>
  <si>
    <t>RF62ETKN7O</t>
  </si>
  <si>
    <t>Optica - The Hub</t>
  </si>
  <si>
    <t>Payment for Glasses</t>
  </si>
  <si>
    <t>STANCHART- Card Payment</t>
  </si>
  <si>
    <t>Airtime for George Kamande</t>
  </si>
  <si>
    <t>RF84JUZWYY</t>
  </si>
  <si>
    <t>KFC Galleria</t>
  </si>
  <si>
    <t>Bought food For Marie and Nelson</t>
  </si>
  <si>
    <t>RF84KFZ0GS</t>
  </si>
  <si>
    <t>RF86KI1D3Q</t>
  </si>
  <si>
    <t>Carrefour - Galleria</t>
  </si>
  <si>
    <t>Bought for Marie Snacks</t>
  </si>
  <si>
    <t>Received Willy's Half for Internet</t>
  </si>
  <si>
    <t>RF94O02BNO</t>
  </si>
  <si>
    <t>Pesapal Ltd</t>
  </si>
  <si>
    <t>Payment for Internet</t>
  </si>
  <si>
    <t>RF96O0UFTI</t>
  </si>
  <si>
    <t>Received from Kieran Marisa</t>
  </si>
  <si>
    <t>RFA8PALQEW</t>
  </si>
  <si>
    <t>Java House Galleria</t>
  </si>
  <si>
    <t>Bought food and snacks</t>
  </si>
  <si>
    <t>RFA5PAM49Z</t>
  </si>
  <si>
    <t>Park n Go</t>
  </si>
  <si>
    <t>RFA1PCFANL</t>
  </si>
  <si>
    <t>Too Much Sauce (Equity A/C)</t>
  </si>
  <si>
    <t>Purchase of Sauce for food</t>
  </si>
  <si>
    <t>RFA4R2AYWE</t>
  </si>
  <si>
    <t>Bought Snacks for Berlyn and Edith</t>
  </si>
  <si>
    <t>LESS UNUSED PETTY CASH</t>
  </si>
  <si>
    <t xml:space="preserve">Doxxy's </t>
  </si>
  <si>
    <t>Purchase of food</t>
  </si>
  <si>
    <t>RFB3S4RGV7</t>
  </si>
  <si>
    <t>RFB8S71JOE</t>
  </si>
  <si>
    <t>Shell Petrol Station</t>
  </si>
  <si>
    <t>RFB2TJY05U</t>
  </si>
  <si>
    <t>Food</t>
  </si>
  <si>
    <t>RFB8TMEM2O</t>
  </si>
  <si>
    <t>ChatGPT</t>
  </si>
  <si>
    <t>Subscription Payment</t>
  </si>
  <si>
    <t>Chess.com</t>
  </si>
  <si>
    <t>Title</t>
  </si>
  <si>
    <t>Amount</t>
  </si>
  <si>
    <t>Chat GPT</t>
  </si>
  <si>
    <t>JTL Faiba</t>
  </si>
  <si>
    <t>1</t>
  </si>
  <si>
    <t>2</t>
  </si>
  <si>
    <t>3</t>
  </si>
  <si>
    <t>4</t>
  </si>
  <si>
    <t>5</t>
  </si>
  <si>
    <t>6</t>
  </si>
  <si>
    <t>7</t>
  </si>
  <si>
    <t>8</t>
  </si>
  <si>
    <t>Adobe CC</t>
  </si>
  <si>
    <t>Google One</t>
  </si>
  <si>
    <t>Spotify</t>
  </si>
  <si>
    <t>Netflix</t>
  </si>
  <si>
    <t>XBOX Gamepass Ultimate</t>
  </si>
  <si>
    <t>Microsoft 365</t>
  </si>
  <si>
    <t>9</t>
  </si>
  <si>
    <t>10</t>
  </si>
  <si>
    <t>11</t>
  </si>
  <si>
    <t>Heroku Payments</t>
  </si>
  <si>
    <t>ICEA Lion</t>
  </si>
  <si>
    <t>ID</t>
  </si>
  <si>
    <t>NCBA Unit Trust</t>
  </si>
  <si>
    <t>12</t>
  </si>
  <si>
    <t>Family Chama</t>
  </si>
  <si>
    <t>Monthly Payments</t>
  </si>
  <si>
    <t>Fuliza Interest</t>
  </si>
  <si>
    <t>RFC7UJK1AH</t>
  </si>
  <si>
    <t>RFC6WD49KS</t>
  </si>
  <si>
    <t>LOAN from Petty Cash</t>
  </si>
  <si>
    <t>RFD4XF7J3C</t>
  </si>
  <si>
    <t>KRA Nairobi County Revenue</t>
  </si>
  <si>
    <t>Payment of Parking Fines</t>
  </si>
  <si>
    <t>RFD7XFAY1J</t>
  </si>
  <si>
    <t>Service and Fuel</t>
  </si>
  <si>
    <t>RFF23W9U4E</t>
  </si>
  <si>
    <t>Bonjour Kerarapon</t>
  </si>
  <si>
    <t>Purchase of Snacks</t>
  </si>
  <si>
    <t>RFF63WO2I2</t>
  </si>
  <si>
    <t>ALEX MUTHEE</t>
  </si>
  <si>
    <t>Java Nairobi Hospital</t>
  </si>
  <si>
    <t>Purchase of Cofee</t>
  </si>
  <si>
    <t>RFF25B8H74</t>
  </si>
  <si>
    <t>RFF95S7OWD</t>
  </si>
  <si>
    <t>Received from Vapor Technologies</t>
  </si>
  <si>
    <t>RFF85XKBL8</t>
  </si>
  <si>
    <t>Strathmore University Collection</t>
  </si>
  <si>
    <t>RFG28P4D7K</t>
  </si>
  <si>
    <t>RFG58PF4SZ</t>
  </si>
  <si>
    <t>RFH6B8GBB4</t>
  </si>
  <si>
    <t xml:space="preserve">NCBA Money Market </t>
  </si>
  <si>
    <t>Ricnel NCBA Loan</t>
  </si>
  <si>
    <t>RFI8CVFP6Y</t>
  </si>
  <si>
    <t>RFI3CXDJB5</t>
  </si>
  <si>
    <t>Artcaffe Karen Hardy</t>
  </si>
  <si>
    <t>RFI5E5A7VD</t>
  </si>
  <si>
    <t>Gentleman's Cave</t>
  </si>
  <si>
    <t>RFK8IQGA5I</t>
  </si>
  <si>
    <t>CASH</t>
  </si>
  <si>
    <t>KCB - Card Payment</t>
  </si>
  <si>
    <t>Payment for Uncle Ken's Domain</t>
  </si>
  <si>
    <t>June Debts</t>
  </si>
  <si>
    <t>Ricnel</t>
  </si>
  <si>
    <t>Alps from Petty Cash</t>
  </si>
  <si>
    <t>13</t>
  </si>
  <si>
    <t>Fuel for My Car</t>
  </si>
  <si>
    <t>Fuliza Limit</t>
  </si>
  <si>
    <t>14</t>
  </si>
  <si>
    <t>15</t>
  </si>
  <si>
    <t>Tithe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</si>
</sst>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KES&quot;\ * #,##0.00_);_(&quot;KES&quot;\ * \(#,##0.00\);_(&quot;KES&quot;\ * &quot;-&quot;??_);_(@_)"/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1" xfId="0" applyFont="1" applyBorder="1"/>
    <xf numFmtId="43" fontId="3" fillId="0" borderId="1" xfId="1" applyFont="1" applyBorder="1"/>
    <xf numFmtId="0" fontId="2" fillId="0" borderId="1" xfId="0" applyFont="1" applyBorder="1"/>
    <xf numFmtId="44" fontId="2" fillId="0" borderId="1" xfId="2" applyFont="1" applyBorder="1"/>
    <xf numFmtId="44" fontId="3" fillId="0" borderId="1" xfId="2" applyFont="1" applyBorder="1"/>
    <xf numFmtId="0" fontId="6" fillId="0" borderId="1" xfId="0" applyFont="1" applyBorder="1"/>
    <xf numFmtId="44" fontId="6" fillId="0" borderId="1" xfId="2" applyFont="1" applyBorder="1"/>
    <xf numFmtId="0" fontId="0" fillId="0" borderId="1" xfId="0" applyBorder="1"/>
    <xf numFmtId="0" fontId="1" fillId="0" borderId="1" xfId="0" applyFont="1" applyBorder="1"/>
    <xf numFmtId="44" fontId="7" fillId="0" borderId="1" xfId="2" applyFont="1" applyBorder="1"/>
    <xf numFmtId="44" fontId="0" fillId="0" borderId="1" xfId="2" applyFont="1" applyBorder="1"/>
    <xf numFmtId="14" fontId="1" fillId="0" borderId="1" xfId="0" applyNumberFormat="1" applyFont="1" applyBorder="1"/>
    <xf numFmtId="44" fontId="7" fillId="0" borderId="1" xfId="2" applyFont="1" applyFill="1" applyBorder="1"/>
    <xf numFmtId="44" fontId="0" fillId="0" borderId="1" xfId="2" applyFont="1" applyFill="1" applyBorder="1"/>
    <xf numFmtId="0" fontId="4" fillId="0" borderId="1" xfId="0" applyFont="1" applyBorder="1"/>
    <xf numFmtId="44" fontId="4" fillId="0" borderId="1" xfId="2" applyFont="1" applyBorder="1"/>
    <xf numFmtId="44" fontId="5" fillId="0" borderId="1" xfId="2" applyFont="1" applyBorder="1"/>
    <xf numFmtId="44" fontId="1" fillId="0" borderId="1" xfId="2" applyFont="1" applyBorder="1"/>
    <xf numFmtId="0" fontId="0" fillId="0" borderId="2" xfId="0" applyBorder="1"/>
    <xf numFmtId="0" fontId="9" fillId="0" borderId="1" xfId="0" applyFont="1" applyBorder="1"/>
    <xf numFmtId="44" fontId="9" fillId="0" borderId="1" xfId="2" applyFont="1" applyBorder="1"/>
    <xf numFmtId="0" fontId="9" fillId="0" borderId="0" xfId="0" applyFont="1"/>
    <xf numFmtId="44" fontId="0" fillId="0" borderId="0" xfId="2" applyFont="1"/>
    <xf numFmtId="0" fontId="0" fillId="0" borderId="3" xfId="0" applyBorder="1"/>
    <xf numFmtId="44" fontId="0" fillId="0" borderId="3" xfId="2" applyFont="1" applyBorder="1"/>
    <xf numFmtId="49" fontId="0" fillId="0" borderId="1" xfId="0" applyNumberFormat="1" applyBorder="1"/>
    <xf numFmtId="0" fontId="0" fillId="0" borderId="4" xfId="0" applyBorder="1"/>
    <xf numFmtId="0" fontId="10" fillId="0" borderId="4" xfId="0" applyFont="1" applyBorder="1"/>
    <xf numFmtId="44" fontId="10" fillId="0" borderId="4" xfId="2" applyFont="1" applyBorder="1"/>
    <xf numFmtId="49" fontId="0" fillId="0" borderId="3" xfId="0" applyNumberFormat="1" applyBorder="1"/>
    <xf numFmtId="44" fontId="11" fillId="0" borderId="1" xfId="2" applyFont="1" applyBorder="1"/>
    <xf numFmtId="14" fontId="9" fillId="0" borderId="1" xfId="0" applyNumberFormat="1" applyFont="1" applyBorder="1"/>
    <xf numFmtId="44" fontId="3" fillId="0" borderId="6" xfId="2" applyFont="1" applyBorder="1" applyAlignment="1">
      <alignment horizontal="center" vertical="center"/>
    </xf>
    <xf numFmtId="44" fontId="3" fillId="0" borderId="9" xfId="2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2" fillId="0" borderId="1" xfId="0" applyFont="1" applyBorder="1"/>
    <xf numFmtId="44" fontId="12" fillId="0" borderId="1" xfId="2" applyFont="1" applyBorder="1"/>
    <xf numFmtId="44" fontId="13" fillId="0" borderId="1" xfId="2" applyFont="1" applyBorder="1"/>
    <xf numFmtId="0" fontId="12" fillId="0" borderId="0" xfId="0" applyFont="1"/>
    <xf numFmtId="0" fontId="0" fillId="0" borderId="0" xfId="0" applyBorder="1"/>
    <xf numFmtId="0" fontId="14" fillId="0" borderId="1" xfId="0" applyFont="1" applyBorder="1"/>
    <xf numFmtId="44" fontId="14" fillId="0" borderId="1" xfId="2" applyFont="1" applyBorder="1"/>
    <xf numFmtId="44" fontId="15" fillId="0" borderId="1" xfId="2" applyFont="1" applyBorder="1"/>
    <xf numFmtId="14" fontId="14" fillId="0" borderId="1" xfId="0" applyNumberFormat="1" applyFont="1" applyBorder="1"/>
    <xf numFmtId="49" fontId="0" fillId="0" borderId="1" xfId="0" applyNumberFormat="1" applyFont="1" applyBorder="1"/>
    <xf numFmtId="0" fontId="0" fillId="0" borderId="4" xfId="0" applyFont="1" applyBorder="1"/>
    <xf numFmtId="44" fontId="1" fillId="0" borderId="4" xfId="2" applyFont="1" applyBorder="1"/>
    <xf numFmtId="0" fontId="0" fillId="0" borderId="0" xfId="0" applyFont="1"/>
    <xf numFmtId="0" fontId="0" fillId="0" borderId="3" xfId="0" applyFont="1" applyBorder="1"/>
  </cellXfs>
  <cellStyles count="3">
    <cellStyle name="Comma" xfId="1" builtinId="3"/>
    <cellStyle name="Currency" xfId="2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  <bottom style="medium">
          <color indexed="64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A50CFF-7F5D-4583-9B84-E82C6D222755}" name="Table1" displayName="Table1" ref="B4:D20" totalsRowShown="0" headerRowBorderDxfId="9" tableBorderDxfId="8">
  <autoFilter ref="B4:D20" xr:uid="{4CA50CFF-7F5D-4583-9B84-E82C6D222755}"/>
  <tableColumns count="3">
    <tableColumn id="1" xr3:uid="{C287A169-EC0E-4A5A-9622-35449D6FA636}" name="ID" dataDxfId="7"/>
    <tableColumn id="2" xr3:uid="{55B5C157-EB99-414E-929D-8830CD644F96}" name="Title" dataDxfId="6"/>
    <tableColumn id="3" xr3:uid="{907D47D8-8561-42B4-92B0-F2AAF660DCB1}" name="Amount" dataDxfId="5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9EB0A-1876-449F-94FE-ADB3AE955009}" name="Table13" displayName="Table13" ref="B4:D18" totalsRowShown="0" headerRowBorderDxfId="3" tableBorderDxfId="4">
  <autoFilter ref="B4:D18" xr:uid="{99D9EB0A-1876-449F-94FE-ADB3AE955009}"/>
  <tableColumns count="3">
    <tableColumn id="1" xr3:uid="{336C3D6B-0092-4005-B1AD-5D6F55A5D2A8}" name="ID" dataDxfId="2"/>
    <tableColumn id="2" xr3:uid="{47FDA76B-6F68-4852-B763-D268357DB0A4}" name="Title" dataDxfId="1"/>
    <tableColumn id="3" xr3:uid="{34974349-E5B3-402E-9024-1FC344111E83}" name="Amoun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6C4D-9FE8-4C40-BEB1-6C784EB73B95}">
  <dimension ref="B2:D23"/>
  <sheetViews>
    <sheetView tabSelected="1" workbookViewId="0">
      <selection activeCell="B5" sqref="B5:B19"/>
    </sheetView>
  </sheetViews>
  <sheetFormatPr defaultRowHeight="15" x14ac:dyDescent="0.25"/>
  <cols>
    <col min="2" max="2" width="11" customWidth="1"/>
    <col min="3" max="3" width="23.85546875" bestFit="1" customWidth="1"/>
    <col min="4" max="4" width="15.85546875" style="23" bestFit="1" customWidth="1"/>
  </cols>
  <sheetData>
    <row r="2" spans="2:4" ht="19.5" thickBot="1" x14ac:dyDescent="0.35">
      <c r="B2" s="39" t="s">
        <v>143</v>
      </c>
      <c r="C2" s="39"/>
      <c r="D2" s="39"/>
    </row>
    <row r="3" spans="2:4" ht="15.75" thickTop="1" x14ac:dyDescent="0.25"/>
    <row r="4" spans="2:4" x14ac:dyDescent="0.25">
      <c r="B4" s="27" t="s">
        <v>139</v>
      </c>
      <c r="C4" s="28" t="s">
        <v>116</v>
      </c>
      <c r="D4" s="29" t="s">
        <v>117</v>
      </c>
    </row>
    <row r="5" spans="2:4" s="55" customFormat="1" x14ac:dyDescent="0.25">
      <c r="B5" s="52" t="s">
        <v>120</v>
      </c>
      <c r="C5" s="53" t="s">
        <v>187</v>
      </c>
      <c r="D5" s="54">
        <v>10000</v>
      </c>
    </row>
    <row r="6" spans="2:4" s="55" customFormat="1" x14ac:dyDescent="0.25">
      <c r="B6" s="52" t="s">
        <v>121</v>
      </c>
      <c r="C6" s="56"/>
      <c r="D6" s="25"/>
    </row>
    <row r="7" spans="2:4" x14ac:dyDescent="0.25">
      <c r="B7" s="52" t="s">
        <v>122</v>
      </c>
      <c r="C7" s="8" t="s">
        <v>118</v>
      </c>
      <c r="D7" s="11">
        <v>3000</v>
      </c>
    </row>
    <row r="8" spans="2:4" x14ac:dyDescent="0.25">
      <c r="B8" s="52" t="s">
        <v>123</v>
      </c>
      <c r="C8" s="8" t="s">
        <v>119</v>
      </c>
      <c r="D8" s="11">
        <v>5250</v>
      </c>
    </row>
    <row r="9" spans="2:4" x14ac:dyDescent="0.25">
      <c r="B9" s="52" t="s">
        <v>124</v>
      </c>
      <c r="C9" s="8" t="s">
        <v>128</v>
      </c>
      <c r="D9" s="11">
        <v>6000</v>
      </c>
    </row>
    <row r="10" spans="2:4" x14ac:dyDescent="0.25">
      <c r="B10" s="52" t="s">
        <v>125</v>
      </c>
      <c r="C10" s="8" t="s">
        <v>129</v>
      </c>
      <c r="D10" s="11">
        <v>200</v>
      </c>
    </row>
    <row r="11" spans="2:4" x14ac:dyDescent="0.25">
      <c r="B11" s="52" t="s">
        <v>126</v>
      </c>
      <c r="C11" s="8" t="s">
        <v>130</v>
      </c>
      <c r="D11" s="11">
        <v>400</v>
      </c>
    </row>
    <row r="12" spans="2:4" x14ac:dyDescent="0.25">
      <c r="B12" s="52" t="s">
        <v>127</v>
      </c>
      <c r="C12" s="8" t="s">
        <v>131</v>
      </c>
      <c r="D12" s="11">
        <v>650</v>
      </c>
    </row>
    <row r="13" spans="2:4" x14ac:dyDescent="0.25">
      <c r="B13" s="52" t="s">
        <v>134</v>
      </c>
      <c r="C13" s="8" t="s">
        <v>132</v>
      </c>
      <c r="D13" s="11">
        <v>2000</v>
      </c>
    </row>
    <row r="14" spans="2:4" x14ac:dyDescent="0.25">
      <c r="B14" s="52" t="s">
        <v>135</v>
      </c>
      <c r="C14" s="8" t="s">
        <v>133</v>
      </c>
      <c r="D14" s="11">
        <v>1200</v>
      </c>
    </row>
    <row r="15" spans="2:4" x14ac:dyDescent="0.25">
      <c r="B15" s="52" t="s">
        <v>136</v>
      </c>
      <c r="C15" s="8" t="s">
        <v>137</v>
      </c>
      <c r="D15" s="11">
        <v>1500</v>
      </c>
    </row>
    <row r="16" spans="2:4" x14ac:dyDescent="0.25">
      <c r="B16" s="52" t="s">
        <v>141</v>
      </c>
      <c r="C16" s="8" t="s">
        <v>138</v>
      </c>
      <c r="D16" s="11">
        <v>300</v>
      </c>
    </row>
    <row r="17" spans="2:4" x14ac:dyDescent="0.25">
      <c r="B17" s="52" t="s">
        <v>182</v>
      </c>
      <c r="C17" t="s">
        <v>140</v>
      </c>
      <c r="D17" s="11">
        <v>5000</v>
      </c>
    </row>
    <row r="18" spans="2:4" x14ac:dyDescent="0.25">
      <c r="B18" s="52" t="s">
        <v>185</v>
      </c>
      <c r="C18" s="24" t="s">
        <v>142</v>
      </c>
      <c r="D18" s="25">
        <v>2000</v>
      </c>
    </row>
    <row r="19" spans="2:4" x14ac:dyDescent="0.25">
      <c r="B19" s="52" t="s">
        <v>186</v>
      </c>
      <c r="C19" s="24" t="s">
        <v>183</v>
      </c>
      <c r="D19" s="25">
        <v>36400</v>
      </c>
    </row>
    <row r="20" spans="2:4" ht="15.75" thickBot="1" x14ac:dyDescent="0.3">
      <c r="B20" s="30"/>
      <c r="C20" s="24"/>
      <c r="D20" s="25"/>
    </row>
    <row r="21" spans="2:4" x14ac:dyDescent="0.25">
      <c r="B21" s="35" t="s">
        <v>3</v>
      </c>
      <c r="C21" s="36"/>
      <c r="D21" s="33">
        <f>SUM(Table1[Amount])</f>
        <v>73900</v>
      </c>
    </row>
    <row r="22" spans="2:4" ht="15.75" thickBot="1" x14ac:dyDescent="0.3">
      <c r="B22" s="37"/>
      <c r="C22" s="38"/>
      <c r="D22" s="34"/>
    </row>
    <row r="23" spans="2:4" ht="15.75" thickTop="1" x14ac:dyDescent="0.25"/>
  </sheetData>
  <mergeCells count="3">
    <mergeCell ref="D21:D22"/>
    <mergeCell ref="B21:C22"/>
    <mergeCell ref="B2:D2"/>
  </mergeCells>
  <phoneticPr fontId="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3A61-1972-4D37-8A0E-5E96AAC91B1B}">
  <dimension ref="A1:O96"/>
  <sheetViews>
    <sheetView topLeftCell="A70" zoomScale="85" zoomScaleNormal="85" workbookViewId="0">
      <selection activeCell="E96" sqref="E96"/>
    </sheetView>
  </sheetViews>
  <sheetFormatPr defaultRowHeight="15" x14ac:dyDescent="0.25"/>
  <cols>
    <col min="1" max="1" width="36.42578125" bestFit="1" customWidth="1"/>
    <col min="2" max="2" width="34" bestFit="1" customWidth="1"/>
    <col min="3" max="3" width="15" bestFit="1" customWidth="1"/>
    <col min="4" max="4" width="20.85546875" bestFit="1" customWidth="1"/>
    <col min="5" max="5" width="23" bestFit="1" customWidth="1"/>
    <col min="6" max="6" width="21.140625" bestFit="1" customWidth="1"/>
  </cols>
  <sheetData>
    <row r="1" spans="1:6" x14ac:dyDescent="0.25">
      <c r="A1" s="8"/>
      <c r="B1" s="8"/>
      <c r="C1" s="8"/>
      <c r="D1" s="8"/>
      <c r="E1" s="8"/>
      <c r="F1" s="8"/>
    </row>
    <row r="2" spans="1:6" ht="18.75" x14ac:dyDescent="0.3">
      <c r="A2" s="40" t="s">
        <v>11</v>
      </c>
      <c r="B2" s="40"/>
      <c r="C2" s="40"/>
      <c r="D2" s="40"/>
      <c r="E2" s="40"/>
      <c r="F2" s="40"/>
    </row>
    <row r="3" spans="1:6" ht="15.75" x14ac:dyDescent="0.25">
      <c r="A3" s="41">
        <v>45078</v>
      </c>
      <c r="B3" s="42"/>
      <c r="C3" s="42"/>
      <c r="D3" s="42"/>
      <c r="E3" s="42"/>
      <c r="F3" s="42"/>
    </row>
    <row r="4" spans="1:6" ht="15.75" x14ac:dyDescent="0.25">
      <c r="A4" s="1"/>
      <c r="B4" s="1" t="s">
        <v>0</v>
      </c>
      <c r="C4" s="1" t="s">
        <v>1</v>
      </c>
      <c r="D4" s="1" t="s">
        <v>2</v>
      </c>
      <c r="E4" s="2" t="s">
        <v>3</v>
      </c>
      <c r="F4" s="1" t="s">
        <v>4</v>
      </c>
    </row>
    <row r="5" spans="1:6" ht="18.75" x14ac:dyDescent="0.3">
      <c r="A5" s="3" t="s">
        <v>5</v>
      </c>
      <c r="B5" s="3"/>
      <c r="C5" s="4"/>
      <c r="D5" s="4"/>
      <c r="E5" s="4">
        <v>0</v>
      </c>
      <c r="F5" s="3"/>
    </row>
    <row r="6" spans="1:6" ht="18.75" x14ac:dyDescent="0.3">
      <c r="A6" s="3" t="s">
        <v>12</v>
      </c>
      <c r="B6" s="3"/>
      <c r="C6" s="4"/>
      <c r="D6" s="4"/>
      <c r="E6" s="4">
        <v>100000</v>
      </c>
      <c r="F6" s="3"/>
    </row>
    <row r="7" spans="1:6" ht="18.75" x14ac:dyDescent="0.3">
      <c r="A7" s="3"/>
      <c r="B7" s="3"/>
      <c r="C7" s="4"/>
      <c r="D7" s="4"/>
      <c r="E7" s="17"/>
      <c r="F7" s="3"/>
    </row>
    <row r="8" spans="1:6" ht="18.75" x14ac:dyDescent="0.3">
      <c r="A8" s="3"/>
      <c r="B8" s="3"/>
      <c r="C8" s="4"/>
      <c r="D8" s="4"/>
      <c r="E8" s="4"/>
      <c r="F8" s="3"/>
    </row>
    <row r="9" spans="1:6" ht="18.75" x14ac:dyDescent="0.3">
      <c r="A9" s="3" t="s">
        <v>6</v>
      </c>
      <c r="B9" s="3"/>
      <c r="C9" s="4"/>
      <c r="D9" s="4"/>
      <c r="E9" s="4">
        <f>E5+E6</f>
        <v>100000</v>
      </c>
      <c r="F9" s="3"/>
    </row>
    <row r="10" spans="1:6" ht="15.75" x14ac:dyDescent="0.25">
      <c r="A10" s="1"/>
      <c r="B10" s="1"/>
      <c r="C10" s="5"/>
      <c r="D10" s="5"/>
      <c r="E10" s="5"/>
      <c r="F10" s="1"/>
    </row>
    <row r="11" spans="1:6" ht="15.75" x14ac:dyDescent="0.25">
      <c r="A11" s="6"/>
      <c r="B11" s="6"/>
      <c r="C11" s="7"/>
      <c r="D11" s="7"/>
      <c r="E11" s="7"/>
      <c r="F11" s="6"/>
    </row>
    <row r="12" spans="1:6" x14ac:dyDescent="0.25">
      <c r="A12" s="8"/>
      <c r="B12" s="8"/>
      <c r="C12" s="8"/>
      <c r="D12" s="8"/>
      <c r="E12" s="8"/>
      <c r="F12" s="8"/>
    </row>
    <row r="13" spans="1:6" ht="15.75" x14ac:dyDescent="0.25">
      <c r="A13" s="8" t="s">
        <v>30</v>
      </c>
      <c r="B13" s="8" t="s">
        <v>31</v>
      </c>
      <c r="C13" s="11">
        <v>1400</v>
      </c>
      <c r="D13" s="11">
        <v>22</v>
      </c>
      <c r="E13" s="7">
        <f t="shared" ref="E13:E23" si="0">C13+D13</f>
        <v>1422</v>
      </c>
      <c r="F13" s="8" t="s">
        <v>32</v>
      </c>
    </row>
    <row r="14" spans="1:6" ht="15.75" x14ac:dyDescent="0.25">
      <c r="A14" s="8" t="s">
        <v>33</v>
      </c>
      <c r="B14" s="8" t="s">
        <v>34</v>
      </c>
      <c r="C14" s="11">
        <v>232</v>
      </c>
      <c r="D14" s="11">
        <v>4</v>
      </c>
      <c r="E14" s="7">
        <f t="shared" si="0"/>
        <v>236</v>
      </c>
      <c r="F14" s="8" t="s">
        <v>35</v>
      </c>
    </row>
    <row r="15" spans="1:6" ht="15.75" x14ac:dyDescent="0.25">
      <c r="A15" s="8" t="s">
        <v>36</v>
      </c>
      <c r="B15" s="8" t="s">
        <v>37</v>
      </c>
      <c r="C15" s="11">
        <v>1000</v>
      </c>
      <c r="D15" s="11">
        <v>9</v>
      </c>
      <c r="E15" s="7">
        <f t="shared" si="0"/>
        <v>1009</v>
      </c>
      <c r="F15" s="8" t="s">
        <v>38</v>
      </c>
    </row>
    <row r="16" spans="1:6" ht="15.75" x14ac:dyDescent="0.25">
      <c r="A16" s="8" t="s">
        <v>39</v>
      </c>
      <c r="B16" s="8"/>
      <c r="C16" s="11">
        <v>50</v>
      </c>
      <c r="D16" s="11"/>
      <c r="E16" s="7">
        <f t="shared" si="0"/>
        <v>50</v>
      </c>
      <c r="F16" s="8" t="s">
        <v>40</v>
      </c>
    </row>
    <row r="17" spans="1:6" ht="15.75" x14ac:dyDescent="0.25">
      <c r="A17" s="8" t="s">
        <v>39</v>
      </c>
      <c r="B17" s="8"/>
      <c r="C17" s="11">
        <v>500</v>
      </c>
      <c r="D17" s="11"/>
      <c r="E17" s="7">
        <f t="shared" si="0"/>
        <v>500</v>
      </c>
      <c r="F17" s="8" t="s">
        <v>41</v>
      </c>
    </row>
    <row r="18" spans="1:6" ht="15.75" x14ac:dyDescent="0.25">
      <c r="A18" s="8" t="s">
        <v>44</v>
      </c>
      <c r="B18" s="8" t="s">
        <v>42</v>
      </c>
      <c r="C18" s="11">
        <v>900</v>
      </c>
      <c r="D18" s="11">
        <v>9</v>
      </c>
      <c r="E18" s="7">
        <f t="shared" si="0"/>
        <v>909</v>
      </c>
      <c r="F18" s="8" t="s">
        <v>43</v>
      </c>
    </row>
    <row r="19" spans="1:6" ht="15.75" x14ac:dyDescent="0.25">
      <c r="A19" s="8" t="s">
        <v>45</v>
      </c>
      <c r="B19" s="8" t="s">
        <v>46</v>
      </c>
      <c r="C19" s="11">
        <v>40</v>
      </c>
      <c r="D19" s="11">
        <v>0</v>
      </c>
      <c r="E19" s="7">
        <f t="shared" si="0"/>
        <v>40</v>
      </c>
      <c r="F19" s="8" t="s">
        <v>47</v>
      </c>
    </row>
    <row r="20" spans="1:6" ht="15.75" x14ac:dyDescent="0.25">
      <c r="A20" s="8" t="s">
        <v>48</v>
      </c>
      <c r="B20" s="8" t="s">
        <v>49</v>
      </c>
      <c r="C20" s="11">
        <v>1000</v>
      </c>
      <c r="D20" s="11">
        <v>9</v>
      </c>
      <c r="E20" s="7">
        <f t="shared" si="0"/>
        <v>1009</v>
      </c>
      <c r="F20" s="8" t="s">
        <v>50</v>
      </c>
    </row>
    <row r="21" spans="1:6" ht="15.75" x14ac:dyDescent="0.25">
      <c r="A21" s="8" t="s">
        <v>44</v>
      </c>
      <c r="B21" s="8" t="s">
        <v>51</v>
      </c>
      <c r="C21" s="11">
        <v>220</v>
      </c>
      <c r="D21" s="11">
        <v>4</v>
      </c>
      <c r="E21" s="7">
        <f t="shared" si="0"/>
        <v>224</v>
      </c>
      <c r="F21" s="8" t="s">
        <v>52</v>
      </c>
    </row>
    <row r="22" spans="1:6" ht="15.75" x14ac:dyDescent="0.25">
      <c r="A22" s="8" t="s">
        <v>39</v>
      </c>
      <c r="B22" s="8"/>
      <c r="C22" s="11">
        <v>50</v>
      </c>
      <c r="D22" s="11">
        <v>0</v>
      </c>
      <c r="E22" s="7">
        <f t="shared" si="0"/>
        <v>50</v>
      </c>
      <c r="F22" s="8" t="s">
        <v>53</v>
      </c>
    </row>
    <row r="23" spans="1:6" ht="15.75" x14ac:dyDescent="0.25">
      <c r="A23" s="8" t="s">
        <v>33</v>
      </c>
      <c r="B23" s="8" t="s">
        <v>34</v>
      </c>
      <c r="C23" s="11">
        <v>232</v>
      </c>
      <c r="D23" s="11">
        <v>4</v>
      </c>
      <c r="E23" s="7">
        <f t="shared" si="0"/>
        <v>236</v>
      </c>
      <c r="F23" s="8" t="s">
        <v>54</v>
      </c>
    </row>
    <row r="24" spans="1:6" ht="15.75" x14ac:dyDescent="0.25">
      <c r="A24" s="8" t="s">
        <v>27</v>
      </c>
      <c r="B24" s="9" t="s">
        <v>28</v>
      </c>
      <c r="C24" s="10">
        <v>5000</v>
      </c>
      <c r="D24" s="11">
        <v>0</v>
      </c>
      <c r="E24" s="7">
        <f>C24+D24</f>
        <v>5000</v>
      </c>
      <c r="F24" s="12" t="s">
        <v>29</v>
      </c>
    </row>
    <row r="25" spans="1:6" ht="15.75" x14ac:dyDescent="0.25">
      <c r="A25" s="9" t="s">
        <v>24</v>
      </c>
      <c r="B25" s="9" t="s">
        <v>25</v>
      </c>
      <c r="C25" s="10">
        <v>60</v>
      </c>
      <c r="D25" s="11">
        <v>0</v>
      </c>
      <c r="E25" s="7">
        <f t="shared" ref="E25" si="1">C25+D25</f>
        <v>60</v>
      </c>
      <c r="F25" s="12" t="s">
        <v>26</v>
      </c>
    </row>
    <row r="26" spans="1:6" ht="15.75" x14ac:dyDescent="0.25">
      <c r="A26" s="9" t="s">
        <v>7</v>
      </c>
      <c r="B26" s="9" t="s">
        <v>22</v>
      </c>
      <c r="C26" s="10">
        <v>8048</v>
      </c>
      <c r="D26" s="11">
        <v>40.24</v>
      </c>
      <c r="E26" s="7">
        <f>C26+D26</f>
        <v>8088.24</v>
      </c>
      <c r="F26" s="12" t="s">
        <v>23</v>
      </c>
    </row>
    <row r="27" spans="1:6" ht="15.75" x14ac:dyDescent="0.25">
      <c r="A27" s="9" t="s">
        <v>16</v>
      </c>
      <c r="B27" s="9" t="s">
        <v>17</v>
      </c>
      <c r="C27" s="10">
        <v>3000</v>
      </c>
      <c r="D27" s="11">
        <v>15</v>
      </c>
      <c r="E27" s="7">
        <f t="shared" ref="E27:E33" si="2">C27+D27</f>
        <v>3015</v>
      </c>
      <c r="F27" s="12" t="s">
        <v>18</v>
      </c>
    </row>
    <row r="28" spans="1:6" ht="15.75" x14ac:dyDescent="0.25">
      <c r="A28" s="8" t="s">
        <v>19</v>
      </c>
      <c r="B28" s="8" t="s">
        <v>20</v>
      </c>
      <c r="C28" s="11">
        <v>260</v>
      </c>
      <c r="D28" s="11">
        <v>1.3</v>
      </c>
      <c r="E28" s="7">
        <f t="shared" si="2"/>
        <v>261.3</v>
      </c>
      <c r="F28" s="12" t="s">
        <v>21</v>
      </c>
    </row>
    <row r="29" spans="1:6" ht="15.75" x14ac:dyDescent="0.25">
      <c r="A29" s="8" t="s">
        <v>55</v>
      </c>
      <c r="B29" s="9"/>
      <c r="C29" s="10">
        <v>70</v>
      </c>
      <c r="D29" s="11">
        <v>0</v>
      </c>
      <c r="E29" s="7">
        <f t="shared" si="2"/>
        <v>70</v>
      </c>
      <c r="F29" s="12" t="s">
        <v>56</v>
      </c>
    </row>
    <row r="30" spans="1:6" ht="15.75" x14ac:dyDescent="0.25">
      <c r="A30" s="8" t="s">
        <v>13</v>
      </c>
      <c r="B30" s="9" t="s">
        <v>14</v>
      </c>
      <c r="C30" s="10">
        <v>16000</v>
      </c>
      <c r="D30" s="11">
        <v>60</v>
      </c>
      <c r="E30" s="7">
        <f t="shared" si="2"/>
        <v>16060</v>
      </c>
      <c r="F30" s="12" t="s">
        <v>15</v>
      </c>
    </row>
    <row r="31" spans="1:6" ht="15.75" x14ac:dyDescent="0.25">
      <c r="A31" s="8" t="s">
        <v>57</v>
      </c>
      <c r="B31" s="8" t="s">
        <v>14</v>
      </c>
      <c r="C31" s="11">
        <v>41186.69</v>
      </c>
      <c r="D31" s="11">
        <v>0</v>
      </c>
      <c r="E31" s="7">
        <f t="shared" si="2"/>
        <v>41186.69</v>
      </c>
      <c r="F31" s="8"/>
    </row>
    <row r="32" spans="1:6" s="46" customFormat="1" ht="15.75" x14ac:dyDescent="0.25">
      <c r="A32" s="43" t="s">
        <v>104</v>
      </c>
      <c r="B32" s="43"/>
      <c r="C32" s="44">
        <f>-1*(SUM(C13:C25))</f>
        <v>-10684</v>
      </c>
      <c r="D32" s="44">
        <v>0</v>
      </c>
      <c r="E32" s="45">
        <f t="shared" si="2"/>
        <v>-10684</v>
      </c>
      <c r="F32" s="43"/>
    </row>
    <row r="33" spans="1:6" ht="15.75" x14ac:dyDescent="0.25">
      <c r="A33" s="9" t="s">
        <v>58</v>
      </c>
      <c r="B33" s="8"/>
      <c r="C33" s="18">
        <v>100</v>
      </c>
      <c r="D33" s="11">
        <v>23</v>
      </c>
      <c r="E33" s="7">
        <f t="shared" si="2"/>
        <v>123</v>
      </c>
      <c r="F33" s="9" t="s">
        <v>59</v>
      </c>
    </row>
    <row r="34" spans="1:6" ht="15.75" x14ac:dyDescent="0.25">
      <c r="A34" s="9" t="s">
        <v>8</v>
      </c>
      <c r="B34" s="9" t="s">
        <v>60</v>
      </c>
      <c r="C34" s="10">
        <v>1413</v>
      </c>
      <c r="D34" s="11">
        <v>0</v>
      </c>
      <c r="E34" s="7">
        <f t="shared" ref="E34:E62" si="3">C34+D34</f>
        <v>1413</v>
      </c>
      <c r="F34" s="12" t="s">
        <v>61</v>
      </c>
    </row>
    <row r="35" spans="1:6" ht="15.75" x14ac:dyDescent="0.25">
      <c r="A35" s="9" t="s">
        <v>62</v>
      </c>
      <c r="B35" s="9" t="s">
        <v>63</v>
      </c>
      <c r="C35" s="10">
        <v>300</v>
      </c>
      <c r="D35" s="11">
        <v>6</v>
      </c>
      <c r="E35" s="7">
        <f t="shared" si="3"/>
        <v>306</v>
      </c>
      <c r="F35" s="12" t="s">
        <v>64</v>
      </c>
    </row>
    <row r="36" spans="1:6" ht="15.75" x14ac:dyDescent="0.25">
      <c r="A36" s="9" t="s">
        <v>65</v>
      </c>
      <c r="B36" s="9" t="s">
        <v>66</v>
      </c>
      <c r="C36" s="10">
        <v>2299</v>
      </c>
      <c r="D36" s="11">
        <v>0</v>
      </c>
      <c r="E36" s="7">
        <f t="shared" si="3"/>
        <v>2299</v>
      </c>
      <c r="F36" s="12" t="s">
        <v>67</v>
      </c>
    </row>
    <row r="37" spans="1:6" ht="15.75" x14ac:dyDescent="0.25">
      <c r="A37" s="9" t="s">
        <v>39</v>
      </c>
      <c r="B37" s="9"/>
      <c r="C37" s="10">
        <v>100</v>
      </c>
      <c r="D37" s="11">
        <v>0</v>
      </c>
      <c r="E37" s="7">
        <f t="shared" si="3"/>
        <v>100</v>
      </c>
      <c r="F37" s="12" t="s">
        <v>68</v>
      </c>
    </row>
    <row r="38" spans="1:6" ht="15.75" x14ac:dyDescent="0.25">
      <c r="A38" s="8" t="s">
        <v>24</v>
      </c>
      <c r="B38" s="9" t="s">
        <v>69</v>
      </c>
      <c r="C38" s="10">
        <v>60</v>
      </c>
      <c r="D38" s="11">
        <v>0</v>
      </c>
      <c r="E38" s="7">
        <f t="shared" si="3"/>
        <v>60</v>
      </c>
      <c r="F38" s="12" t="s">
        <v>70</v>
      </c>
    </row>
    <row r="39" spans="1:6" ht="15.75" x14ac:dyDescent="0.25">
      <c r="A39" s="8" t="s">
        <v>8</v>
      </c>
      <c r="B39" s="8" t="s">
        <v>71</v>
      </c>
      <c r="C39" s="11">
        <v>2298</v>
      </c>
      <c r="D39" s="11">
        <v>0</v>
      </c>
      <c r="E39" s="7">
        <f t="shared" si="3"/>
        <v>2298</v>
      </c>
      <c r="F39" s="12" t="s">
        <v>72</v>
      </c>
    </row>
    <row r="40" spans="1:6" ht="15.75" x14ac:dyDescent="0.25">
      <c r="A40" s="8" t="s">
        <v>73</v>
      </c>
      <c r="B40" s="8" t="s">
        <v>74</v>
      </c>
      <c r="C40" s="11">
        <v>800</v>
      </c>
      <c r="D40" s="11">
        <v>0</v>
      </c>
      <c r="E40" s="7">
        <f t="shared" si="3"/>
        <v>800</v>
      </c>
      <c r="F40" s="12" t="s">
        <v>75</v>
      </c>
    </row>
    <row r="41" spans="1:6" ht="15.75" x14ac:dyDescent="0.25">
      <c r="A41" s="9" t="s">
        <v>24</v>
      </c>
      <c r="B41" s="9" t="s">
        <v>25</v>
      </c>
      <c r="C41" s="10">
        <v>60</v>
      </c>
      <c r="D41" s="11">
        <v>0</v>
      </c>
      <c r="E41" s="7">
        <f t="shared" si="3"/>
        <v>60</v>
      </c>
      <c r="F41" s="12" t="s">
        <v>76</v>
      </c>
    </row>
    <row r="42" spans="1:6" ht="15.75" x14ac:dyDescent="0.25">
      <c r="A42" s="9" t="s">
        <v>77</v>
      </c>
      <c r="B42" s="9" t="s">
        <v>78</v>
      </c>
      <c r="C42" s="10">
        <v>6950</v>
      </c>
      <c r="D42" s="11">
        <v>0</v>
      </c>
      <c r="E42" s="7">
        <f t="shared" si="3"/>
        <v>6950</v>
      </c>
      <c r="F42" s="12" t="s">
        <v>79</v>
      </c>
    </row>
    <row r="43" spans="1:6" ht="15.75" x14ac:dyDescent="0.25">
      <c r="A43" s="9" t="s">
        <v>80</v>
      </c>
      <c r="B43" s="9"/>
      <c r="C43" s="10">
        <v>100</v>
      </c>
      <c r="D43" s="11">
        <v>0</v>
      </c>
      <c r="E43" s="7">
        <f t="shared" si="3"/>
        <v>100</v>
      </c>
      <c r="F43" s="12" t="s">
        <v>81</v>
      </c>
    </row>
    <row r="44" spans="1:6" ht="15.75" x14ac:dyDescent="0.25">
      <c r="A44" s="9" t="s">
        <v>82</v>
      </c>
      <c r="B44" s="9" t="s">
        <v>83</v>
      </c>
      <c r="C44" s="10">
        <v>1700</v>
      </c>
      <c r="D44" s="11">
        <v>0</v>
      </c>
      <c r="E44" s="7">
        <f t="shared" si="3"/>
        <v>1700</v>
      </c>
      <c r="F44" s="12" t="s">
        <v>84</v>
      </c>
    </row>
    <row r="45" spans="1:6" ht="15.75" x14ac:dyDescent="0.25">
      <c r="A45" s="9" t="s">
        <v>86</v>
      </c>
      <c r="B45" s="9" t="s">
        <v>87</v>
      </c>
      <c r="C45" s="10">
        <v>1241</v>
      </c>
      <c r="D45" s="11">
        <v>0</v>
      </c>
      <c r="E45" s="7">
        <f t="shared" si="3"/>
        <v>1241</v>
      </c>
      <c r="F45" s="12" t="s">
        <v>85</v>
      </c>
    </row>
    <row r="46" spans="1:6" ht="15.75" x14ac:dyDescent="0.25">
      <c r="A46" s="19" t="s">
        <v>48</v>
      </c>
      <c r="B46" s="9" t="s">
        <v>88</v>
      </c>
      <c r="C46" s="10">
        <v>-2625</v>
      </c>
      <c r="D46" s="11">
        <v>0</v>
      </c>
      <c r="E46" s="7">
        <f t="shared" si="3"/>
        <v>-2625</v>
      </c>
      <c r="F46" s="12" t="s">
        <v>89</v>
      </c>
    </row>
    <row r="47" spans="1:6" ht="15.75" x14ac:dyDescent="0.25">
      <c r="A47" s="8" t="s">
        <v>90</v>
      </c>
      <c r="B47" s="9" t="s">
        <v>91</v>
      </c>
      <c r="C47" s="10">
        <v>5250</v>
      </c>
      <c r="D47" s="11">
        <v>16</v>
      </c>
      <c r="E47" s="7">
        <f t="shared" si="3"/>
        <v>5266</v>
      </c>
      <c r="F47" s="12" t="s">
        <v>92</v>
      </c>
    </row>
    <row r="48" spans="1:6" ht="15.75" x14ac:dyDescent="0.25">
      <c r="A48" s="8" t="s">
        <v>93</v>
      </c>
      <c r="B48" s="9"/>
      <c r="C48" s="10">
        <v>-500</v>
      </c>
      <c r="D48" s="11">
        <v>0</v>
      </c>
      <c r="E48" s="7">
        <f t="shared" si="3"/>
        <v>-500</v>
      </c>
      <c r="F48" s="12" t="s">
        <v>94</v>
      </c>
    </row>
    <row r="49" spans="1:6" ht="15.75" x14ac:dyDescent="0.25">
      <c r="A49" s="8" t="s">
        <v>86</v>
      </c>
      <c r="B49" s="9" t="s">
        <v>103</v>
      </c>
      <c r="C49" s="10">
        <v>721</v>
      </c>
      <c r="D49" s="11">
        <v>0</v>
      </c>
      <c r="E49" s="7">
        <f t="shared" si="3"/>
        <v>721</v>
      </c>
      <c r="F49" s="12" t="s">
        <v>79</v>
      </c>
    </row>
    <row r="50" spans="1:6" ht="15.75" x14ac:dyDescent="0.25">
      <c r="A50" s="8" t="s">
        <v>95</v>
      </c>
      <c r="B50" s="9" t="s">
        <v>96</v>
      </c>
      <c r="C50" s="10">
        <v>2150</v>
      </c>
      <c r="D50" s="11">
        <v>0</v>
      </c>
      <c r="E50" s="7">
        <f t="shared" si="3"/>
        <v>2150</v>
      </c>
      <c r="F50" s="12" t="s">
        <v>97</v>
      </c>
    </row>
    <row r="51" spans="1:6" ht="15.75" x14ac:dyDescent="0.25">
      <c r="A51" s="8" t="s">
        <v>98</v>
      </c>
      <c r="B51" s="9" t="s">
        <v>25</v>
      </c>
      <c r="C51" s="10">
        <v>50</v>
      </c>
      <c r="D51" s="11">
        <v>0</v>
      </c>
      <c r="E51" s="7">
        <f t="shared" si="3"/>
        <v>50</v>
      </c>
      <c r="F51" s="12" t="s">
        <v>99</v>
      </c>
    </row>
    <row r="52" spans="1:6" ht="15.75" x14ac:dyDescent="0.25">
      <c r="A52" s="8" t="s">
        <v>100</v>
      </c>
      <c r="B52" s="9" t="s">
        <v>101</v>
      </c>
      <c r="C52" s="10">
        <v>500</v>
      </c>
      <c r="D52" s="11">
        <v>4</v>
      </c>
      <c r="E52" s="7">
        <f t="shared" si="3"/>
        <v>504</v>
      </c>
      <c r="F52" s="12" t="s">
        <v>102</v>
      </c>
    </row>
    <row r="53" spans="1:6" ht="15.75" x14ac:dyDescent="0.25">
      <c r="A53" s="8" t="s">
        <v>105</v>
      </c>
      <c r="B53" s="9" t="s">
        <v>106</v>
      </c>
      <c r="C53" s="10">
        <v>1050</v>
      </c>
      <c r="D53" s="11">
        <v>0</v>
      </c>
      <c r="E53" s="7">
        <f t="shared" si="3"/>
        <v>1050</v>
      </c>
      <c r="F53" s="12" t="s">
        <v>107</v>
      </c>
    </row>
    <row r="54" spans="1:6" ht="15.75" x14ac:dyDescent="0.25">
      <c r="A54" s="8" t="s">
        <v>33</v>
      </c>
      <c r="B54" s="9" t="s">
        <v>34</v>
      </c>
      <c r="C54" s="10">
        <v>232</v>
      </c>
      <c r="D54" s="11">
        <v>4</v>
      </c>
      <c r="E54" s="7">
        <f t="shared" si="3"/>
        <v>236</v>
      </c>
      <c r="F54" s="12" t="s">
        <v>108</v>
      </c>
    </row>
    <row r="55" spans="1:6" ht="15.75" x14ac:dyDescent="0.25">
      <c r="A55" s="8" t="s">
        <v>109</v>
      </c>
      <c r="B55" s="9" t="s">
        <v>22</v>
      </c>
      <c r="C55" s="10">
        <v>7023</v>
      </c>
      <c r="D55" s="11">
        <v>35.11</v>
      </c>
      <c r="E55" s="7">
        <f t="shared" si="3"/>
        <v>7058.11</v>
      </c>
      <c r="F55" s="12" t="s">
        <v>110</v>
      </c>
    </row>
    <row r="56" spans="1:6" ht="15.75" x14ac:dyDescent="0.25">
      <c r="A56" s="8" t="s">
        <v>82</v>
      </c>
      <c r="B56" s="9" t="s">
        <v>111</v>
      </c>
      <c r="C56" s="10">
        <v>690</v>
      </c>
      <c r="D56" s="11">
        <v>0</v>
      </c>
      <c r="E56" s="7">
        <f t="shared" si="3"/>
        <v>690</v>
      </c>
      <c r="F56" s="12" t="s">
        <v>112</v>
      </c>
    </row>
    <row r="57" spans="1:6" ht="15.75" x14ac:dyDescent="0.25">
      <c r="A57" s="8" t="s">
        <v>113</v>
      </c>
      <c r="B57" s="9" t="s">
        <v>114</v>
      </c>
      <c r="C57" s="10">
        <v>2943.45</v>
      </c>
      <c r="D57" s="11">
        <v>0</v>
      </c>
      <c r="E57" s="7">
        <f t="shared" si="3"/>
        <v>2943.45</v>
      </c>
      <c r="F57" s="12" t="s">
        <v>79</v>
      </c>
    </row>
    <row r="58" spans="1:6" ht="15.75" x14ac:dyDescent="0.25">
      <c r="A58" s="8" t="s">
        <v>115</v>
      </c>
      <c r="B58" s="9" t="s">
        <v>114</v>
      </c>
      <c r="C58" s="10">
        <v>1399.99</v>
      </c>
      <c r="D58" s="11">
        <v>0</v>
      </c>
      <c r="E58" s="7">
        <f t="shared" si="3"/>
        <v>1399.99</v>
      </c>
      <c r="F58" s="12" t="s">
        <v>79</v>
      </c>
    </row>
    <row r="59" spans="1:6" ht="15.75" x14ac:dyDescent="0.25">
      <c r="A59" s="8" t="s">
        <v>144</v>
      </c>
      <c r="B59" s="9"/>
      <c r="C59" s="10">
        <v>75.650000000000006</v>
      </c>
      <c r="D59" s="11">
        <v>0</v>
      </c>
      <c r="E59" s="7">
        <f t="shared" si="3"/>
        <v>75.650000000000006</v>
      </c>
      <c r="F59" s="12" t="s">
        <v>145</v>
      </c>
    </row>
    <row r="60" spans="1:6" ht="15.75" x14ac:dyDescent="0.25">
      <c r="A60" s="8" t="s">
        <v>98</v>
      </c>
      <c r="B60" s="9" t="s">
        <v>69</v>
      </c>
      <c r="C60" s="10">
        <v>50</v>
      </c>
      <c r="D60" s="11">
        <v>0.5</v>
      </c>
      <c r="E60" s="7">
        <f t="shared" si="3"/>
        <v>50.5</v>
      </c>
      <c r="F60" s="12" t="s">
        <v>146</v>
      </c>
    </row>
    <row r="61" spans="1:6" s="22" customFormat="1" ht="15.75" x14ac:dyDescent="0.25">
      <c r="A61" s="20" t="s">
        <v>147</v>
      </c>
      <c r="B61" s="20"/>
      <c r="C61" s="21">
        <v>-30000</v>
      </c>
      <c r="D61" s="21">
        <v>0</v>
      </c>
      <c r="E61" s="31">
        <f t="shared" si="3"/>
        <v>-30000</v>
      </c>
      <c r="F61" s="32" t="s">
        <v>148</v>
      </c>
    </row>
    <row r="62" spans="1:6" ht="15.75" x14ac:dyDescent="0.25">
      <c r="A62" s="8" t="s">
        <v>149</v>
      </c>
      <c r="B62" s="9" t="s">
        <v>150</v>
      </c>
      <c r="C62" s="10">
        <v>4400</v>
      </c>
      <c r="D62" s="11">
        <v>33</v>
      </c>
      <c r="E62" s="7">
        <f t="shared" si="3"/>
        <v>4433</v>
      </c>
      <c r="F62" s="12" t="s">
        <v>151</v>
      </c>
    </row>
    <row r="63" spans="1:6" ht="15.75" x14ac:dyDescent="0.25">
      <c r="A63" s="8" t="s">
        <v>7</v>
      </c>
      <c r="B63" s="9" t="s">
        <v>152</v>
      </c>
      <c r="C63" s="10">
        <v>16900</v>
      </c>
      <c r="D63" s="11">
        <v>84.5</v>
      </c>
      <c r="E63" s="7">
        <f>C63+D63</f>
        <v>16984.5</v>
      </c>
      <c r="F63" s="12" t="s">
        <v>153</v>
      </c>
    </row>
    <row r="64" spans="1:6" ht="15.75" x14ac:dyDescent="0.25">
      <c r="A64" s="8" t="s">
        <v>154</v>
      </c>
      <c r="B64" s="9" t="s">
        <v>155</v>
      </c>
      <c r="C64" s="10">
        <v>630</v>
      </c>
      <c r="D64" s="11">
        <f>3.15+6.34</f>
        <v>9.49</v>
      </c>
      <c r="E64" s="7">
        <f>C64+D64</f>
        <v>639.49</v>
      </c>
      <c r="F64" s="12" t="s">
        <v>156</v>
      </c>
    </row>
    <row r="65" spans="1:15" ht="15.75" x14ac:dyDescent="0.25">
      <c r="A65" s="8"/>
      <c r="B65" s="9"/>
      <c r="C65" s="10">
        <v>250</v>
      </c>
      <c r="D65" s="11">
        <f>4+2.54</f>
        <v>6.54</v>
      </c>
      <c r="E65" s="7">
        <f>C65+D65</f>
        <v>256.54000000000002</v>
      </c>
      <c r="F65" s="12"/>
    </row>
    <row r="66" spans="1:15" s="22" customFormat="1" ht="15.75" x14ac:dyDescent="0.25">
      <c r="A66" s="20" t="s">
        <v>184</v>
      </c>
      <c r="B66" s="20"/>
      <c r="C66" s="21">
        <v>-8000</v>
      </c>
      <c r="D66" s="21"/>
      <c r="E66" s="31">
        <f t="shared" ref="E66:E68" si="4">C66+D66</f>
        <v>-8000</v>
      </c>
      <c r="F66" s="32"/>
    </row>
    <row r="67" spans="1:15" ht="15.75" x14ac:dyDescent="0.25">
      <c r="A67" s="8" t="s">
        <v>157</v>
      </c>
      <c r="B67" s="9" t="s">
        <v>69</v>
      </c>
      <c r="C67" s="10">
        <v>100</v>
      </c>
      <c r="D67" s="11">
        <v>0</v>
      </c>
      <c r="E67" s="7">
        <f t="shared" si="4"/>
        <v>100</v>
      </c>
      <c r="F67" s="12"/>
    </row>
    <row r="68" spans="1:15" ht="15.75" x14ac:dyDescent="0.25">
      <c r="A68" s="8" t="s">
        <v>158</v>
      </c>
      <c r="B68" s="9" t="s">
        <v>159</v>
      </c>
      <c r="C68" s="10">
        <v>1050</v>
      </c>
      <c r="D68" s="11">
        <v>0</v>
      </c>
      <c r="E68" s="7">
        <f t="shared" si="4"/>
        <v>1050</v>
      </c>
      <c r="F68" s="12" t="s">
        <v>160</v>
      </c>
    </row>
    <row r="69" spans="1:15" ht="15.75" x14ac:dyDescent="0.25">
      <c r="A69" s="8" t="s">
        <v>24</v>
      </c>
      <c r="B69" s="9" t="s">
        <v>69</v>
      </c>
      <c r="C69" s="10">
        <v>160</v>
      </c>
      <c r="D69" s="11">
        <v>0</v>
      </c>
      <c r="E69" s="7">
        <f>C69+D69</f>
        <v>160</v>
      </c>
      <c r="F69" s="12" t="s">
        <v>161</v>
      </c>
    </row>
    <row r="70" spans="1:15" ht="15.75" x14ac:dyDescent="0.25">
      <c r="A70" s="8" t="s">
        <v>162</v>
      </c>
      <c r="B70" s="9"/>
      <c r="C70" s="10">
        <v>-10000</v>
      </c>
      <c r="D70" s="11"/>
      <c r="E70" s="7">
        <f t="shared" ref="E70:E90" si="5">C70+D70</f>
        <v>-10000</v>
      </c>
      <c r="F70" s="12" t="s">
        <v>163</v>
      </c>
    </row>
    <row r="71" spans="1:15" ht="15.75" x14ac:dyDescent="0.25">
      <c r="A71" s="8" t="s">
        <v>164</v>
      </c>
      <c r="B71" s="9"/>
      <c r="C71" s="10">
        <v>8500</v>
      </c>
      <c r="D71" s="11">
        <v>0</v>
      </c>
      <c r="E71" s="7">
        <f t="shared" si="5"/>
        <v>8500</v>
      </c>
      <c r="F71" s="12" t="s">
        <v>165</v>
      </c>
    </row>
    <row r="72" spans="1:15" ht="15.75" x14ac:dyDescent="0.25">
      <c r="A72" s="8" t="s">
        <v>164</v>
      </c>
      <c r="B72" s="9"/>
      <c r="C72" s="10">
        <v>3000</v>
      </c>
      <c r="D72" s="11">
        <v>24</v>
      </c>
      <c r="E72" s="7">
        <f t="shared" si="5"/>
        <v>3024</v>
      </c>
      <c r="F72" s="12" t="s">
        <v>166</v>
      </c>
    </row>
    <row r="73" spans="1:15" ht="15.75" x14ac:dyDescent="0.25">
      <c r="A73" s="8" t="s">
        <v>86</v>
      </c>
      <c r="B73" s="9"/>
      <c r="C73" s="10">
        <v>803</v>
      </c>
      <c r="D73" s="11">
        <v>0</v>
      </c>
      <c r="E73" s="7">
        <f t="shared" si="5"/>
        <v>803</v>
      </c>
      <c r="F73" s="12" t="s">
        <v>167</v>
      </c>
    </row>
    <row r="74" spans="1:15" s="22" customFormat="1" ht="15.75" x14ac:dyDescent="0.25">
      <c r="A74" s="20" t="s">
        <v>169</v>
      </c>
      <c r="B74" s="20"/>
      <c r="C74" s="21">
        <v>-16000</v>
      </c>
      <c r="D74" s="21">
        <v>0</v>
      </c>
      <c r="E74" s="31">
        <f t="shared" si="5"/>
        <v>-16000</v>
      </c>
      <c r="F74" s="32"/>
    </row>
    <row r="75" spans="1:15" ht="15.75" x14ac:dyDescent="0.25">
      <c r="A75" s="8" t="s">
        <v>168</v>
      </c>
      <c r="B75" s="9"/>
      <c r="C75" s="10">
        <v>8000</v>
      </c>
      <c r="D75" s="11">
        <v>0</v>
      </c>
      <c r="E75" s="7">
        <f t="shared" si="5"/>
        <v>8000</v>
      </c>
      <c r="F75" s="12"/>
    </row>
    <row r="76" spans="1:15" ht="15.75" x14ac:dyDescent="0.25">
      <c r="A76" s="8" t="s">
        <v>105</v>
      </c>
      <c r="B76" s="9"/>
      <c r="C76" s="10">
        <v>1050</v>
      </c>
      <c r="D76" s="11">
        <v>10.5</v>
      </c>
      <c r="E76" s="7">
        <f t="shared" si="5"/>
        <v>1060.5</v>
      </c>
      <c r="F76" s="12" t="s">
        <v>170</v>
      </c>
    </row>
    <row r="77" spans="1:15" ht="15.75" x14ac:dyDescent="0.25">
      <c r="A77" s="8" t="s">
        <v>33</v>
      </c>
      <c r="B77" s="9"/>
      <c r="C77" s="10">
        <v>232</v>
      </c>
      <c r="D77" s="11">
        <f>4+2.36</f>
        <v>6.3599999999999994</v>
      </c>
      <c r="E77" s="7">
        <f t="shared" si="5"/>
        <v>238.36</v>
      </c>
      <c r="F77" s="12" t="s">
        <v>171</v>
      </c>
    </row>
    <row r="78" spans="1:15" ht="15.75" x14ac:dyDescent="0.25">
      <c r="A78" s="8" t="s">
        <v>172</v>
      </c>
      <c r="B78" s="9"/>
      <c r="C78" s="10">
        <v>660</v>
      </c>
      <c r="D78" s="11">
        <v>6.6</v>
      </c>
      <c r="E78" s="7">
        <f t="shared" si="5"/>
        <v>666.6</v>
      </c>
      <c r="F78" s="12" t="s">
        <v>173</v>
      </c>
    </row>
    <row r="79" spans="1:15" ht="15.75" x14ac:dyDescent="0.25">
      <c r="A79" s="20" t="s">
        <v>147</v>
      </c>
      <c r="B79" s="20"/>
      <c r="C79" s="21">
        <v>-5080.75</v>
      </c>
      <c r="D79" s="21">
        <v>0</v>
      </c>
      <c r="E79" s="31">
        <f>C79+D79</f>
        <v>-5080.75</v>
      </c>
      <c r="F79" s="32" t="s">
        <v>177</v>
      </c>
      <c r="O79" s="47"/>
    </row>
    <row r="80" spans="1:15" s="22" customFormat="1" ht="15.75" x14ac:dyDescent="0.25">
      <c r="A80" s="48" t="s">
        <v>178</v>
      </c>
      <c r="B80" s="48"/>
      <c r="C80" s="48">
        <v>5080.75</v>
      </c>
      <c r="D80" s="49">
        <v>0</v>
      </c>
      <c r="E80" s="50">
        <f>C80+D80</f>
        <v>5080.75</v>
      </c>
      <c r="F80" s="51" t="s">
        <v>177</v>
      </c>
    </row>
    <row r="81" spans="1:6" ht="15.75" x14ac:dyDescent="0.25">
      <c r="A81" s="8" t="s">
        <v>174</v>
      </c>
      <c r="B81" s="9"/>
      <c r="C81" s="10">
        <v>500</v>
      </c>
      <c r="D81" s="11">
        <v>0</v>
      </c>
      <c r="E81" s="7">
        <f t="shared" si="5"/>
        <v>500</v>
      </c>
      <c r="F81" s="12" t="s">
        <v>175</v>
      </c>
    </row>
    <row r="82" spans="1:6" ht="15.75" x14ac:dyDescent="0.25">
      <c r="A82" s="8" t="s">
        <v>82</v>
      </c>
      <c r="B82" s="9" t="s">
        <v>111</v>
      </c>
      <c r="C82" s="10">
        <v>1400</v>
      </c>
      <c r="D82" s="11">
        <v>0</v>
      </c>
      <c r="E82" s="7">
        <f t="shared" si="5"/>
        <v>1400</v>
      </c>
      <c r="F82" s="12" t="s">
        <v>176</v>
      </c>
    </row>
    <row r="83" spans="1:6" ht="15.75" x14ac:dyDescent="0.25">
      <c r="A83" s="8"/>
      <c r="B83" s="9"/>
      <c r="C83" s="10"/>
      <c r="D83" s="11"/>
      <c r="E83" s="7">
        <f t="shared" si="5"/>
        <v>0</v>
      </c>
      <c r="F83" s="12"/>
    </row>
    <row r="84" spans="1:6" ht="15.75" x14ac:dyDescent="0.25">
      <c r="A84" s="8"/>
      <c r="B84" s="9"/>
      <c r="C84" s="10"/>
      <c r="D84" s="11"/>
      <c r="E84" s="7">
        <f t="shared" si="5"/>
        <v>0</v>
      </c>
      <c r="F84" s="12"/>
    </row>
    <row r="85" spans="1:6" ht="15.75" x14ac:dyDescent="0.25">
      <c r="A85" s="8"/>
      <c r="B85" s="9"/>
      <c r="C85" s="10"/>
      <c r="D85" s="11"/>
      <c r="E85" s="7">
        <f t="shared" si="5"/>
        <v>0</v>
      </c>
      <c r="F85" s="12"/>
    </row>
    <row r="86" spans="1:6" ht="15.75" x14ac:dyDescent="0.25">
      <c r="A86" s="8"/>
      <c r="B86" s="9"/>
      <c r="C86" s="10"/>
      <c r="D86" s="11"/>
      <c r="E86" s="7">
        <f t="shared" si="5"/>
        <v>0</v>
      </c>
      <c r="F86" s="12"/>
    </row>
    <row r="87" spans="1:6" ht="15.75" x14ac:dyDescent="0.25">
      <c r="A87" s="8"/>
      <c r="B87" s="9"/>
      <c r="C87" s="10"/>
      <c r="D87" s="11"/>
      <c r="E87" s="7">
        <f t="shared" si="5"/>
        <v>0</v>
      </c>
      <c r="F87" s="12"/>
    </row>
    <row r="88" spans="1:6" ht="15.75" x14ac:dyDescent="0.25">
      <c r="A88" s="8"/>
      <c r="B88" s="9"/>
      <c r="C88" s="10"/>
      <c r="D88" s="11"/>
      <c r="E88" s="7">
        <f t="shared" si="5"/>
        <v>0</v>
      </c>
      <c r="F88" s="12"/>
    </row>
    <row r="89" spans="1:6" ht="15.75" x14ac:dyDescent="0.25">
      <c r="A89" s="8"/>
      <c r="B89" s="9"/>
      <c r="C89" s="10"/>
      <c r="D89" s="11"/>
      <c r="E89" s="7">
        <f t="shared" si="5"/>
        <v>0</v>
      </c>
      <c r="F89" s="12"/>
    </row>
    <row r="90" spans="1:6" ht="15.75" x14ac:dyDescent="0.25">
      <c r="A90" s="8"/>
      <c r="B90" s="9"/>
      <c r="C90" s="10"/>
      <c r="D90" s="11"/>
      <c r="E90" s="7">
        <f t="shared" si="5"/>
        <v>0</v>
      </c>
      <c r="F90" s="12"/>
    </row>
    <row r="91" spans="1:6" ht="15.75" x14ac:dyDescent="0.25">
      <c r="A91" s="8"/>
      <c r="B91" s="9"/>
      <c r="C91" s="10"/>
      <c r="D91" s="11"/>
      <c r="E91" s="7"/>
      <c r="F91" s="12"/>
    </row>
    <row r="92" spans="1:6" x14ac:dyDescent="0.25">
      <c r="A92" s="9"/>
      <c r="B92" s="9"/>
      <c r="C92" s="13"/>
      <c r="D92" s="14"/>
      <c r="E92" s="14"/>
      <c r="F92" s="12"/>
    </row>
    <row r="93" spans="1:6" x14ac:dyDescent="0.25">
      <c r="A93" s="8"/>
      <c r="B93" s="8"/>
      <c r="C93" s="11"/>
      <c r="D93" s="11"/>
      <c r="E93" s="11"/>
      <c r="F93" s="8"/>
    </row>
    <row r="94" spans="1:6" ht="18.75" x14ac:dyDescent="0.3">
      <c r="A94" s="3" t="s">
        <v>9</v>
      </c>
      <c r="B94" s="15"/>
      <c r="C94" s="16"/>
      <c r="D94" s="16"/>
      <c r="E94" s="4">
        <f>SUM(E11:E92)</f>
        <v>89077.92</v>
      </c>
      <c r="F94" s="3"/>
    </row>
    <row r="95" spans="1:6" x14ac:dyDescent="0.25">
      <c r="A95" s="8"/>
      <c r="B95" s="8"/>
      <c r="C95" s="11"/>
      <c r="D95" s="11"/>
      <c r="E95" s="11"/>
      <c r="F95" s="8"/>
    </row>
    <row r="96" spans="1:6" ht="18.75" x14ac:dyDescent="0.3">
      <c r="A96" s="3" t="s">
        <v>10</v>
      </c>
      <c r="B96" s="15"/>
      <c r="C96" s="16"/>
      <c r="D96" s="16"/>
      <c r="E96" s="4">
        <f>E9-E94</f>
        <v>10922.080000000002</v>
      </c>
      <c r="F96" s="15"/>
    </row>
  </sheetData>
  <mergeCells count="2">
    <mergeCell ref="A2:F2"/>
    <mergeCell ref="A3:F3"/>
  </mergeCells>
  <phoneticPr fontId="8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F7A3-16FE-425F-BFCF-5E4CAD0EF5A0}">
  <dimension ref="B2:D21"/>
  <sheetViews>
    <sheetView workbookViewId="0">
      <selection activeCell="D19" sqref="D19:D20"/>
    </sheetView>
  </sheetViews>
  <sheetFormatPr defaultRowHeight="15" x14ac:dyDescent="0.25"/>
  <cols>
    <col min="2" max="2" width="5.140625" bestFit="1" customWidth="1"/>
    <col min="3" max="3" width="23.85546875" bestFit="1" customWidth="1"/>
    <col min="4" max="4" width="15.85546875" bestFit="1" customWidth="1"/>
  </cols>
  <sheetData>
    <row r="2" spans="2:4" ht="19.5" thickBot="1" x14ac:dyDescent="0.35">
      <c r="B2" s="39" t="s">
        <v>179</v>
      </c>
      <c r="C2" s="39"/>
      <c r="D2" s="39"/>
    </row>
    <row r="3" spans="2:4" ht="15.75" thickTop="1" x14ac:dyDescent="0.25">
      <c r="D3" s="23"/>
    </row>
    <row r="4" spans="2:4" x14ac:dyDescent="0.25">
      <c r="B4" s="27" t="s">
        <v>139</v>
      </c>
      <c r="C4" s="28" t="s">
        <v>116</v>
      </c>
      <c r="D4" s="29" t="s">
        <v>117</v>
      </c>
    </row>
    <row r="5" spans="2:4" x14ac:dyDescent="0.25">
      <c r="B5" s="26" t="s">
        <v>120</v>
      </c>
      <c r="C5" s="8" t="s">
        <v>180</v>
      </c>
      <c r="D5" s="11">
        <v>16000</v>
      </c>
    </row>
    <row r="6" spans="2:4" x14ac:dyDescent="0.25">
      <c r="B6" s="26" t="s">
        <v>121</v>
      </c>
      <c r="C6" s="8" t="s">
        <v>181</v>
      </c>
      <c r="D6" s="11">
        <v>30000</v>
      </c>
    </row>
    <row r="7" spans="2:4" x14ac:dyDescent="0.25">
      <c r="B7" s="26" t="s">
        <v>122</v>
      </c>
      <c r="C7" s="8" t="s">
        <v>181</v>
      </c>
      <c r="D7" s="11">
        <v>3000</v>
      </c>
    </row>
    <row r="8" spans="2:4" x14ac:dyDescent="0.25">
      <c r="B8" s="26" t="s">
        <v>123</v>
      </c>
      <c r="C8" s="8" t="s">
        <v>181</v>
      </c>
      <c r="D8" s="11">
        <v>5080.75</v>
      </c>
    </row>
    <row r="9" spans="2:4" x14ac:dyDescent="0.25">
      <c r="B9" s="26"/>
      <c r="C9" s="8"/>
      <c r="D9" s="11"/>
    </row>
    <row r="10" spans="2:4" x14ac:dyDescent="0.25">
      <c r="B10" s="26"/>
      <c r="C10" s="8"/>
      <c r="D10" s="11"/>
    </row>
    <row r="11" spans="2:4" x14ac:dyDescent="0.25">
      <c r="B11" s="26"/>
      <c r="C11" s="8"/>
      <c r="D11" s="11"/>
    </row>
    <row r="12" spans="2:4" x14ac:dyDescent="0.25">
      <c r="B12" s="26"/>
      <c r="C12" s="8"/>
      <c r="D12" s="11"/>
    </row>
    <row r="13" spans="2:4" x14ac:dyDescent="0.25">
      <c r="B13" s="26"/>
      <c r="C13" s="8"/>
      <c r="D13" s="11"/>
    </row>
    <row r="14" spans="2:4" x14ac:dyDescent="0.25">
      <c r="B14" s="26"/>
      <c r="C14" s="8"/>
      <c r="D14" s="11"/>
    </row>
    <row r="15" spans="2:4" x14ac:dyDescent="0.25">
      <c r="B15" s="26"/>
      <c r="D15" s="11"/>
    </row>
    <row r="16" spans="2:4" x14ac:dyDescent="0.25">
      <c r="B16" s="26"/>
      <c r="C16" s="24"/>
      <c r="D16" s="25"/>
    </row>
    <row r="17" spans="2:4" x14ac:dyDescent="0.25">
      <c r="B17" s="30"/>
      <c r="C17" s="24"/>
      <c r="D17" s="25"/>
    </row>
    <row r="18" spans="2:4" ht="15.75" thickBot="1" x14ac:dyDescent="0.3">
      <c r="B18" s="30"/>
      <c r="C18" s="24"/>
      <c r="D18" s="25"/>
    </row>
    <row r="19" spans="2:4" x14ac:dyDescent="0.25">
      <c r="B19" s="35" t="s">
        <v>3</v>
      </c>
      <c r="C19" s="36"/>
      <c r="D19" s="33">
        <f>SUM(Table13[Amount])</f>
        <v>54080.75</v>
      </c>
    </row>
    <row r="20" spans="2:4" ht="15.75" thickBot="1" x14ac:dyDescent="0.3">
      <c r="B20" s="37"/>
      <c r="C20" s="38"/>
      <c r="D20" s="34"/>
    </row>
    <row r="21" spans="2:4" ht="15.75" thickTop="1" x14ac:dyDescent="0.25"/>
  </sheetData>
  <mergeCells count="3">
    <mergeCell ref="B2:D2"/>
    <mergeCell ref="B19:C20"/>
    <mergeCell ref="D19:D20"/>
  </mergeCells>
  <phoneticPr fontId="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0A78-9D2E-4E96-B352-8E887590C3D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 Monthly Subscriptions</vt:lpstr>
      <vt:lpstr>June 2023</vt:lpstr>
      <vt:lpstr>June Debts</vt:lpstr>
      <vt:lpstr>July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Nyanumba</dc:creator>
  <cp:lastModifiedBy>Steven Nyanumba</cp:lastModifiedBy>
  <dcterms:created xsi:type="dcterms:W3CDTF">2023-06-05T19:13:52Z</dcterms:created>
  <dcterms:modified xsi:type="dcterms:W3CDTF">2023-06-22T07:45:22Z</dcterms:modified>
</cp:coreProperties>
</file>