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Functional Requirements"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G45">
      <text>
        <t xml:space="preserve">Any potential to hook up to refrigerator/outlet power? Is battery necessary? I think this would reduce cost and, obviously, increase powered duration
	-Adam Weiner</t>
      </text>
    </comment>
  </commentList>
</comments>
</file>

<file path=xl/sharedStrings.xml><?xml version="1.0" encoding="utf-8"?>
<sst xmlns="http://schemas.openxmlformats.org/spreadsheetml/2006/main" count="141" uniqueCount="81">
  <si>
    <t xml:space="preserve">Template by: Christopher Battles (Edited by Roberty Futch) </t>
  </si>
  <si>
    <t>Conflict Sorting</t>
  </si>
  <si>
    <t>Pivot</t>
  </si>
  <si>
    <t>Revision 0.10 Date 8/22/2019</t>
  </si>
  <si>
    <t>Modified by Miguel Cruz 10/24/2023</t>
  </si>
  <si>
    <t>Correlations</t>
  </si>
  <si>
    <t>Strong Positive</t>
  </si>
  <si>
    <t>++</t>
  </si>
  <si>
    <t>Positive</t>
  </si>
  <si>
    <t>+</t>
  </si>
  <si>
    <t>Negative</t>
  </si>
  <si>
    <t>−</t>
  </si>
  <si>
    <t>Strong Negative</t>
  </si>
  <si>
    <t>− −</t>
  </si>
  <si>
    <t>Relationships</t>
  </si>
  <si>
    <t>sum</t>
  </si>
  <si>
    <t>Strong</t>
  </si>
  <si>
    <t>●</t>
  </si>
  <si>
    <t>Moderate</t>
  </si>
  <si>
    <t>○</t>
  </si>
  <si>
    <t>Weak</t>
  </si>
  <si>
    <t>▽</t>
  </si>
  <si>
    <t>Direction of Improvement</t>
  </si>
  <si>
    <t>Maximize</t>
  </si>
  <si>
    <t>▲</t>
  </si>
  <si>
    <t>Target</t>
  </si>
  <si>
    <t>◇</t>
  </si>
  <si>
    <t>Minimize</t>
  </si>
  <si>
    <t>▼</t>
  </si>
  <si>
    <t xml:space="preserve">Column #   </t>
  </si>
  <si>
    <t xml:space="preserve">Direction of Improvement   </t>
  </si>
  <si>
    <t xml:space="preserve">   Relative Weight</t>
  </si>
  <si>
    <t xml:space="preserve">   Customer Importance (1-5)</t>
  </si>
  <si>
    <t>Functional Requirements</t>
  </si>
  <si>
    <t>Cost(USD)</t>
  </si>
  <si>
    <t>Remote Connectivity</t>
  </si>
  <si>
    <t>Size</t>
  </si>
  <si>
    <t>Material</t>
  </si>
  <si>
    <t>Strength(Young's Modulus MPa)</t>
  </si>
  <si>
    <t>Method of Attachment</t>
  </si>
  <si>
    <t>Power Delivery</t>
  </si>
  <si>
    <t>Method of Verification</t>
  </si>
  <si>
    <t>Alarms/Notifications</t>
  </si>
  <si>
    <t>Used Outside of Labs</t>
  </si>
  <si>
    <t>Needs</t>
  </si>
  <si>
    <t>Affordability</t>
  </si>
  <si>
    <t>Records</t>
  </si>
  <si>
    <t>Longevity</t>
  </si>
  <si>
    <t>User Friendly</t>
  </si>
  <si>
    <t>Battery Life</t>
  </si>
  <si>
    <t>Accessibility</t>
  </si>
  <si>
    <t>Security</t>
  </si>
  <si>
    <t>Yes</t>
  </si>
  <si>
    <t>16.0 cm x 8.0 cm x 4.0 cm</t>
  </si>
  <si>
    <t>6061 Aluminum</t>
  </si>
  <si>
    <t>&gt;30000 Mpa</t>
  </si>
  <si>
    <t>Double Sided Adhesive Pad</t>
  </si>
  <si>
    <t>USB-C Rechargable Battery</t>
  </si>
  <si>
    <t>NFC Card, Key, App Authorization</t>
  </si>
  <si>
    <t xml:space="preserve">  Technical Importance Rating   </t>
  </si>
  <si>
    <t xml:space="preserve">Relative Weight   </t>
  </si>
  <si>
    <t>Benchmarking</t>
  </si>
  <si>
    <t>BEOL Biological Refrigerator Smart Lock</t>
  </si>
  <si>
    <t>15.9 cm x 8.8 cm x 3.6 cm</t>
  </si>
  <si>
    <t>PC-ABS engineering plastics</t>
  </si>
  <si>
    <t>1670-11100 MPa</t>
  </si>
  <si>
    <t>2 AA Batteries</t>
  </si>
  <si>
    <t>No</t>
  </si>
  <si>
    <t>Sifely Smart Lock</t>
  </si>
  <si>
    <t>17.78 cm x 7.62 cm x 2.84 cm</t>
  </si>
  <si>
    <t>Zinc</t>
  </si>
  <si>
    <t>96500 MPa</t>
  </si>
  <si>
    <t>Bolted onto Doorknob Slot</t>
  </si>
  <si>
    <t>4 AA Batteries</t>
  </si>
  <si>
    <t>App authorization, Fingerprint, Passcode, Key</t>
  </si>
  <si>
    <t>YEYA Refigerator Lock</t>
  </si>
  <si>
    <t>25.4 cm x 6.60 cm x 2.54 cm</t>
  </si>
  <si>
    <t>Polypropylene Plastic</t>
  </si>
  <si>
    <t>800-8250 MPa</t>
  </si>
  <si>
    <t>N/A</t>
  </si>
  <si>
    <t>Key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</si>
</sst>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31">
    <font>
      <sz val="10.0"/>
      <color theme="1"/>
      <name val="Calibri"/>
      <scheme val="minor"/>
    </font>
    <font>
      <sz val="8.0"/>
      <color theme="1"/>
      <name val="Century Schoolbook"/>
    </font>
    <font/>
    <font>
      <sz val="10.0"/>
      <color theme="1"/>
      <name val="Century Schoolbook"/>
    </font>
    <font>
      <sz val="12.0"/>
      <color theme="1"/>
      <name val="Calibri"/>
      <scheme val="minor"/>
    </font>
    <font>
      <sz val="10.0"/>
      <color rgb="FF000000"/>
      <name val="Century Schoolbook"/>
    </font>
    <font>
      <b/>
      <sz val="10.0"/>
      <color theme="1"/>
      <name val="Century Schoolbook"/>
    </font>
    <font>
      <b/>
      <sz val="12.0"/>
      <color rgb="FF000000"/>
      <name val="Century Schoolbook"/>
    </font>
    <font>
      <color theme="1"/>
      <name val="Calibri"/>
      <scheme val="minor"/>
    </font>
    <font>
      <b/>
      <sz val="24.0"/>
      <color theme="1"/>
      <name val="Century Schoolbook"/>
    </font>
    <font>
      <sz val="11.0"/>
      <color rgb="FF000000"/>
      <name val="Inconsolata"/>
    </font>
    <font>
      <sz val="12.0"/>
      <color theme="1"/>
      <name val="Century Schoolbook"/>
    </font>
    <font>
      <sz val="10.0"/>
      <color rgb="FFFFFFFF"/>
      <name val="Century Schoolbook"/>
    </font>
    <font>
      <b/>
      <sz val="12.0"/>
      <color rgb="FFFFFFFF"/>
      <name val="Century Schoolbook"/>
    </font>
    <font>
      <sz val="12.0"/>
      <color rgb="FFFFFFFF"/>
      <name val="Century Schoolbook"/>
    </font>
    <font>
      <sz val="12.0"/>
      <color rgb="FFFFFFFF"/>
      <name val="Lucida Sans"/>
    </font>
    <font>
      <color theme="1"/>
      <name val="Calibri"/>
    </font>
    <font>
      <b/>
      <sz val="24.0"/>
      <color rgb="FF000000"/>
      <name val="Lucida Sans"/>
    </font>
    <font>
      <b/>
      <sz val="12.0"/>
      <color rgb="FF000000"/>
      <name val="Lucida Sans"/>
    </font>
    <font>
      <color rgb="FFFFFFFF"/>
      <name val="Calibri"/>
      <scheme val="minor"/>
    </font>
    <font>
      <b/>
      <sz val="24.0"/>
      <color rgb="FF000000"/>
      <name val="Arial"/>
    </font>
    <font>
      <sz val="12.0"/>
      <color rgb="FFFFFFFF"/>
      <name val="Arimo"/>
    </font>
    <font>
      <sz val="11.0"/>
      <color rgb="FF1155CC"/>
      <name val="Inconsolata"/>
    </font>
    <font>
      <sz val="10.0"/>
      <color theme="1"/>
      <name val="Arimo"/>
    </font>
    <font>
      <sz val="6.0"/>
      <color theme="1"/>
      <name val="Century Schoolbook"/>
    </font>
    <font>
      <b/>
      <sz val="24.0"/>
      <color theme="1"/>
      <name val="Lucida Sans"/>
    </font>
    <font>
      <b/>
      <sz val="12.0"/>
      <color theme="1"/>
      <name val="Century Schoolbook"/>
    </font>
    <font>
      <sz val="18.0"/>
      <color rgb="FF000000"/>
      <name val="Arimo"/>
    </font>
    <font>
      <sz val="12.0"/>
      <color rgb="FF000000"/>
      <name val="Century Schoolbook"/>
    </font>
    <font>
      <sz val="24.0"/>
      <color rgb="FF000000"/>
      <name val="Arimo"/>
    </font>
    <font>
      <sz val="8.0"/>
      <color rgb="FF000000"/>
      <name val="Century Schoolbook"/>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AEEF3"/>
        <bgColor rgb="FFDAEEF3"/>
      </patternFill>
    </fill>
    <fill>
      <patternFill patternType="solid">
        <fgColor rgb="FFEA9999"/>
        <bgColor rgb="FFEA9999"/>
      </patternFill>
    </fill>
    <fill>
      <patternFill patternType="solid">
        <fgColor rgb="FFF2F2F2"/>
        <bgColor rgb="FFF2F2F2"/>
      </patternFill>
    </fill>
  </fills>
  <borders count="61">
    <border/>
    <border>
      <left/>
      <top/>
    </border>
    <border>
      <top/>
    </border>
    <border>
      <right/>
      <top/>
    </border>
    <border>
      <left/>
      <right/>
      <top/>
      <bottom/>
    </border>
    <border>
      <right style="thin">
        <color rgb="FFFFFFFF"/>
      </right>
      <top/>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bottom/>
    </border>
    <border>
      <left/>
    </border>
    <border>
      <right/>
    </border>
    <border>
      <right style="thin">
        <color rgb="FFFFFFFF"/>
      </right>
    </border>
    <border>
      <left style="thin">
        <color rgb="FFFFFFFF"/>
      </left>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rder>
    <border>
      <left/>
      <right/>
      <top/>
    </border>
    <border>
      <bottom style="thin">
        <color rgb="FFFFFFFF"/>
      </bottom>
    </border>
    <border>
      <right style="thin">
        <color rgb="FFFFFFFF"/>
      </right>
      <bottom style="thin">
        <color rgb="FFFFFFFF"/>
      </bottom>
    </border>
    <border>
      <left/>
      <bottom/>
    </border>
    <border>
      <bottom/>
    </border>
    <border>
      <right style="thin">
        <color rgb="FFFFFFFF"/>
      </right>
      <bottom/>
    </border>
    <border>
      <left style="thin">
        <color rgb="FFDAEEF3"/>
      </left>
      <right style="thin">
        <color rgb="FFDAEEF3"/>
      </right>
      <bottom style="thin">
        <color rgb="FFDAEEF3"/>
      </bottom>
    </border>
    <border>
      <right style="thin">
        <color rgb="FFDAEEF3"/>
      </right>
      <bottom style="thin">
        <color rgb="FFDAEEF3"/>
      </bottom>
    </border>
    <border>
      <left style="thin">
        <color rgb="FFDAEEF3"/>
      </left>
      <bottom style="thin">
        <color rgb="FFDAEEF3"/>
      </bottom>
    </border>
    <border>
      <right/>
      <top/>
      <bottom/>
    </border>
    <border>
      <left style="thin">
        <color rgb="FFFFFFFF"/>
      </left>
      <right style="thin">
        <color rgb="FFFFFFFF"/>
      </right>
    </border>
    <border>
      <left style="thin">
        <color rgb="FFFFFFFF"/>
      </left>
      <bottom style="thin">
        <color rgb="FFFFFFFF"/>
      </bottom>
    </border>
    <border>
      <left style="thin">
        <color rgb="FFDAEEF3"/>
      </left>
      <top style="thin">
        <color rgb="FFDAEEF3"/>
      </top>
    </border>
    <border>
      <right style="thin">
        <color rgb="FFDAEEF3"/>
      </right>
      <top style="thin">
        <color rgb="FFDAEEF3"/>
      </top>
    </border>
    <border>
      <bottom style="thin">
        <color rgb="FFDAEEF3"/>
      </bottom>
    </border>
    <border>
      <left style="thin">
        <color rgb="FFFFFFFF"/>
      </left>
      <top style="thin">
        <color rgb="FFFFFFFF"/>
      </top>
      <bottom style="thin">
        <color rgb="FFFFFFFF"/>
      </bottom>
    </border>
    <border>
      <right/>
      <bottom/>
    </border>
    <border>
      <left/>
      <right/>
      <bottom/>
    </border>
    <border>
      <left/>
      <right/>
    </border>
    <border>
      <left style="thin">
        <color rgb="FFDAEEF3"/>
      </left>
      <right style="thin">
        <color rgb="FFDAEEF3"/>
      </right>
      <top style="thin">
        <color rgb="FFDAEEF3"/>
      </top>
      <bottom style="thin">
        <color rgb="FFDAEEF3"/>
      </bottom>
    </border>
    <border>
      <left/>
      <top/>
      <bottom/>
    </border>
    <border>
      <left style="thin">
        <color rgb="FFDAEEF3"/>
      </left>
    </border>
    <border>
      <left style="thin">
        <color rgb="FFDAEEF3"/>
      </left>
      <bottom/>
    </border>
    <border>
      <left style="thin">
        <color rgb="FFDAEEF3"/>
      </left>
      <right style="thin">
        <color rgb="FFDAEEF3"/>
      </right>
      <top style="thin">
        <color rgb="FFDAEEF3"/>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top style="thin">
        <color rgb="FF000000"/>
      </top>
      <bottom/>
    </border>
    <border>
      <left/>
      <right style="thin">
        <color rgb="FF000000"/>
      </right>
      <top style="thin">
        <color rgb="FF000000"/>
      </top>
      <bottom/>
    </border>
    <border>
      <top style="thin">
        <color rgb="FF000000"/>
      </top>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top/>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border>
    <border>
      <top style="thin">
        <color rgb="FFFFFFFF"/>
      </top>
      <bottom style="thin">
        <color rgb="FFFFFFFF"/>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2" fontId="1" numFmtId="0" xfId="0" applyAlignment="1" applyBorder="1" applyFill="1" applyFont="1">
      <alignment readingOrder="0"/>
    </xf>
    <xf borderId="2" fillId="0" fontId="2" numFmtId="0" xfId="0" applyBorder="1" applyFont="1"/>
    <xf borderId="3" fillId="0" fontId="2" numFmtId="0" xfId="0" applyBorder="1" applyFont="1"/>
    <xf borderId="4" fillId="2" fontId="3" numFmtId="0" xfId="0" applyBorder="1" applyFont="1"/>
    <xf borderId="1" fillId="2" fontId="3" numFmtId="0" xfId="0" applyBorder="1" applyFont="1"/>
    <xf borderId="5" fillId="0" fontId="2" numFmtId="0" xfId="0" applyBorder="1" applyFont="1"/>
    <xf borderId="6" fillId="3" fontId="3" numFmtId="0" xfId="0" applyBorder="1" applyFill="1" applyFont="1"/>
    <xf borderId="7" fillId="3" fontId="3" numFmtId="0" xfId="0" applyBorder="1" applyFont="1"/>
    <xf borderId="8" fillId="3" fontId="3" numFmtId="0" xfId="0" applyBorder="1" applyFont="1"/>
    <xf borderId="9" fillId="3" fontId="3" numFmtId="0" xfId="0" applyBorder="1" applyFont="1"/>
    <xf borderId="10" fillId="3" fontId="3" numFmtId="0" xfId="0" applyBorder="1" applyFont="1"/>
    <xf borderId="11" fillId="0" fontId="4" numFmtId="0" xfId="0" applyAlignment="1" applyBorder="1" applyFont="1">
      <alignment readingOrder="0"/>
    </xf>
    <xf borderId="12" fillId="0" fontId="2" numFmtId="0" xfId="0" applyBorder="1" applyFont="1"/>
    <xf borderId="13" fillId="0" fontId="2" numFmtId="0" xfId="0" applyBorder="1" applyFont="1"/>
    <xf borderId="14" fillId="2" fontId="5" numFmtId="0" xfId="0" applyAlignment="1" applyBorder="1" applyFont="1">
      <alignment readingOrder="0"/>
    </xf>
    <xf borderId="2" fillId="2" fontId="5" numFmtId="0" xfId="0" applyAlignment="1" applyBorder="1" applyFont="1">
      <alignment readingOrder="0"/>
    </xf>
    <xf borderId="0" fillId="2" fontId="5" numFmtId="0" xfId="0" applyAlignment="1" applyFont="1">
      <alignment readingOrder="0"/>
    </xf>
    <xf borderId="11" fillId="2" fontId="5" numFmtId="0" xfId="0" applyAlignment="1" applyBorder="1" applyFont="1">
      <alignment readingOrder="0"/>
    </xf>
    <xf borderId="15" fillId="2" fontId="1" numFmtId="0" xfId="0" applyAlignment="1" applyBorder="1" applyFont="1">
      <alignment readingOrder="0"/>
    </xf>
    <xf borderId="16" fillId="0" fontId="2" numFmtId="0" xfId="0" applyBorder="1" applyFont="1"/>
    <xf borderId="15" fillId="0" fontId="2" numFmtId="0" xfId="0" applyBorder="1" applyFont="1"/>
    <xf borderId="17" fillId="0" fontId="2" numFmtId="0" xfId="0" applyBorder="1" applyFont="1"/>
    <xf borderId="6" fillId="2" fontId="6" numFmtId="0" xfId="0" applyBorder="1" applyFont="1"/>
    <xf borderId="7" fillId="2" fontId="6" numFmtId="0" xfId="0" applyBorder="1" applyFont="1"/>
    <xf borderId="18" fillId="3" fontId="3" numFmtId="0" xfId="0" applyBorder="1" applyFont="1"/>
    <xf borderId="0" fillId="3" fontId="3" numFmtId="0" xfId="0" applyFont="1"/>
    <xf borderId="17" fillId="3" fontId="3" numFmtId="0" xfId="0" applyBorder="1" applyFont="1"/>
    <xf borderId="19" fillId="2" fontId="7" numFmtId="0" xfId="0" applyAlignment="1" applyBorder="1" applyFont="1">
      <alignment readingOrder="0"/>
    </xf>
    <xf borderId="14" fillId="2" fontId="3" numFmtId="0" xfId="0" applyBorder="1" applyFont="1"/>
    <xf borderId="19" fillId="0" fontId="8" numFmtId="0" xfId="0" applyBorder="1" applyFont="1"/>
    <xf borderId="0" fillId="2" fontId="3" numFmtId="0" xfId="0" applyFont="1"/>
    <xf borderId="19" fillId="2" fontId="3" numFmtId="0" xfId="0" applyBorder="1" applyFont="1"/>
    <xf borderId="6" fillId="2" fontId="9" numFmtId="0" xfId="0" applyBorder="1" applyFont="1"/>
    <xf borderId="7" fillId="2" fontId="9" numFmtId="0" xfId="0" applyBorder="1" applyFont="1"/>
    <xf borderId="13" fillId="2" fontId="5" numFmtId="0" xfId="0" applyAlignment="1" applyBorder="1" applyFont="1">
      <alignment readingOrder="0"/>
    </xf>
    <xf borderId="19" fillId="3" fontId="10" numFmtId="0" xfId="0" applyAlignment="1" applyBorder="1" applyFont="1">
      <alignment readingOrder="0"/>
    </xf>
    <xf borderId="19" fillId="4" fontId="10" numFmtId="0" xfId="0" applyAlignment="1" applyBorder="1" applyFill="1" applyFont="1">
      <alignment readingOrder="0"/>
    </xf>
    <xf borderId="19" fillId="2" fontId="5" numFmtId="0" xfId="0" applyAlignment="1" applyBorder="1" applyFont="1">
      <alignment readingOrder="0"/>
    </xf>
    <xf borderId="19" fillId="0" fontId="11" numFmtId="0" xfId="0" applyBorder="1" applyFont="1"/>
    <xf borderId="10" fillId="2" fontId="9" numFmtId="0" xfId="0" applyBorder="1" applyFont="1"/>
    <xf borderId="20" fillId="2" fontId="9" numFmtId="0" xfId="0" applyBorder="1" applyFont="1"/>
    <xf borderId="4" fillId="2" fontId="3" numFmtId="0" xfId="0" applyAlignment="1" applyBorder="1" applyFont="1">
      <alignment horizontal="left" vertical="center"/>
    </xf>
    <xf borderId="21" fillId="2" fontId="3" numFmtId="0" xfId="0" applyBorder="1" applyFont="1"/>
    <xf borderId="21" fillId="2" fontId="3" numFmtId="0" xfId="0" applyAlignment="1" applyBorder="1" applyFont="1">
      <alignment horizontal="left" vertical="center"/>
    </xf>
    <xf borderId="0" fillId="0" fontId="12" numFmtId="0" xfId="0" applyFont="1"/>
    <xf borderId="0" fillId="0" fontId="12" numFmtId="0" xfId="0" applyAlignment="1" applyFont="1">
      <alignment horizontal="left" vertical="center"/>
    </xf>
    <xf borderId="0" fillId="0" fontId="13" numFmtId="0" xfId="0" applyAlignment="1" applyFont="1">
      <alignment horizontal="center" vertical="center"/>
    </xf>
    <xf borderId="0" fillId="0" fontId="14" numFmtId="0" xfId="0" applyAlignment="1" applyFont="1">
      <alignment horizontal="right" readingOrder="0" vertical="center"/>
    </xf>
    <xf quotePrefix="1" borderId="0" fillId="0" fontId="15" numFmtId="0" xfId="0" applyAlignment="1" applyFont="1">
      <alignment horizontal="center" readingOrder="0" vertical="center"/>
    </xf>
    <xf borderId="8" fillId="2" fontId="9" numFmtId="0" xfId="0" applyBorder="1" applyFont="1"/>
    <xf borderId="9" fillId="0" fontId="2" numFmtId="0" xfId="0" applyBorder="1" applyFont="1"/>
    <xf borderId="10" fillId="0" fontId="2" numFmtId="0" xfId="0" applyBorder="1" applyFont="1"/>
    <xf borderId="0" fillId="0" fontId="15" numFmtId="0" xfId="0" applyAlignment="1" applyFont="1">
      <alignment horizontal="center" readingOrder="0" vertical="center"/>
    </xf>
    <xf borderId="18" fillId="0" fontId="2" numFmtId="0" xfId="0" applyBorder="1" applyFont="1"/>
    <xf borderId="22" fillId="3" fontId="3" numFmtId="0" xfId="0" applyBorder="1" applyFont="1"/>
    <xf borderId="23" fillId="3" fontId="3" numFmtId="0" xfId="0" applyBorder="1" applyFont="1"/>
    <xf borderId="0" fillId="3" fontId="16" numFmtId="0" xfId="0" applyAlignment="1" applyFont="1">
      <alignment vertical="bottom"/>
    </xf>
    <xf borderId="16" fillId="3" fontId="16" numFmtId="0" xfId="0" applyAlignment="1" applyBorder="1" applyFont="1">
      <alignment vertical="bottom"/>
    </xf>
    <xf borderId="24" fillId="0" fontId="2" numFmtId="0" xfId="0" applyBorder="1" applyFont="1"/>
    <xf borderId="25" fillId="0" fontId="2" numFmtId="0" xfId="0" applyBorder="1" applyFont="1"/>
    <xf borderId="26" fillId="0" fontId="2" numFmtId="0" xfId="0" applyBorder="1" applyFont="1"/>
    <xf borderId="27" fillId="4" fontId="16" numFmtId="0" xfId="0" applyAlignment="1" applyBorder="1" applyFont="1">
      <alignment vertical="bottom"/>
    </xf>
    <xf borderId="28" fillId="4" fontId="16" numFmtId="0" xfId="0" applyAlignment="1" applyBorder="1" applyFont="1">
      <alignment vertical="bottom"/>
    </xf>
    <xf borderId="29" fillId="0" fontId="17" numFmtId="0" xfId="0" applyAlignment="1" applyBorder="1" applyFont="1">
      <alignment horizontal="center" readingOrder="0" vertical="center"/>
    </xf>
    <xf borderId="0" fillId="0" fontId="17" numFmtId="0" xfId="0" applyAlignment="1" applyFont="1">
      <alignment horizontal="center" readingOrder="0" vertical="center"/>
    </xf>
    <xf borderId="30" fillId="2" fontId="3" numFmtId="0" xfId="0" applyBorder="1" applyFont="1"/>
    <xf borderId="15" fillId="2" fontId="3" numFmtId="0" xfId="0" applyBorder="1" applyFont="1"/>
    <xf borderId="31" fillId="2" fontId="3" numFmtId="0" xfId="0" applyBorder="1" applyFont="1"/>
    <xf borderId="32" fillId="2" fontId="9" numFmtId="0" xfId="0" applyBorder="1" applyFont="1"/>
    <xf borderId="31" fillId="2" fontId="9" numFmtId="0" xfId="0" applyBorder="1" applyFont="1"/>
    <xf borderId="33" fillId="5" fontId="18" numFmtId="0" xfId="0" applyAlignment="1" applyBorder="1" applyFill="1" applyFont="1">
      <alignment horizontal="center" readingOrder="0" vertical="center"/>
    </xf>
    <xf borderId="34" fillId="0" fontId="2" numFmtId="0" xfId="0" applyBorder="1" applyFont="1"/>
    <xf borderId="35" fillId="0" fontId="2" numFmtId="0" xfId="0" applyBorder="1" applyFont="1"/>
    <xf borderId="0" fillId="0" fontId="16" numFmtId="0" xfId="0" applyAlignment="1" applyFont="1">
      <alignment vertical="bottom"/>
    </xf>
    <xf borderId="0" fillId="0" fontId="19" numFmtId="0" xfId="0" applyFont="1"/>
    <xf borderId="20" fillId="2" fontId="3" numFmtId="0" xfId="0" applyBorder="1" applyFont="1"/>
    <xf borderId="36" fillId="2" fontId="9" numFmtId="0" xfId="0" applyBorder="1" applyFont="1"/>
    <xf borderId="29" fillId="0" fontId="2" numFmtId="0" xfId="0" applyBorder="1" applyFont="1"/>
    <xf borderId="28" fillId="0" fontId="2" numFmtId="0" xfId="0" applyBorder="1" applyFont="1"/>
    <xf borderId="35" fillId="4" fontId="16" numFmtId="0" xfId="0" applyAlignment="1" applyBorder="1" applyFont="1">
      <alignment vertical="bottom"/>
    </xf>
    <xf borderId="0" fillId="3" fontId="17" numFmtId="0" xfId="0" applyAlignment="1" applyFont="1">
      <alignment horizontal="center" readingOrder="0" vertical="center"/>
    </xf>
    <xf borderId="37" fillId="2" fontId="3" numFmtId="0" xfId="0" applyBorder="1" applyFont="1"/>
    <xf borderId="38" fillId="2" fontId="11" numFmtId="0" xfId="0" applyBorder="1" applyFont="1"/>
    <xf borderId="38" fillId="2" fontId="3" numFmtId="0" xfId="0" applyBorder="1" applyFont="1"/>
    <xf borderId="39" fillId="2" fontId="3" numFmtId="0" xfId="0" applyBorder="1" applyFont="1"/>
    <xf borderId="33" fillId="0" fontId="17" numFmtId="0" xfId="0" applyAlignment="1" applyBorder="1" applyFont="1">
      <alignment horizontal="center" readingOrder="0" vertical="center"/>
    </xf>
    <xf borderId="27" fillId="4" fontId="20" numFmtId="0" xfId="0" applyAlignment="1" applyBorder="1" applyFont="1">
      <alignment horizontal="left"/>
    </xf>
    <xf borderId="29" fillId="3" fontId="17" numFmtId="0" xfId="0" applyAlignment="1" applyBorder="1" applyFont="1">
      <alignment horizontal="center" readingOrder="0" vertical="center"/>
    </xf>
    <xf borderId="40" fillId="4" fontId="20" numFmtId="0" xfId="0" applyAlignment="1" applyBorder="1" applyFont="1">
      <alignment horizontal="left"/>
    </xf>
    <xf borderId="0" fillId="0" fontId="14" numFmtId="0" xfId="0" applyAlignment="1" applyFont="1">
      <alignment horizontal="right" vertical="center"/>
    </xf>
    <xf borderId="0" fillId="0" fontId="21" numFmtId="0" xfId="0" applyAlignment="1" applyFont="1">
      <alignment horizontal="center" vertical="center"/>
    </xf>
    <xf quotePrefix="1" borderId="33" fillId="0" fontId="18" numFmtId="0" xfId="0" applyAlignment="1" applyBorder="1" applyFont="1">
      <alignment horizontal="center" readingOrder="0" vertical="center"/>
    </xf>
    <xf borderId="0" fillId="3" fontId="22" numFmtId="0" xfId="0" applyAlignment="1" applyFont="1">
      <alignment readingOrder="0"/>
    </xf>
    <xf borderId="25" fillId="3" fontId="16" numFmtId="0" xfId="0" applyAlignment="1" applyBorder="1" applyFont="1">
      <alignment vertical="bottom"/>
    </xf>
    <xf borderId="37" fillId="3" fontId="16" numFmtId="0" xfId="0" applyAlignment="1" applyBorder="1" applyFont="1">
      <alignment vertical="bottom"/>
    </xf>
    <xf borderId="0" fillId="0" fontId="23" numFmtId="0" xfId="0" applyFont="1"/>
    <xf borderId="0" fillId="0" fontId="3" numFmtId="0" xfId="0" applyFont="1"/>
    <xf borderId="0" fillId="0" fontId="20" numFmtId="0" xfId="0" applyAlignment="1" applyFont="1">
      <alignment horizontal="left"/>
    </xf>
    <xf borderId="0" fillId="0" fontId="14" numFmtId="0" xfId="0" applyFont="1"/>
    <xf borderId="0" fillId="0" fontId="14" numFmtId="0" xfId="0" applyAlignment="1" applyFont="1">
      <alignment horizontal="left" vertical="center"/>
    </xf>
    <xf borderId="0" fillId="3" fontId="20" numFmtId="0" xfId="0" applyAlignment="1" applyFont="1">
      <alignment horizontal="left"/>
    </xf>
    <xf borderId="41" fillId="2" fontId="3" numFmtId="0" xfId="0" applyBorder="1" applyFont="1"/>
    <xf borderId="7" fillId="2" fontId="3" numFmtId="0" xfId="0" applyBorder="1" applyFont="1"/>
    <xf borderId="42" fillId="3" fontId="20" numFmtId="0" xfId="0" applyAlignment="1" applyBorder="1" applyFont="1">
      <alignment horizontal="left"/>
    </xf>
    <xf borderId="43" fillId="3" fontId="20" numFmtId="0" xfId="0" applyAlignment="1" applyBorder="1" applyFont="1">
      <alignment horizontal="left"/>
    </xf>
    <xf borderId="25" fillId="3" fontId="20" numFmtId="0" xfId="0" applyAlignment="1" applyBorder="1" applyFont="1">
      <alignment horizontal="left"/>
    </xf>
    <xf borderId="33" fillId="0" fontId="18" numFmtId="0" xfId="0" applyAlignment="1" applyBorder="1" applyFont="1">
      <alignment horizontal="center" readingOrder="0" vertical="center"/>
    </xf>
    <xf borderId="22" fillId="2" fontId="3" numFmtId="0" xfId="0" applyAlignment="1" applyBorder="1" applyFont="1">
      <alignment horizontal="center" vertical="center"/>
    </xf>
    <xf borderId="0" fillId="0" fontId="3" numFmtId="0" xfId="0" applyAlignment="1" applyFont="1">
      <alignment horizontal="center" vertical="center"/>
    </xf>
    <xf borderId="7" fillId="2" fontId="24" numFmtId="0" xfId="0" applyBorder="1" applyFont="1"/>
    <xf borderId="33" fillId="0" fontId="17" numFmtId="0" xfId="0" applyAlignment="1" applyBorder="1" applyFont="1">
      <alignment horizontal="center" readingOrder="0" shrinkToFit="0" vertical="center" wrapText="0"/>
    </xf>
    <xf borderId="36" fillId="2" fontId="24" numFmtId="0" xfId="0" applyBorder="1" applyFont="1"/>
    <xf borderId="44" fillId="4" fontId="20" numFmtId="0" xfId="0" applyAlignment="1" applyBorder="1" applyFont="1">
      <alignment horizontal="left"/>
    </xf>
    <xf borderId="44" fillId="4" fontId="25" numFmtId="0" xfId="0" applyBorder="1" applyFont="1"/>
    <xf borderId="0" fillId="2" fontId="3" numFmtId="0" xfId="0" applyAlignment="1" applyFont="1">
      <alignment horizontal="center" vertical="center"/>
    </xf>
    <xf borderId="38" fillId="2" fontId="3" numFmtId="0" xfId="0" applyAlignment="1" applyBorder="1" applyFont="1">
      <alignment horizontal="left" vertical="center"/>
    </xf>
    <xf borderId="11" fillId="4" fontId="26" numFmtId="0" xfId="0" applyAlignment="1" applyBorder="1" applyFont="1">
      <alignment horizontal="right" vertical="center"/>
    </xf>
    <xf borderId="11" fillId="4" fontId="26" numFmtId="0" xfId="0" applyAlignment="1" applyBorder="1" applyFont="1">
      <alignment horizontal="center" vertical="center"/>
    </xf>
    <xf borderId="0" fillId="0" fontId="11" numFmtId="0" xfId="0" applyFont="1"/>
    <xf borderId="3" fillId="2" fontId="11" numFmtId="0" xfId="0" applyBorder="1" applyFont="1"/>
    <xf borderId="21" fillId="2" fontId="11" numFmtId="0" xfId="0" applyBorder="1" applyFont="1"/>
    <xf borderId="4" fillId="2" fontId="11" numFmtId="0" xfId="0" applyBorder="1" applyFont="1"/>
    <xf borderId="39" fillId="0" fontId="2" numFmtId="0" xfId="0" applyBorder="1" applyFont="1"/>
    <xf borderId="45" fillId="0" fontId="27" numFmtId="0" xfId="0" applyAlignment="1" applyBorder="1" applyFont="1">
      <alignment horizontal="center" readingOrder="0" vertical="center"/>
    </xf>
    <xf borderId="46" fillId="0" fontId="2" numFmtId="0" xfId="0" applyBorder="1" applyFont="1"/>
    <xf borderId="16" fillId="2" fontId="3" numFmtId="0" xfId="0" applyAlignment="1" applyBorder="1" applyFont="1">
      <alignment horizontal="center" vertical="center"/>
    </xf>
    <xf borderId="39" fillId="2" fontId="11" numFmtId="0" xfId="0" applyBorder="1" applyFont="1"/>
    <xf borderId="3" fillId="2" fontId="3" numFmtId="0" xfId="0" applyBorder="1" applyFont="1"/>
    <xf borderId="47" fillId="4" fontId="26" numFmtId="0" xfId="0" applyAlignment="1" applyBorder="1" applyFont="1">
      <alignment horizontal="center" textRotation="90"/>
    </xf>
    <xf borderId="48" fillId="4" fontId="7" numFmtId="0" xfId="0" applyAlignment="1" applyBorder="1" applyFont="1">
      <alignment horizontal="center" readingOrder="0" textRotation="90"/>
    </xf>
    <xf borderId="49" fillId="0" fontId="2" numFmtId="0" xfId="0" applyBorder="1" applyFont="1"/>
    <xf borderId="50" fillId="4" fontId="11" numFmtId="0" xfId="0" applyBorder="1" applyFont="1"/>
    <xf borderId="51" fillId="4" fontId="26" numFmtId="0" xfId="0" applyAlignment="1" applyBorder="1" applyFont="1">
      <alignment horizontal="center" shrinkToFit="0" textRotation="90" vertical="center" wrapText="1"/>
    </xf>
    <xf borderId="48" fillId="0" fontId="7" numFmtId="0" xfId="0" applyAlignment="1" applyBorder="1" applyFont="1">
      <alignment horizontal="center" readingOrder="0" shrinkToFit="0" textRotation="90" vertical="center" wrapText="1"/>
    </xf>
    <xf borderId="52" fillId="0" fontId="2" numFmtId="0" xfId="0" applyBorder="1" applyFont="1"/>
    <xf borderId="53" fillId="0" fontId="2" numFmtId="0" xfId="0" applyBorder="1" applyFont="1"/>
    <xf borderId="54" fillId="0" fontId="2" numFmtId="0" xfId="0" applyBorder="1" applyFont="1"/>
    <xf borderId="55" fillId="0" fontId="2" numFmtId="0" xfId="0" applyBorder="1" applyFont="1"/>
    <xf borderId="56" fillId="4" fontId="26" numFmtId="0" xfId="0" applyAlignment="1" applyBorder="1" applyFont="1">
      <alignment horizontal="center" readingOrder="0" shrinkToFit="0" vertical="center" wrapText="1"/>
    </xf>
    <xf borderId="57" fillId="4" fontId="11" numFmtId="0" xfId="0" applyBorder="1" applyFont="1"/>
    <xf borderId="58" fillId="0" fontId="2" numFmtId="0" xfId="0" applyBorder="1" applyFont="1"/>
    <xf borderId="19" fillId="6" fontId="11" numFmtId="9" xfId="0" applyAlignment="1" applyBorder="1" applyFill="1" applyFont="1" applyNumberFormat="1">
      <alignment horizontal="center" readingOrder="0" vertical="center"/>
    </xf>
    <xf borderId="11" fillId="6" fontId="28" numFmtId="0" xfId="0" applyAlignment="1" applyBorder="1" applyFont="1">
      <alignment horizontal="center" readingOrder="0" vertical="center"/>
    </xf>
    <xf borderId="11" fillId="0" fontId="7" numFmtId="0" xfId="0" applyAlignment="1" applyBorder="1" applyFont="1">
      <alignment horizontal="center" readingOrder="0" shrinkToFit="0" vertical="center" wrapText="1"/>
    </xf>
    <xf borderId="11" fillId="0" fontId="29" numFmtId="0" xfId="0" applyAlignment="1" applyBorder="1" applyFont="1">
      <alignment horizontal="center" readingOrder="0" vertical="center"/>
    </xf>
    <xf borderId="19" fillId="6" fontId="11" numFmtId="9" xfId="0" applyAlignment="1" applyBorder="1" applyFont="1" applyNumberFormat="1">
      <alignment horizontal="center" vertical="center"/>
    </xf>
    <xf borderId="37" fillId="0" fontId="2" numFmtId="0" xfId="0" applyBorder="1" applyFont="1"/>
    <xf borderId="38" fillId="0" fontId="2" numFmtId="0" xfId="0" applyBorder="1" applyFont="1"/>
    <xf borderId="11" fillId="4" fontId="7" numFmtId="0" xfId="0" applyAlignment="1" applyBorder="1" applyFont="1">
      <alignment horizontal="right" readingOrder="0" shrinkToFit="0" vertical="center" wrapText="0"/>
    </xf>
    <xf borderId="11" fillId="0" fontId="28" numFmtId="164" xfId="0" applyAlignment="1" applyBorder="1" applyFont="1" applyNumberFormat="1">
      <alignment horizontal="center" readingOrder="0" shrinkToFit="0" textRotation="0" vertical="center" wrapText="1"/>
    </xf>
    <xf borderId="11" fillId="0" fontId="28" numFmtId="0" xfId="0" applyAlignment="1" applyBorder="1" applyFont="1">
      <alignment horizontal="center" readingOrder="0" shrinkToFit="0" textRotation="0" vertical="center" wrapText="1"/>
    </xf>
    <xf borderId="25" fillId="2" fontId="3" numFmtId="0" xfId="0" applyAlignment="1" applyBorder="1" applyFont="1">
      <alignment horizontal="center" vertical="center"/>
    </xf>
    <xf borderId="37" fillId="2" fontId="3" numFmtId="0" xfId="0" applyAlignment="1" applyBorder="1" applyFont="1">
      <alignment horizontal="center" vertical="center"/>
    </xf>
    <xf borderId="4" fillId="2" fontId="3" numFmtId="2" xfId="0" applyBorder="1" applyFont="1" applyNumberFormat="1"/>
    <xf borderId="4" fillId="2" fontId="3" numFmtId="2" xfId="0" applyAlignment="1" applyBorder="1" applyFont="1" applyNumberFormat="1">
      <alignment horizontal="left" vertical="center"/>
    </xf>
    <xf borderId="4" fillId="2" fontId="11" numFmtId="2" xfId="0" applyBorder="1" applyFont="1" applyNumberFormat="1"/>
    <xf borderId="11" fillId="4" fontId="26" numFmtId="2" xfId="0" applyAlignment="1" applyBorder="1" applyFont="1" applyNumberFormat="1">
      <alignment horizontal="center" readingOrder="0" shrinkToFit="0" vertical="center" wrapText="0"/>
    </xf>
    <xf borderId="11" fillId="6" fontId="11" numFmtId="2" xfId="0" applyAlignment="1" applyBorder="1" applyFont="1" applyNumberFormat="1">
      <alignment horizontal="center" vertical="center"/>
    </xf>
    <xf borderId="30" fillId="2" fontId="3" numFmtId="2" xfId="0" applyBorder="1" applyFont="1" applyNumberFormat="1"/>
    <xf borderId="4" fillId="2" fontId="3" numFmtId="9" xfId="0" applyBorder="1" applyFont="1" applyNumberFormat="1"/>
    <xf borderId="4" fillId="2" fontId="3" numFmtId="9" xfId="0" applyAlignment="1" applyBorder="1" applyFont="1" applyNumberFormat="1">
      <alignment horizontal="left" vertical="center"/>
    </xf>
    <xf borderId="21" fillId="2" fontId="11" numFmtId="9" xfId="0" applyBorder="1" applyFont="1" applyNumberFormat="1"/>
    <xf borderId="11" fillId="4" fontId="26" numFmtId="9" xfId="0" applyAlignment="1" applyBorder="1" applyFont="1" applyNumberFormat="1">
      <alignment horizontal="right" shrinkToFit="0" vertical="center" wrapText="0"/>
    </xf>
    <xf borderId="11" fillId="6" fontId="26" numFmtId="9" xfId="0" applyAlignment="1" applyBorder="1" applyFont="1" applyNumberFormat="1">
      <alignment horizontal="center" vertical="center"/>
    </xf>
    <xf borderId="30" fillId="2" fontId="3" numFmtId="9" xfId="0" applyBorder="1" applyFont="1" applyNumberFormat="1"/>
    <xf borderId="4" fillId="2" fontId="3" numFmtId="0" xfId="0" applyAlignment="1" applyBorder="1" applyFont="1">
      <alignment vertical="center"/>
    </xf>
    <xf borderId="47" fillId="4" fontId="26" numFmtId="0" xfId="0" applyAlignment="1" applyBorder="1" applyFont="1">
      <alignment horizontal="center" readingOrder="0" shrinkToFit="0" textRotation="90" vertical="center" wrapText="1"/>
    </xf>
    <xf borderId="11" fillId="6" fontId="26" numFmtId="0" xfId="0" applyAlignment="1" applyBorder="1" applyFont="1">
      <alignment horizontal="left" readingOrder="0" shrinkToFit="0" vertical="center" wrapText="1"/>
    </xf>
    <xf borderId="11" fillId="2" fontId="11" numFmtId="164" xfId="0" applyAlignment="1" applyBorder="1" applyFont="1" applyNumberFormat="1">
      <alignment horizontal="center" readingOrder="0" shrinkToFit="0" vertical="center" wrapText="1"/>
    </xf>
    <xf borderId="11" fillId="2" fontId="11" numFmtId="0" xfId="0" applyAlignment="1" applyBorder="1" applyFont="1">
      <alignment horizontal="center" readingOrder="0" shrinkToFit="0" vertical="center" wrapText="1"/>
    </xf>
    <xf borderId="4" fillId="2" fontId="23" numFmtId="0" xfId="0" applyBorder="1" applyFont="1"/>
    <xf borderId="0" fillId="3" fontId="10" numFmtId="0" xfId="0" applyFont="1"/>
    <xf borderId="41" fillId="2" fontId="3" numFmtId="0" xfId="0" applyAlignment="1" applyBorder="1" applyFont="1">
      <alignment shrinkToFit="0" textRotation="90" vertical="center" wrapText="1"/>
    </xf>
    <xf borderId="59" fillId="0" fontId="2" numFmtId="0" xfId="0" applyBorder="1" applyFont="1"/>
    <xf borderId="11" fillId="6" fontId="26" numFmtId="0" xfId="0" applyAlignment="1" applyBorder="1" applyFont="1">
      <alignment horizontal="left" readingOrder="0" shrinkToFit="0" vertical="center" wrapText="0"/>
    </xf>
    <xf borderId="11" fillId="2" fontId="11" numFmtId="165" xfId="0" applyAlignment="1" applyBorder="1" applyFont="1" applyNumberFormat="1">
      <alignment horizontal="center" readingOrder="0" shrinkToFit="0" vertical="center" wrapText="1"/>
    </xf>
    <xf borderId="1" fillId="0" fontId="3" numFmtId="0" xfId="0" applyAlignment="1" applyBorder="1" applyFont="1">
      <alignment shrinkToFit="0" textRotation="90" vertical="center" wrapText="1"/>
    </xf>
    <xf borderId="41" fillId="2" fontId="23" numFmtId="0" xfId="0" applyBorder="1" applyFont="1"/>
    <xf borderId="36" fillId="2" fontId="30" numFmtId="0" xfId="0" applyAlignment="1" applyBorder="1" applyFont="1">
      <alignment horizontal="left" readingOrder="0"/>
    </xf>
    <xf borderId="60" fillId="0" fontId="2" numFmtId="0" xfId="0" applyBorder="1" applyFont="1"/>
    <xf borderId="6" fillId="0" fontId="2" numFmtId="0" xfId="0" applyBorder="1" applyFont="1"/>
    <xf borderId="7" fillId="2" fontId="30" numFmtId="0" xfId="0" applyAlignment="1" applyBorder="1" applyFont="1">
      <alignment horizontal="left" readingOrder="0"/>
    </xf>
  </cellXfs>
  <cellStyles count="1">
    <cellStyle xfId="0" name="Normal" builtinId="0"/>
  </cellStyles>
  <dxfs count="3">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9.14"/>
    <col customWidth="1" min="2" max="2" width="11.14"/>
    <col customWidth="1" min="3" max="3" width="36.43"/>
    <col customWidth="1" min="4" max="4" width="5.14"/>
    <col customWidth="1" min="5" max="6" width="5.0"/>
    <col customWidth="1" min="7" max="7" width="20.43"/>
    <col customWidth="1" min="8" max="8" width="16.14"/>
    <col customWidth="1" min="9" max="19" width="2.86"/>
    <col customWidth="1" min="20" max="20" width="2.29"/>
    <col customWidth="1" min="21" max="21" width="1.43"/>
    <col customWidth="1" min="22" max="23" width="2.86"/>
    <col customWidth="1" min="24" max="24" width="3.57"/>
    <col customWidth="1" min="25" max="39" width="2.86"/>
    <col customWidth="1" min="40" max="40" width="3.29"/>
    <col customWidth="1" min="41" max="48" width="2.86"/>
    <col customWidth="1" min="49" max="49" width="5.57"/>
    <col customWidth="1" min="50" max="53" width="5.0"/>
    <col customWidth="1" min="54" max="59" width="5.71"/>
    <col customWidth="1" min="60" max="60" width="5.0"/>
    <col customWidth="1" hidden="1" min="61" max="133" width="5.0"/>
    <col customWidth="1" hidden="1" min="134" max="134" width="10.43"/>
    <col customWidth="1" hidden="1" min="135" max="136" width="5.0"/>
  </cols>
  <sheetData>
    <row r="1">
      <c r="A1" s="1" t="s">
        <v>0</v>
      </c>
      <c r="B1" s="2"/>
      <c r="C1" s="2"/>
      <c r="D1" s="3"/>
      <c r="E1" s="4"/>
      <c r="F1" s="5"/>
      <c r="G1" s="2"/>
      <c r="H1" s="2"/>
      <c r="I1" s="2"/>
      <c r="J1" s="2"/>
      <c r="K1" s="2"/>
      <c r="L1" s="2"/>
      <c r="M1" s="2"/>
      <c r="N1" s="2"/>
      <c r="O1" s="2"/>
      <c r="P1" s="2"/>
      <c r="Q1" s="2"/>
      <c r="R1" s="2"/>
      <c r="S1" s="2"/>
      <c r="T1" s="2"/>
      <c r="U1" s="2"/>
      <c r="V1" s="2"/>
      <c r="W1" s="2"/>
      <c r="X1" s="2"/>
      <c r="Y1" s="2"/>
      <c r="Z1" s="6"/>
      <c r="AA1" s="7"/>
      <c r="AB1" s="8"/>
      <c r="AC1" s="9"/>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1"/>
      <c r="BJ1" s="12" t="s">
        <v>1</v>
      </c>
      <c r="BK1" s="13"/>
      <c r="BL1" s="13"/>
      <c r="BM1" s="13"/>
      <c r="BN1" s="13"/>
      <c r="BO1" s="13"/>
      <c r="BP1" s="13"/>
      <c r="BQ1" s="13"/>
      <c r="BR1" s="13"/>
      <c r="BS1" s="13"/>
      <c r="BT1" s="13"/>
      <c r="BU1" s="13"/>
      <c r="BV1" s="13"/>
      <c r="BW1" s="13"/>
      <c r="BX1" s="13"/>
      <c r="BY1" s="14"/>
      <c r="BZ1" s="15"/>
      <c r="CA1" s="16"/>
      <c r="CB1" s="16"/>
      <c r="CC1" s="16"/>
      <c r="CD1" s="17"/>
      <c r="CE1" s="17"/>
      <c r="CF1" s="17"/>
      <c r="CG1" s="17"/>
      <c r="CH1" s="17"/>
      <c r="CI1" s="17"/>
      <c r="CJ1" s="17"/>
      <c r="CK1" s="17"/>
      <c r="CL1" s="17"/>
      <c r="CM1" s="17"/>
      <c r="CN1" s="17"/>
      <c r="CO1" s="17"/>
      <c r="CP1" s="17"/>
      <c r="CQ1" s="17"/>
      <c r="CR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8" t="s">
        <v>2</v>
      </c>
      <c r="ED1" s="13"/>
      <c r="EE1" s="14"/>
      <c r="EF1" s="17"/>
    </row>
    <row r="2">
      <c r="A2" s="19" t="s">
        <v>3</v>
      </c>
      <c r="D2" s="20"/>
      <c r="E2" s="4"/>
      <c r="F2" s="21"/>
      <c r="Z2" s="22"/>
      <c r="AA2" s="23"/>
      <c r="AB2" s="24"/>
      <c r="AC2" s="25"/>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7"/>
      <c r="BJ2" s="28">
        <v>1.0</v>
      </c>
      <c r="BK2" s="28">
        <v>2.0</v>
      </c>
      <c r="BL2" s="28">
        <v>3.0</v>
      </c>
      <c r="BM2" s="28">
        <v>4.0</v>
      </c>
      <c r="BN2" s="28">
        <v>5.0</v>
      </c>
      <c r="BO2" s="28">
        <v>6.0</v>
      </c>
      <c r="BP2" s="28">
        <v>7.0</v>
      </c>
      <c r="BQ2" s="28">
        <v>8.0</v>
      </c>
      <c r="BR2" s="28">
        <v>9.0</v>
      </c>
      <c r="BS2" s="28">
        <v>10.0</v>
      </c>
      <c r="BT2" s="28">
        <v>11.0</v>
      </c>
      <c r="BU2" s="28">
        <v>12.0</v>
      </c>
      <c r="BV2" s="28">
        <v>13.0</v>
      </c>
      <c r="BW2" s="28">
        <v>14.0</v>
      </c>
      <c r="BX2" s="28">
        <v>15.0</v>
      </c>
      <c r="BY2" s="28">
        <v>16.0</v>
      </c>
      <c r="BZ2" s="29"/>
      <c r="CA2" s="30"/>
      <c r="CB2" s="28">
        <v>1.0</v>
      </c>
      <c r="CC2" s="28">
        <v>2.0</v>
      </c>
      <c r="CD2" s="28">
        <v>3.0</v>
      </c>
      <c r="CE2" s="28">
        <v>4.0</v>
      </c>
      <c r="CF2" s="28">
        <v>5.0</v>
      </c>
      <c r="CG2" s="28">
        <v>6.0</v>
      </c>
      <c r="CH2" s="28">
        <v>7.0</v>
      </c>
      <c r="CI2" s="28">
        <v>8.0</v>
      </c>
      <c r="CJ2" s="28">
        <v>9.0</v>
      </c>
      <c r="CK2" s="28">
        <v>10.0</v>
      </c>
      <c r="CL2" s="28">
        <v>11.0</v>
      </c>
      <c r="CM2" s="28">
        <v>12.0</v>
      </c>
      <c r="CN2" s="28">
        <v>13.0</v>
      </c>
      <c r="CO2" s="28">
        <v>14.0</v>
      </c>
      <c r="CP2" s="28">
        <v>15.0</v>
      </c>
      <c r="CQ2" s="28">
        <v>16.0</v>
      </c>
      <c r="CR2" s="31"/>
      <c r="CS2" s="30"/>
      <c r="CT2" s="28">
        <v>1.0</v>
      </c>
      <c r="CU2" s="28">
        <v>2.0</v>
      </c>
      <c r="CV2" s="28">
        <v>3.0</v>
      </c>
      <c r="CW2" s="28">
        <v>4.0</v>
      </c>
      <c r="CX2" s="28">
        <v>5.0</v>
      </c>
      <c r="CY2" s="28">
        <v>6.0</v>
      </c>
      <c r="CZ2" s="28">
        <v>7.0</v>
      </c>
      <c r="DA2" s="28">
        <v>8.0</v>
      </c>
      <c r="DB2" s="28">
        <v>9.0</v>
      </c>
      <c r="DC2" s="28">
        <v>10.0</v>
      </c>
      <c r="DD2" s="28">
        <v>11.0</v>
      </c>
      <c r="DE2" s="28">
        <v>12.0</v>
      </c>
      <c r="DF2" s="28">
        <v>13.0</v>
      </c>
      <c r="DG2" s="28">
        <v>14.0</v>
      </c>
      <c r="DH2" s="28">
        <v>15.0</v>
      </c>
      <c r="DI2" s="28">
        <v>16.0</v>
      </c>
      <c r="DJ2" s="31"/>
      <c r="DK2" s="30"/>
      <c r="DL2" s="28">
        <v>1.0</v>
      </c>
      <c r="DM2" s="28">
        <v>2.0</v>
      </c>
      <c r="DN2" s="28">
        <v>3.0</v>
      </c>
      <c r="DO2" s="28">
        <v>4.0</v>
      </c>
      <c r="DP2" s="28">
        <v>5.0</v>
      </c>
      <c r="DQ2" s="28">
        <v>6.0</v>
      </c>
      <c r="DR2" s="28">
        <v>7.0</v>
      </c>
      <c r="DS2" s="28">
        <v>8.0</v>
      </c>
      <c r="DT2" s="28">
        <v>9.0</v>
      </c>
      <c r="DU2" s="28">
        <v>10.0</v>
      </c>
      <c r="DV2" s="28">
        <v>11.0</v>
      </c>
      <c r="DW2" s="28">
        <v>12.0</v>
      </c>
      <c r="DX2" s="28">
        <v>13.0</v>
      </c>
      <c r="DY2" s="28">
        <v>14.0</v>
      </c>
      <c r="DZ2" s="28">
        <v>15.0</v>
      </c>
      <c r="EA2" s="28">
        <v>16.0</v>
      </c>
      <c r="EB2" s="31"/>
      <c r="EC2" s="32">
        <f t="shared" ref="EC2:EC17" si="5">CA3</f>
        <v>1</v>
      </c>
      <c r="ED2" s="32" t="str">
        <f t="shared" ref="ED2:ED17" si="6">offset($I$39,0,(EC2-1)*4)</f>
        <v>Cost(USD)</v>
      </c>
      <c r="EE2" s="32">
        <f t="shared" ref="EE2:EE17" si="7">offset(DL$20,0,EC2-1)</f>
        <v>-3</v>
      </c>
      <c r="EF2" s="31"/>
    </row>
    <row r="3">
      <c r="A3" s="19" t="s">
        <v>4</v>
      </c>
      <c r="D3" s="20"/>
      <c r="E3" s="4"/>
      <c r="F3" s="21"/>
      <c r="Z3" s="22"/>
      <c r="AA3" s="33"/>
      <c r="AB3" s="34"/>
      <c r="AC3" s="25"/>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7"/>
      <c r="BI3" s="35">
        <v>1.0</v>
      </c>
      <c r="BJ3" s="36" t="str">
        <f t="shared" ref="BJ3:BY3" si="1">if(column(indirect(cell("address",offset($L$34,-2*($BI3-1),((BJ$2-1)*4)+2*($BI3-1)))))&gt;(max($37:$37)*4+8),"",offset($L$34,-2*($BI3-1),((BJ$2-1)*4)+2*($BI3-1)))</f>
        <v/>
      </c>
      <c r="BK3" s="36" t="str">
        <f t="shared" si="1"/>
        <v/>
      </c>
      <c r="BL3" s="36" t="str">
        <f t="shared" si="1"/>
        <v/>
      </c>
      <c r="BM3" s="36" t="str">
        <f t="shared" si="1"/>
        <v>++</v>
      </c>
      <c r="BN3" s="36" t="str">
        <f t="shared" si="1"/>
        <v>++</v>
      </c>
      <c r="BO3" s="36" t="str">
        <f t="shared" si="1"/>
        <v/>
      </c>
      <c r="BP3" s="36" t="str">
        <f t="shared" si="1"/>
        <v/>
      </c>
      <c r="BQ3" s="36" t="str">
        <f t="shared" si="1"/>
        <v/>
      </c>
      <c r="BR3" s="36" t="str">
        <f t="shared" si="1"/>
        <v/>
      </c>
      <c r="BS3" s="36" t="str">
        <f t="shared" si="1"/>
        <v/>
      </c>
      <c r="BT3" s="36" t="str">
        <f t="shared" si="1"/>
        <v/>
      </c>
      <c r="BU3" s="36" t="str">
        <f t="shared" si="1"/>
        <v/>
      </c>
      <c r="BV3" s="36" t="str">
        <f t="shared" si="1"/>
        <v/>
      </c>
      <c r="BW3" s="36" t="str">
        <f t="shared" si="1"/>
        <v/>
      </c>
      <c r="BX3" s="36" t="str">
        <f t="shared" si="1"/>
        <v/>
      </c>
      <c r="BY3" s="37" t="str">
        <f t="shared" si="1"/>
        <v/>
      </c>
      <c r="BZ3" s="29"/>
      <c r="CA3" s="38">
        <v>1.0</v>
      </c>
      <c r="CB3" s="39">
        <f t="shared" ref="CB3:CQ3" si="2">IF(BJ3=$E$11,1,if(BJ3=$E$13,-1,0))</f>
        <v>0</v>
      </c>
      <c r="CC3" s="39">
        <f t="shared" si="2"/>
        <v>0</v>
      </c>
      <c r="CD3" s="39">
        <f t="shared" si="2"/>
        <v>0</v>
      </c>
      <c r="CE3" s="39">
        <f t="shared" si="2"/>
        <v>1</v>
      </c>
      <c r="CF3" s="39">
        <f t="shared" si="2"/>
        <v>1</v>
      </c>
      <c r="CG3" s="39">
        <f t="shared" si="2"/>
        <v>0</v>
      </c>
      <c r="CH3" s="39">
        <f t="shared" si="2"/>
        <v>0</v>
      </c>
      <c r="CI3" s="39">
        <f t="shared" si="2"/>
        <v>0</v>
      </c>
      <c r="CJ3" s="39">
        <f t="shared" si="2"/>
        <v>0</v>
      </c>
      <c r="CK3" s="39">
        <f t="shared" si="2"/>
        <v>0</v>
      </c>
      <c r="CL3" s="39">
        <f t="shared" si="2"/>
        <v>0</v>
      </c>
      <c r="CM3" s="39">
        <f t="shared" si="2"/>
        <v>0</v>
      </c>
      <c r="CN3" s="39">
        <f t="shared" si="2"/>
        <v>0</v>
      </c>
      <c r="CO3" s="39">
        <f t="shared" si="2"/>
        <v>0</v>
      </c>
      <c r="CP3" s="39">
        <f t="shared" si="2"/>
        <v>0</v>
      </c>
      <c r="CQ3" s="39">
        <f t="shared" si="2"/>
        <v>0</v>
      </c>
      <c r="CR3" s="31"/>
      <c r="CS3" s="38">
        <v>1.0</v>
      </c>
      <c r="CT3" s="37" t="str">
        <f t="shared" ref="CT3:DI3" si="3">iferror(if(column(indirect(cell("address",offset($L$34,-2*($CS3-1),((BI$2-1)*4)-2*($CS3-1)))))&lt;8,"",offset($L$34,-2*($CS3-1),((BI$2-1)*4)-2*($CS3-1))),"")</f>
        <v/>
      </c>
      <c r="CU3" s="36" t="str">
        <f t="shared" si="3"/>
        <v/>
      </c>
      <c r="CV3" s="36" t="str">
        <f t="shared" si="3"/>
        <v/>
      </c>
      <c r="CW3" s="36" t="str">
        <f t="shared" si="3"/>
        <v/>
      </c>
      <c r="CX3" s="36" t="str">
        <f t="shared" si="3"/>
        <v>++</v>
      </c>
      <c r="CY3" s="36" t="str">
        <f t="shared" si="3"/>
        <v>++</v>
      </c>
      <c r="CZ3" s="36" t="str">
        <f t="shared" si="3"/>
        <v/>
      </c>
      <c r="DA3" s="36" t="str">
        <f t="shared" si="3"/>
        <v/>
      </c>
      <c r="DB3" s="36" t="str">
        <f t="shared" si="3"/>
        <v/>
      </c>
      <c r="DC3" s="36" t="str">
        <f t="shared" si="3"/>
        <v/>
      </c>
      <c r="DD3" s="36" t="str">
        <f t="shared" si="3"/>
        <v/>
      </c>
      <c r="DE3" s="36" t="str">
        <f t="shared" si="3"/>
        <v/>
      </c>
      <c r="DF3" s="36" t="str">
        <f t="shared" si="3"/>
        <v/>
      </c>
      <c r="DG3" s="36" t="str">
        <f t="shared" si="3"/>
        <v/>
      </c>
      <c r="DH3" s="36" t="str">
        <f t="shared" si="3"/>
        <v/>
      </c>
      <c r="DI3" s="36" t="str">
        <f t="shared" si="3"/>
        <v/>
      </c>
      <c r="DJ3" s="31"/>
      <c r="DK3" s="38">
        <v>1.0</v>
      </c>
      <c r="DL3" s="39">
        <f t="shared" ref="DL3:EA3" si="4">IF(CT3=$E$11,1,if(CT3=$E$13,-1,0))</f>
        <v>0</v>
      </c>
      <c r="DM3" s="39">
        <f t="shared" si="4"/>
        <v>0</v>
      </c>
      <c r="DN3" s="39">
        <f t="shared" si="4"/>
        <v>0</v>
      </c>
      <c r="DO3" s="39">
        <f t="shared" si="4"/>
        <v>0</v>
      </c>
      <c r="DP3" s="39">
        <f t="shared" si="4"/>
        <v>1</v>
      </c>
      <c r="DQ3" s="39">
        <f t="shared" si="4"/>
        <v>1</v>
      </c>
      <c r="DR3" s="39">
        <f t="shared" si="4"/>
        <v>0</v>
      </c>
      <c r="DS3" s="39">
        <f t="shared" si="4"/>
        <v>0</v>
      </c>
      <c r="DT3" s="39">
        <f t="shared" si="4"/>
        <v>0</v>
      </c>
      <c r="DU3" s="39">
        <f t="shared" si="4"/>
        <v>0</v>
      </c>
      <c r="DV3" s="39">
        <f t="shared" si="4"/>
        <v>0</v>
      </c>
      <c r="DW3" s="39">
        <f t="shared" si="4"/>
        <v>0</v>
      </c>
      <c r="DX3" s="39">
        <f t="shared" si="4"/>
        <v>0</v>
      </c>
      <c r="DY3" s="39">
        <f t="shared" si="4"/>
        <v>0</v>
      </c>
      <c r="DZ3" s="39">
        <f t="shared" si="4"/>
        <v>0</v>
      </c>
      <c r="EA3" s="39">
        <f t="shared" si="4"/>
        <v>0</v>
      </c>
      <c r="EB3" s="31"/>
      <c r="EC3" s="32">
        <f t="shared" si="5"/>
        <v>2</v>
      </c>
      <c r="ED3" s="32" t="str">
        <f t="shared" si="6"/>
        <v>Remote Connectivity</v>
      </c>
      <c r="EE3" s="32">
        <f t="shared" si="7"/>
        <v>-2</v>
      </c>
      <c r="EF3" s="31"/>
    </row>
    <row r="4">
      <c r="A4" s="19"/>
      <c r="D4" s="20"/>
      <c r="E4" s="4"/>
      <c r="F4" s="21"/>
      <c r="Z4" s="22"/>
      <c r="AA4" s="40"/>
      <c r="AB4" s="41"/>
      <c r="AC4" s="25"/>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7"/>
      <c r="BI4" s="35">
        <v>2.0</v>
      </c>
      <c r="BJ4" s="36" t="str">
        <f t="shared" ref="BJ4:BY4" si="8">if(column(indirect(cell("address",offset($L$34,-2*($BI4-1),((BJ$2-1)*4)+2*($BI4-1)))))&gt;(max($37:$37)*4+8),"",offset($L$34,-2*($BI4-1),((BJ$2-1)*4)+2*($BI4-1)))</f>
        <v>+</v>
      </c>
      <c r="BK4" s="36" t="str">
        <f t="shared" si="8"/>
        <v/>
      </c>
      <c r="BL4" s="36" t="str">
        <f t="shared" si="8"/>
        <v/>
      </c>
      <c r="BM4" s="36" t="str">
        <f t="shared" si="8"/>
        <v/>
      </c>
      <c r="BN4" s="36" t="str">
        <f t="shared" si="8"/>
        <v/>
      </c>
      <c r="BO4" s="36" t="str">
        <f t="shared" si="8"/>
        <v/>
      </c>
      <c r="BP4" s="36" t="str">
        <f t="shared" si="8"/>
        <v/>
      </c>
      <c r="BQ4" s="36" t="str">
        <f t="shared" si="8"/>
        <v/>
      </c>
      <c r="BR4" s="36" t="str">
        <f t="shared" si="8"/>
        <v/>
      </c>
      <c r="BS4" s="36" t="str">
        <f t="shared" si="8"/>
        <v/>
      </c>
      <c r="BT4" s="36" t="str">
        <f t="shared" si="8"/>
        <v/>
      </c>
      <c r="BU4" s="36" t="str">
        <f t="shared" si="8"/>
        <v/>
      </c>
      <c r="BV4" s="36" t="str">
        <f t="shared" si="8"/>
        <v/>
      </c>
      <c r="BW4" s="36" t="str">
        <f t="shared" si="8"/>
        <v/>
      </c>
      <c r="BX4" s="36" t="str">
        <f t="shared" si="8"/>
        <v/>
      </c>
      <c r="BY4" s="37" t="str">
        <f t="shared" si="8"/>
        <v/>
      </c>
      <c r="BZ4" s="29"/>
      <c r="CA4" s="38">
        <v>2.0</v>
      </c>
      <c r="CB4" s="39">
        <f t="shared" ref="CB4:CQ4" si="9">IF(BJ4=$E$11,1,if(BJ4=$E$13,-1,0))</f>
        <v>-1</v>
      </c>
      <c r="CC4" s="39">
        <f t="shared" si="9"/>
        <v>0</v>
      </c>
      <c r="CD4" s="39">
        <f t="shared" si="9"/>
        <v>0</v>
      </c>
      <c r="CE4" s="39">
        <f t="shared" si="9"/>
        <v>0</v>
      </c>
      <c r="CF4" s="39">
        <f t="shared" si="9"/>
        <v>0</v>
      </c>
      <c r="CG4" s="39">
        <f t="shared" si="9"/>
        <v>0</v>
      </c>
      <c r="CH4" s="39">
        <f t="shared" si="9"/>
        <v>0</v>
      </c>
      <c r="CI4" s="39">
        <f t="shared" si="9"/>
        <v>0</v>
      </c>
      <c r="CJ4" s="39">
        <f t="shared" si="9"/>
        <v>0</v>
      </c>
      <c r="CK4" s="39">
        <f t="shared" si="9"/>
        <v>0</v>
      </c>
      <c r="CL4" s="39">
        <f t="shared" si="9"/>
        <v>0</v>
      </c>
      <c r="CM4" s="39">
        <f t="shared" si="9"/>
        <v>0</v>
      </c>
      <c r="CN4" s="39">
        <f t="shared" si="9"/>
        <v>0</v>
      </c>
      <c r="CO4" s="39">
        <f t="shared" si="9"/>
        <v>0</v>
      </c>
      <c r="CP4" s="39">
        <f t="shared" si="9"/>
        <v>0</v>
      </c>
      <c r="CQ4" s="39">
        <f t="shared" si="9"/>
        <v>0</v>
      </c>
      <c r="CR4" s="31"/>
      <c r="CS4" s="38">
        <v>2.0</v>
      </c>
      <c r="CT4" s="37" t="str">
        <f t="shared" ref="CT4:DI4" si="10">iferror(if(column(indirect(cell("address",offset($L$34,-2*($CS4-1),((BI$2-1)*4)-2*($CS4-1)))))&lt;8,"",offset($L$34,-2*($CS4-1),((BI$2-1)*4)-2*($CS4-1))),"")</f>
        <v/>
      </c>
      <c r="CU4" s="36" t="str">
        <f t="shared" si="10"/>
        <v/>
      </c>
      <c r="CV4" s="36" t="str">
        <f t="shared" si="10"/>
        <v>+</v>
      </c>
      <c r="CW4" s="36" t="str">
        <f t="shared" si="10"/>
        <v/>
      </c>
      <c r="CX4" s="36" t="str">
        <f t="shared" si="10"/>
        <v/>
      </c>
      <c r="CY4" s="36" t="str">
        <f t="shared" si="10"/>
        <v/>
      </c>
      <c r="CZ4" s="36" t="str">
        <f t="shared" si="10"/>
        <v/>
      </c>
      <c r="DA4" s="36" t="str">
        <f t="shared" si="10"/>
        <v/>
      </c>
      <c r="DB4" s="36" t="str">
        <f t="shared" si="10"/>
        <v/>
      </c>
      <c r="DC4" s="36" t="str">
        <f t="shared" si="10"/>
        <v/>
      </c>
      <c r="DD4" s="36" t="str">
        <f t="shared" si="10"/>
        <v/>
      </c>
      <c r="DE4" s="36" t="str">
        <f t="shared" si="10"/>
        <v/>
      </c>
      <c r="DF4" s="36" t="str">
        <f t="shared" si="10"/>
        <v/>
      </c>
      <c r="DG4" s="36" t="str">
        <f t="shared" si="10"/>
        <v/>
      </c>
      <c r="DH4" s="36" t="str">
        <f t="shared" si="10"/>
        <v/>
      </c>
      <c r="DI4" s="36" t="str">
        <f t="shared" si="10"/>
        <v/>
      </c>
      <c r="DJ4" s="31"/>
      <c r="DK4" s="38">
        <v>2.0</v>
      </c>
      <c r="DL4" s="39">
        <f t="shared" ref="DL4:EA4" si="11">IF(CT4=$E$11,1,if(CT4=$E$13,-1,0))</f>
        <v>0</v>
      </c>
      <c r="DM4" s="39">
        <f t="shared" si="11"/>
        <v>0</v>
      </c>
      <c r="DN4" s="39">
        <f t="shared" si="11"/>
        <v>-1</v>
      </c>
      <c r="DO4" s="39">
        <f t="shared" si="11"/>
        <v>0</v>
      </c>
      <c r="DP4" s="39">
        <f t="shared" si="11"/>
        <v>0</v>
      </c>
      <c r="DQ4" s="39">
        <f t="shared" si="11"/>
        <v>0</v>
      </c>
      <c r="DR4" s="39">
        <f t="shared" si="11"/>
        <v>0</v>
      </c>
      <c r="DS4" s="39">
        <f t="shared" si="11"/>
        <v>0</v>
      </c>
      <c r="DT4" s="39">
        <f t="shared" si="11"/>
        <v>0</v>
      </c>
      <c r="DU4" s="39">
        <f t="shared" si="11"/>
        <v>0</v>
      </c>
      <c r="DV4" s="39">
        <f t="shared" si="11"/>
        <v>0</v>
      </c>
      <c r="DW4" s="39">
        <f t="shared" si="11"/>
        <v>0</v>
      </c>
      <c r="DX4" s="39">
        <f t="shared" si="11"/>
        <v>0</v>
      </c>
      <c r="DY4" s="39">
        <f t="shared" si="11"/>
        <v>0</v>
      </c>
      <c r="DZ4" s="39">
        <f t="shared" si="11"/>
        <v>0</v>
      </c>
      <c r="EA4" s="39">
        <f t="shared" si="11"/>
        <v>0</v>
      </c>
      <c r="EB4" s="31"/>
      <c r="EC4" s="32">
        <f t="shared" si="5"/>
        <v>3</v>
      </c>
      <c r="ED4" s="32" t="str">
        <f t="shared" si="6"/>
        <v>Size</v>
      </c>
      <c r="EE4" s="32">
        <f t="shared" si="7"/>
        <v>-1</v>
      </c>
      <c r="EF4" s="31"/>
    </row>
    <row r="5" ht="14.25" customHeight="1">
      <c r="A5" s="21"/>
      <c r="D5" s="20"/>
      <c r="E5" s="4"/>
      <c r="F5" s="21"/>
      <c r="Z5" s="22"/>
      <c r="AA5" s="40"/>
      <c r="AB5" s="41"/>
      <c r="AC5" s="25"/>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7"/>
      <c r="BI5" s="35">
        <v>3.0</v>
      </c>
      <c r="BJ5" s="36" t="str">
        <f t="shared" ref="BJ5:BY5" si="12">if(column(indirect(cell("address",offset($L$34,-2*($BI5-1),((BJ$2-1)*4)+2*($BI5-1)))))&gt;(max($37:$37)*4+8),"",offset($L$34,-2*($BI5-1),((BJ$2-1)*4)+2*($BI5-1)))</f>
        <v>+</v>
      </c>
      <c r="BK5" s="36" t="str">
        <f t="shared" si="12"/>
        <v/>
      </c>
      <c r="BL5" s="36" t="str">
        <f t="shared" si="12"/>
        <v/>
      </c>
      <c r="BM5" s="36" t="str">
        <f t="shared" si="12"/>
        <v/>
      </c>
      <c r="BN5" s="36" t="str">
        <f t="shared" si="12"/>
        <v/>
      </c>
      <c r="BO5" s="36" t="str">
        <f t="shared" si="12"/>
        <v/>
      </c>
      <c r="BP5" s="36" t="str">
        <f t="shared" si="12"/>
        <v>+</v>
      </c>
      <c r="BQ5" s="36" t="str">
        <f t="shared" si="12"/>
        <v/>
      </c>
      <c r="BR5" s="36" t="str">
        <f t="shared" si="12"/>
        <v/>
      </c>
      <c r="BS5" s="36" t="str">
        <f t="shared" si="12"/>
        <v/>
      </c>
      <c r="BT5" s="36" t="str">
        <f t="shared" si="12"/>
        <v/>
      </c>
      <c r="BU5" s="36" t="str">
        <f t="shared" si="12"/>
        <v/>
      </c>
      <c r="BV5" s="36" t="str">
        <f t="shared" si="12"/>
        <v/>
      </c>
      <c r="BW5" s="36" t="str">
        <f t="shared" si="12"/>
        <v/>
      </c>
      <c r="BX5" s="36" t="str">
        <f t="shared" si="12"/>
        <v/>
      </c>
      <c r="BY5" s="37" t="str">
        <f t="shared" si="12"/>
        <v/>
      </c>
      <c r="BZ5" s="29"/>
      <c r="CA5" s="38">
        <v>3.0</v>
      </c>
      <c r="CB5" s="39">
        <f t="shared" ref="CB5:CQ5" si="13">IF(BJ5=$E$11,1,if(BJ5=$E$13,-1,0))</f>
        <v>-1</v>
      </c>
      <c r="CC5" s="39">
        <f t="shared" si="13"/>
        <v>0</v>
      </c>
      <c r="CD5" s="39">
        <f t="shared" si="13"/>
        <v>0</v>
      </c>
      <c r="CE5" s="39">
        <f t="shared" si="13"/>
        <v>0</v>
      </c>
      <c r="CF5" s="39">
        <f t="shared" si="13"/>
        <v>0</v>
      </c>
      <c r="CG5" s="39">
        <f t="shared" si="13"/>
        <v>0</v>
      </c>
      <c r="CH5" s="39">
        <f t="shared" si="13"/>
        <v>-1</v>
      </c>
      <c r="CI5" s="39">
        <f t="shared" si="13"/>
        <v>0</v>
      </c>
      <c r="CJ5" s="39">
        <f t="shared" si="13"/>
        <v>0</v>
      </c>
      <c r="CK5" s="39">
        <f t="shared" si="13"/>
        <v>0</v>
      </c>
      <c r="CL5" s="39">
        <f t="shared" si="13"/>
        <v>0</v>
      </c>
      <c r="CM5" s="39">
        <f t="shared" si="13"/>
        <v>0</v>
      </c>
      <c r="CN5" s="39">
        <f t="shared" si="13"/>
        <v>0</v>
      </c>
      <c r="CO5" s="39">
        <f t="shared" si="13"/>
        <v>0</v>
      </c>
      <c r="CP5" s="39">
        <f t="shared" si="13"/>
        <v>0</v>
      </c>
      <c r="CQ5" s="39">
        <f t="shared" si="13"/>
        <v>0</v>
      </c>
      <c r="CR5" s="31"/>
      <c r="CS5" s="38">
        <v>3.0</v>
      </c>
      <c r="CT5" s="37" t="str">
        <f t="shared" ref="CT5:DI5" si="14">iferror(if(column(indirect(cell("address",offset($L$34,-2*($CS5-1),((BI$2-1)*4)-2*($CS5-1)))))&lt;8,"",offset($L$34,-2*($CS5-1),((BI$2-1)*4)-2*($CS5-1))),"")</f>
        <v/>
      </c>
      <c r="CU5" s="36" t="str">
        <f t="shared" si="14"/>
        <v/>
      </c>
      <c r="CV5" s="36" t="str">
        <f t="shared" si="14"/>
        <v/>
      </c>
      <c r="CW5" s="36" t="str">
        <f t="shared" si="14"/>
        <v>+</v>
      </c>
      <c r="CX5" s="36" t="str">
        <f t="shared" si="14"/>
        <v/>
      </c>
      <c r="CY5" s="36" t="str">
        <f t="shared" si="14"/>
        <v/>
      </c>
      <c r="CZ5" s="36" t="str">
        <f t="shared" si="14"/>
        <v/>
      </c>
      <c r="DA5" s="36" t="str">
        <f t="shared" si="14"/>
        <v/>
      </c>
      <c r="DB5" s="36" t="str">
        <f t="shared" si="14"/>
        <v/>
      </c>
      <c r="DC5" s="36" t="str">
        <f t="shared" si="14"/>
        <v>+</v>
      </c>
      <c r="DD5" s="36" t="str">
        <f t="shared" si="14"/>
        <v/>
      </c>
      <c r="DE5" s="36" t="str">
        <f t="shared" si="14"/>
        <v/>
      </c>
      <c r="DF5" s="36" t="str">
        <f t="shared" si="14"/>
        <v/>
      </c>
      <c r="DG5" s="36" t="str">
        <f t="shared" si="14"/>
        <v/>
      </c>
      <c r="DH5" s="36" t="str">
        <f t="shared" si="14"/>
        <v/>
      </c>
      <c r="DI5" s="36" t="str">
        <f t="shared" si="14"/>
        <v/>
      </c>
      <c r="DJ5" s="31"/>
      <c r="DK5" s="38">
        <v>3.0</v>
      </c>
      <c r="DL5" s="39">
        <f t="shared" ref="DL5:EA5" si="15">IF(CT5=$E$11,1,if(CT5=$E$13,-1,0))</f>
        <v>0</v>
      </c>
      <c r="DM5" s="39">
        <f t="shared" si="15"/>
        <v>0</v>
      </c>
      <c r="DN5" s="39">
        <f t="shared" si="15"/>
        <v>0</v>
      </c>
      <c r="DO5" s="39">
        <f t="shared" si="15"/>
        <v>-1</v>
      </c>
      <c r="DP5" s="39">
        <f t="shared" si="15"/>
        <v>0</v>
      </c>
      <c r="DQ5" s="39">
        <f t="shared" si="15"/>
        <v>0</v>
      </c>
      <c r="DR5" s="39">
        <f t="shared" si="15"/>
        <v>0</v>
      </c>
      <c r="DS5" s="39">
        <f t="shared" si="15"/>
        <v>0</v>
      </c>
      <c r="DT5" s="39">
        <f t="shared" si="15"/>
        <v>0</v>
      </c>
      <c r="DU5" s="39">
        <f t="shared" si="15"/>
        <v>-1</v>
      </c>
      <c r="DV5" s="39">
        <f t="shared" si="15"/>
        <v>0</v>
      </c>
      <c r="DW5" s="39">
        <f t="shared" si="15"/>
        <v>0</v>
      </c>
      <c r="DX5" s="39">
        <f t="shared" si="15"/>
        <v>0</v>
      </c>
      <c r="DY5" s="39">
        <f t="shared" si="15"/>
        <v>0</v>
      </c>
      <c r="DZ5" s="39">
        <f t="shared" si="15"/>
        <v>0</v>
      </c>
      <c r="EA5" s="39">
        <f t="shared" si="15"/>
        <v>0</v>
      </c>
      <c r="EB5" s="31"/>
      <c r="EC5" s="32">
        <f t="shared" si="5"/>
        <v>4</v>
      </c>
      <c r="ED5" s="32" t="str">
        <f t="shared" si="6"/>
        <v>Material</v>
      </c>
      <c r="EE5" s="32">
        <f t="shared" si="7"/>
        <v>0</v>
      </c>
      <c r="EF5" s="31"/>
    </row>
    <row r="6" ht="14.25" customHeight="1">
      <c r="A6" s="4"/>
      <c r="B6" s="4"/>
      <c r="C6" s="4"/>
      <c r="D6" s="42"/>
      <c r="E6" s="4"/>
      <c r="F6" s="21"/>
      <c r="Z6" s="22"/>
      <c r="AA6" s="40"/>
      <c r="AB6" s="41"/>
      <c r="AC6" s="25"/>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7"/>
      <c r="BI6" s="35">
        <v>4.0</v>
      </c>
      <c r="BJ6" s="36" t="str">
        <f t="shared" ref="BJ6:BY6" si="16">if(column(indirect(cell("address",offset($L$34,-2*($BI6-1),((BJ$2-1)*4)+2*($BI6-1)))))&gt;(max($37:$37)*4+8),"",offset($L$34,-2*($BI6-1),((BJ$2-1)*4)+2*($BI6-1)))</f>
        <v>++</v>
      </c>
      <c r="BK6" s="36" t="str">
        <f t="shared" si="16"/>
        <v/>
      </c>
      <c r="BL6" s="36" t="str">
        <f t="shared" si="16"/>
        <v/>
      </c>
      <c r="BM6" s="36" t="str">
        <f t="shared" si="16"/>
        <v/>
      </c>
      <c r="BN6" s="36" t="str">
        <f t="shared" si="16"/>
        <v/>
      </c>
      <c r="BO6" s="36" t="str">
        <f t="shared" si="16"/>
        <v>+</v>
      </c>
      <c r="BP6" s="36" t="str">
        <f t="shared" si="16"/>
        <v/>
      </c>
      <c r="BQ6" s="36" t="str">
        <f t="shared" si="16"/>
        <v/>
      </c>
      <c r="BR6" s="36" t="str">
        <f t="shared" si="16"/>
        <v/>
      </c>
      <c r="BS6" s="36" t="str">
        <f t="shared" si="16"/>
        <v/>
      </c>
      <c r="BT6" s="36" t="str">
        <f t="shared" si="16"/>
        <v/>
      </c>
      <c r="BU6" s="36" t="str">
        <f t="shared" si="16"/>
        <v/>
      </c>
      <c r="BV6" s="36" t="str">
        <f t="shared" si="16"/>
        <v/>
      </c>
      <c r="BW6" s="36" t="str">
        <f t="shared" si="16"/>
        <v/>
      </c>
      <c r="BX6" s="36" t="str">
        <f t="shared" si="16"/>
        <v/>
      </c>
      <c r="BY6" s="37" t="str">
        <f t="shared" si="16"/>
        <v/>
      </c>
      <c r="BZ6" s="29"/>
      <c r="CA6" s="38">
        <v>4.0</v>
      </c>
      <c r="CB6" s="39">
        <f t="shared" ref="CB6:CQ6" si="17">IF(BJ6=$E$11,1,if(BJ6=$E$13,-1,0))</f>
        <v>1</v>
      </c>
      <c r="CC6" s="39">
        <f t="shared" si="17"/>
        <v>0</v>
      </c>
      <c r="CD6" s="39">
        <f t="shared" si="17"/>
        <v>0</v>
      </c>
      <c r="CE6" s="39">
        <f t="shared" si="17"/>
        <v>0</v>
      </c>
      <c r="CF6" s="39">
        <f t="shared" si="17"/>
        <v>0</v>
      </c>
      <c r="CG6" s="39">
        <f t="shared" si="17"/>
        <v>-1</v>
      </c>
      <c r="CH6" s="39">
        <f t="shared" si="17"/>
        <v>0</v>
      </c>
      <c r="CI6" s="39">
        <f t="shared" si="17"/>
        <v>0</v>
      </c>
      <c r="CJ6" s="39">
        <f t="shared" si="17"/>
        <v>0</v>
      </c>
      <c r="CK6" s="39">
        <f t="shared" si="17"/>
        <v>0</v>
      </c>
      <c r="CL6" s="39">
        <f t="shared" si="17"/>
        <v>0</v>
      </c>
      <c r="CM6" s="39">
        <f t="shared" si="17"/>
        <v>0</v>
      </c>
      <c r="CN6" s="39">
        <f t="shared" si="17"/>
        <v>0</v>
      </c>
      <c r="CO6" s="39">
        <f t="shared" si="17"/>
        <v>0</v>
      </c>
      <c r="CP6" s="39">
        <f t="shared" si="17"/>
        <v>0</v>
      </c>
      <c r="CQ6" s="39">
        <f t="shared" si="17"/>
        <v>0</v>
      </c>
      <c r="CR6" s="31"/>
      <c r="CS6" s="38">
        <v>4.0</v>
      </c>
      <c r="CT6" s="37" t="str">
        <f t="shared" ref="CT6:DI6" si="18">iferror(if(column(indirect(cell("address",offset($L$34,-2*($CS6-1),((BI$2-1)*4)-2*($CS6-1)))))&lt;8,"",offset($L$34,-2*($CS6-1),((BI$2-1)*4)-2*($CS6-1))),"")</f>
        <v/>
      </c>
      <c r="CU6" s="36" t="str">
        <f t="shared" si="18"/>
        <v/>
      </c>
      <c r="CV6" s="36" t="str">
        <f t="shared" si="18"/>
        <v/>
      </c>
      <c r="CW6" s="36" t="str">
        <f t="shared" si="18"/>
        <v/>
      </c>
      <c r="CX6" s="36" t="str">
        <f t="shared" si="18"/>
        <v>++</v>
      </c>
      <c r="CY6" s="36" t="str">
        <f t="shared" si="18"/>
        <v/>
      </c>
      <c r="CZ6" s="36" t="str">
        <f t="shared" si="18"/>
        <v/>
      </c>
      <c r="DA6" s="36" t="str">
        <f t="shared" si="18"/>
        <v/>
      </c>
      <c r="DB6" s="36" t="str">
        <f t="shared" si="18"/>
        <v/>
      </c>
      <c r="DC6" s="36" t="str">
        <f t="shared" si="18"/>
        <v>+</v>
      </c>
      <c r="DD6" s="36" t="str">
        <f t="shared" si="18"/>
        <v/>
      </c>
      <c r="DE6" s="36" t="str">
        <f t="shared" si="18"/>
        <v/>
      </c>
      <c r="DF6" s="36" t="str">
        <f t="shared" si="18"/>
        <v/>
      </c>
      <c r="DG6" s="36" t="str">
        <f t="shared" si="18"/>
        <v/>
      </c>
      <c r="DH6" s="36" t="str">
        <f t="shared" si="18"/>
        <v/>
      </c>
      <c r="DI6" s="36" t="str">
        <f t="shared" si="18"/>
        <v/>
      </c>
      <c r="DJ6" s="31"/>
      <c r="DK6" s="38">
        <v>4.0</v>
      </c>
      <c r="DL6" s="39">
        <f t="shared" ref="DL6:EA6" si="19">IF(CT6=$E$11,1,if(CT6=$E$13,-1,0))</f>
        <v>0</v>
      </c>
      <c r="DM6" s="39">
        <f t="shared" si="19"/>
        <v>0</v>
      </c>
      <c r="DN6" s="39">
        <f t="shared" si="19"/>
        <v>0</v>
      </c>
      <c r="DO6" s="39">
        <f t="shared" si="19"/>
        <v>0</v>
      </c>
      <c r="DP6" s="39">
        <f t="shared" si="19"/>
        <v>1</v>
      </c>
      <c r="DQ6" s="39">
        <f t="shared" si="19"/>
        <v>0</v>
      </c>
      <c r="DR6" s="39">
        <f t="shared" si="19"/>
        <v>0</v>
      </c>
      <c r="DS6" s="39">
        <f t="shared" si="19"/>
        <v>0</v>
      </c>
      <c r="DT6" s="39">
        <f t="shared" si="19"/>
        <v>0</v>
      </c>
      <c r="DU6" s="39">
        <f t="shared" si="19"/>
        <v>-1</v>
      </c>
      <c r="DV6" s="39">
        <f t="shared" si="19"/>
        <v>0</v>
      </c>
      <c r="DW6" s="39">
        <f t="shared" si="19"/>
        <v>0</v>
      </c>
      <c r="DX6" s="39">
        <f t="shared" si="19"/>
        <v>0</v>
      </c>
      <c r="DY6" s="39">
        <f t="shared" si="19"/>
        <v>0</v>
      </c>
      <c r="DZ6" s="39">
        <f t="shared" si="19"/>
        <v>0</v>
      </c>
      <c r="EA6" s="39">
        <f t="shared" si="19"/>
        <v>0</v>
      </c>
      <c r="EB6" s="31"/>
      <c r="EC6" s="32">
        <f t="shared" si="5"/>
        <v>5</v>
      </c>
      <c r="ED6" s="32" t="str">
        <f t="shared" si="6"/>
        <v>Strength(Young's Modulus MPa)</v>
      </c>
      <c r="EE6" s="32">
        <f t="shared" si="7"/>
        <v>3</v>
      </c>
      <c r="EF6" s="31"/>
    </row>
    <row r="7" ht="14.25" customHeight="1">
      <c r="A7" s="43"/>
      <c r="B7" s="43"/>
      <c r="C7" s="43"/>
      <c r="D7" s="44"/>
      <c r="E7" s="43"/>
      <c r="F7" s="21"/>
      <c r="Z7" s="22"/>
      <c r="AA7" s="40"/>
      <c r="AB7" s="41"/>
      <c r="AC7" s="25"/>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7"/>
      <c r="BI7" s="35">
        <v>5.0</v>
      </c>
      <c r="BJ7" s="36" t="str">
        <f t="shared" ref="BJ7:BY7" si="20">if(column(indirect(cell("address",offset($L$34,-2*($BI7-1),((BJ$2-1)*4)+2*($BI7-1)))))&gt;(max($37:$37)*4+8),"",offset($L$34,-2*($BI7-1),((BJ$2-1)*4)+2*($BI7-1)))</f>
        <v>+</v>
      </c>
      <c r="BK7" s="36" t="str">
        <f t="shared" si="20"/>
        <v/>
      </c>
      <c r="BL7" s="36" t="str">
        <f t="shared" si="20"/>
        <v/>
      </c>
      <c r="BM7" s="36" t="str">
        <f t="shared" si="20"/>
        <v/>
      </c>
      <c r="BN7" s="36" t="str">
        <f t="shared" si="20"/>
        <v/>
      </c>
      <c r="BO7" s="36" t="str">
        <f t="shared" si="20"/>
        <v/>
      </c>
      <c r="BP7" s="36" t="str">
        <f t="shared" si="20"/>
        <v/>
      </c>
      <c r="BQ7" s="36" t="str">
        <f t="shared" si="20"/>
        <v/>
      </c>
      <c r="BR7" s="36" t="str">
        <f t="shared" si="20"/>
        <v/>
      </c>
      <c r="BS7" s="36" t="str">
        <f t="shared" si="20"/>
        <v/>
      </c>
      <c r="BT7" s="36" t="str">
        <f t="shared" si="20"/>
        <v/>
      </c>
      <c r="BU7" s="36" t="str">
        <f t="shared" si="20"/>
        <v/>
      </c>
      <c r="BV7" s="36" t="str">
        <f t="shared" si="20"/>
        <v/>
      </c>
      <c r="BW7" s="36" t="str">
        <f t="shared" si="20"/>
        <v/>
      </c>
      <c r="BX7" s="36" t="str">
        <f t="shared" si="20"/>
        <v/>
      </c>
      <c r="BY7" s="37" t="str">
        <f t="shared" si="20"/>
        <v/>
      </c>
      <c r="BZ7" s="29"/>
      <c r="CA7" s="38">
        <v>5.0</v>
      </c>
      <c r="CB7" s="39">
        <f t="shared" ref="CB7:CQ7" si="21">IF(BJ7=$E$11,1,if(BJ7=$E$13,-1,0))</f>
        <v>-1</v>
      </c>
      <c r="CC7" s="39">
        <f t="shared" si="21"/>
        <v>0</v>
      </c>
      <c r="CD7" s="39">
        <f t="shared" si="21"/>
        <v>0</v>
      </c>
      <c r="CE7" s="39">
        <f t="shared" si="21"/>
        <v>0</v>
      </c>
      <c r="CF7" s="39">
        <f t="shared" si="21"/>
        <v>0</v>
      </c>
      <c r="CG7" s="39">
        <f t="shared" si="21"/>
        <v>0</v>
      </c>
      <c r="CH7" s="39">
        <f t="shared" si="21"/>
        <v>0</v>
      </c>
      <c r="CI7" s="39">
        <f t="shared" si="21"/>
        <v>0</v>
      </c>
      <c r="CJ7" s="39">
        <f t="shared" si="21"/>
        <v>0</v>
      </c>
      <c r="CK7" s="39">
        <f t="shared" si="21"/>
        <v>0</v>
      </c>
      <c r="CL7" s="39">
        <f t="shared" si="21"/>
        <v>0</v>
      </c>
      <c r="CM7" s="39">
        <f t="shared" si="21"/>
        <v>0</v>
      </c>
      <c r="CN7" s="39">
        <f t="shared" si="21"/>
        <v>0</v>
      </c>
      <c r="CO7" s="39">
        <f t="shared" si="21"/>
        <v>0</v>
      </c>
      <c r="CP7" s="39">
        <f t="shared" si="21"/>
        <v>0</v>
      </c>
      <c r="CQ7" s="39">
        <f t="shared" si="21"/>
        <v>0</v>
      </c>
      <c r="CR7" s="31"/>
      <c r="CS7" s="38">
        <v>5.0</v>
      </c>
      <c r="CT7" s="37" t="str">
        <f t="shared" ref="CT7:DI7" si="22">iferror(if(column(indirect(cell("address",offset($L$34,-2*($CS7-1),((BI$2-1)*4)-2*($CS7-1)))))&lt;8,"",offset($L$34,-2*($CS7-1),((BI$2-1)*4)-2*($CS7-1))),"")</f>
        <v/>
      </c>
      <c r="CU7" s="36" t="str">
        <f t="shared" si="22"/>
        <v/>
      </c>
      <c r="CV7" s="36" t="str">
        <f t="shared" si="22"/>
        <v/>
      </c>
      <c r="CW7" s="36" t="str">
        <f t="shared" si="22"/>
        <v/>
      </c>
      <c r="CX7" s="36" t="str">
        <f t="shared" si="22"/>
        <v/>
      </c>
      <c r="CY7" s="36" t="str">
        <f t="shared" si="22"/>
        <v>+</v>
      </c>
      <c r="CZ7" s="36" t="str">
        <f t="shared" si="22"/>
        <v/>
      </c>
      <c r="DA7" s="36" t="str">
        <f t="shared" si="22"/>
        <v/>
      </c>
      <c r="DB7" s="36" t="str">
        <f t="shared" si="22"/>
        <v/>
      </c>
      <c r="DC7" s="36" t="str">
        <f t="shared" si="22"/>
        <v/>
      </c>
      <c r="DD7" s="36" t="str">
        <f t="shared" si="22"/>
        <v/>
      </c>
      <c r="DE7" s="36" t="str">
        <f t="shared" si="22"/>
        <v/>
      </c>
      <c r="DF7" s="36" t="str">
        <f t="shared" si="22"/>
        <v/>
      </c>
      <c r="DG7" s="36" t="str">
        <f t="shared" si="22"/>
        <v/>
      </c>
      <c r="DH7" s="36" t="str">
        <f t="shared" si="22"/>
        <v/>
      </c>
      <c r="DI7" s="36" t="str">
        <f t="shared" si="22"/>
        <v/>
      </c>
      <c r="DJ7" s="31"/>
      <c r="DK7" s="38">
        <v>5.0</v>
      </c>
      <c r="DL7" s="39">
        <f t="shared" ref="DL7:EA7" si="23">IF(CT7=$E$11,1,if(CT7=$E$13,-1,0))</f>
        <v>0</v>
      </c>
      <c r="DM7" s="39">
        <f t="shared" si="23"/>
        <v>0</v>
      </c>
      <c r="DN7" s="39">
        <f t="shared" si="23"/>
        <v>0</v>
      </c>
      <c r="DO7" s="39">
        <f t="shared" si="23"/>
        <v>0</v>
      </c>
      <c r="DP7" s="39">
        <f t="shared" si="23"/>
        <v>0</v>
      </c>
      <c r="DQ7" s="39">
        <f t="shared" si="23"/>
        <v>-1</v>
      </c>
      <c r="DR7" s="39">
        <f t="shared" si="23"/>
        <v>0</v>
      </c>
      <c r="DS7" s="39">
        <f t="shared" si="23"/>
        <v>0</v>
      </c>
      <c r="DT7" s="39">
        <f t="shared" si="23"/>
        <v>0</v>
      </c>
      <c r="DU7" s="39">
        <f t="shared" si="23"/>
        <v>0</v>
      </c>
      <c r="DV7" s="39">
        <f t="shared" si="23"/>
        <v>0</v>
      </c>
      <c r="DW7" s="39">
        <f t="shared" si="23"/>
        <v>0</v>
      </c>
      <c r="DX7" s="39">
        <f t="shared" si="23"/>
        <v>0</v>
      </c>
      <c r="DY7" s="39">
        <f t="shared" si="23"/>
        <v>0</v>
      </c>
      <c r="DZ7" s="39">
        <f t="shared" si="23"/>
        <v>0</v>
      </c>
      <c r="EA7" s="39">
        <f t="shared" si="23"/>
        <v>0</v>
      </c>
      <c r="EB7" s="31"/>
      <c r="EC7" s="32">
        <f t="shared" si="5"/>
        <v>6</v>
      </c>
      <c r="ED7" s="32" t="str">
        <f t="shared" si="6"/>
        <v>Method of Attachment</v>
      </c>
      <c r="EE7" s="32">
        <f t="shared" si="7"/>
        <v>-1</v>
      </c>
      <c r="EF7" s="31"/>
    </row>
    <row r="8" ht="14.25" customHeight="1">
      <c r="A8" s="45"/>
      <c r="B8" s="45"/>
      <c r="C8" s="45"/>
      <c r="D8" s="46"/>
      <c r="E8" s="45"/>
      <c r="F8" s="21"/>
      <c r="Z8" s="22"/>
      <c r="AA8" s="40"/>
      <c r="AB8" s="41"/>
      <c r="AC8" s="25"/>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7"/>
      <c r="BI8" s="35">
        <v>6.0</v>
      </c>
      <c r="BJ8" s="36" t="str">
        <f t="shared" ref="BJ8:BY8" si="24">if(column(indirect(cell("address",offset($L$34,-2*($BI8-1),((BJ$2-1)*4)+2*($BI8-1)))))&gt;(max($37:$37)*4+8),"",offset($L$34,-2*($BI8-1),((BJ$2-1)*4)+2*($BI8-1)))</f>
        <v/>
      </c>
      <c r="BK8" s="36" t="str">
        <f t="shared" si="24"/>
        <v>+</v>
      </c>
      <c r="BL8" s="36" t="str">
        <f t="shared" si="24"/>
        <v/>
      </c>
      <c r="BM8" s="36" t="str">
        <f t="shared" si="24"/>
        <v/>
      </c>
      <c r="BN8" s="36" t="str">
        <f t="shared" si="24"/>
        <v/>
      </c>
      <c r="BO8" s="36" t="str">
        <f t="shared" si="24"/>
        <v/>
      </c>
      <c r="BP8" s="36" t="str">
        <f t="shared" si="24"/>
        <v/>
      </c>
      <c r="BQ8" s="36" t="str">
        <f t="shared" si="24"/>
        <v/>
      </c>
      <c r="BR8" s="36" t="str">
        <f t="shared" si="24"/>
        <v/>
      </c>
      <c r="BS8" s="36" t="str">
        <f t="shared" si="24"/>
        <v/>
      </c>
      <c r="BT8" s="36" t="str">
        <f t="shared" si="24"/>
        <v/>
      </c>
      <c r="BU8" s="36" t="str">
        <f t="shared" si="24"/>
        <v/>
      </c>
      <c r="BV8" s="36" t="str">
        <f t="shared" si="24"/>
        <v/>
      </c>
      <c r="BW8" s="36" t="str">
        <f t="shared" si="24"/>
        <v/>
      </c>
      <c r="BX8" s="36" t="str">
        <f t="shared" si="24"/>
        <v/>
      </c>
      <c r="BY8" s="37" t="str">
        <f t="shared" si="24"/>
        <v/>
      </c>
      <c r="BZ8" s="29"/>
      <c r="CA8" s="38">
        <v>6.0</v>
      </c>
      <c r="CB8" s="39">
        <f t="shared" ref="CB8:CQ8" si="25">IF(BJ8=$E$11,1,if(BJ8=$E$13,-1,0))</f>
        <v>0</v>
      </c>
      <c r="CC8" s="39">
        <f t="shared" si="25"/>
        <v>-1</v>
      </c>
      <c r="CD8" s="39">
        <f t="shared" si="25"/>
        <v>0</v>
      </c>
      <c r="CE8" s="39">
        <f t="shared" si="25"/>
        <v>0</v>
      </c>
      <c r="CF8" s="39">
        <f t="shared" si="25"/>
        <v>0</v>
      </c>
      <c r="CG8" s="39">
        <f t="shared" si="25"/>
        <v>0</v>
      </c>
      <c r="CH8" s="39">
        <f t="shared" si="25"/>
        <v>0</v>
      </c>
      <c r="CI8" s="39">
        <f t="shared" si="25"/>
        <v>0</v>
      </c>
      <c r="CJ8" s="39">
        <f t="shared" si="25"/>
        <v>0</v>
      </c>
      <c r="CK8" s="39">
        <f t="shared" si="25"/>
        <v>0</v>
      </c>
      <c r="CL8" s="39">
        <f t="shared" si="25"/>
        <v>0</v>
      </c>
      <c r="CM8" s="39">
        <f t="shared" si="25"/>
        <v>0</v>
      </c>
      <c r="CN8" s="39">
        <f t="shared" si="25"/>
        <v>0</v>
      </c>
      <c r="CO8" s="39">
        <f t="shared" si="25"/>
        <v>0</v>
      </c>
      <c r="CP8" s="39">
        <f t="shared" si="25"/>
        <v>0</v>
      </c>
      <c r="CQ8" s="39">
        <f t="shared" si="25"/>
        <v>0</v>
      </c>
      <c r="CR8" s="31"/>
      <c r="CS8" s="38">
        <v>6.0</v>
      </c>
      <c r="CT8" s="37" t="str">
        <f t="shared" ref="CT8:DI8" si="26">iferror(if(column(indirect(cell("address",offset($L$34,-2*($CS8-1),((BI$2-1)*4)-2*($CS8-1)))))&lt;8,"",offset($L$34,-2*($CS8-1),((BI$2-1)*4)-2*($CS8-1))),"")</f>
        <v/>
      </c>
      <c r="CU8" s="36" t="str">
        <f t="shared" si="26"/>
        <v/>
      </c>
      <c r="CV8" s="36" t="str">
        <f t="shared" si="26"/>
        <v/>
      </c>
      <c r="CW8" s="36" t="str">
        <f t="shared" si="26"/>
        <v/>
      </c>
      <c r="CX8" s="36" t="str">
        <f t="shared" si="26"/>
        <v/>
      </c>
      <c r="CY8" s="36" t="str">
        <f t="shared" si="26"/>
        <v/>
      </c>
      <c r="CZ8" s="36" t="str">
        <f t="shared" si="26"/>
        <v/>
      </c>
      <c r="DA8" s="36" t="str">
        <f t="shared" si="26"/>
        <v>+</v>
      </c>
      <c r="DB8" s="36" t="str">
        <f t="shared" si="26"/>
        <v/>
      </c>
      <c r="DC8" s="36" t="str">
        <f t="shared" si="26"/>
        <v/>
      </c>
      <c r="DD8" s="36" t="str">
        <f t="shared" si="26"/>
        <v/>
      </c>
      <c r="DE8" s="36" t="str">
        <f t="shared" si="26"/>
        <v/>
      </c>
      <c r="DF8" s="36" t="str">
        <f t="shared" si="26"/>
        <v/>
      </c>
      <c r="DG8" s="36" t="str">
        <f t="shared" si="26"/>
        <v/>
      </c>
      <c r="DH8" s="36" t="str">
        <f t="shared" si="26"/>
        <v/>
      </c>
      <c r="DI8" s="36" t="str">
        <f t="shared" si="26"/>
        <v/>
      </c>
      <c r="DJ8" s="31"/>
      <c r="DK8" s="38">
        <v>6.0</v>
      </c>
      <c r="DL8" s="39">
        <f t="shared" ref="DL8:EA8" si="27">IF(CT8=$E$11,1,if(CT8=$E$13,-1,0))</f>
        <v>0</v>
      </c>
      <c r="DM8" s="39">
        <f t="shared" si="27"/>
        <v>0</v>
      </c>
      <c r="DN8" s="39">
        <f t="shared" si="27"/>
        <v>0</v>
      </c>
      <c r="DO8" s="39">
        <f t="shared" si="27"/>
        <v>0</v>
      </c>
      <c r="DP8" s="39">
        <f t="shared" si="27"/>
        <v>0</v>
      </c>
      <c r="DQ8" s="39">
        <f t="shared" si="27"/>
        <v>0</v>
      </c>
      <c r="DR8" s="39">
        <f t="shared" si="27"/>
        <v>0</v>
      </c>
      <c r="DS8" s="39">
        <f t="shared" si="27"/>
        <v>-1</v>
      </c>
      <c r="DT8" s="39">
        <f t="shared" si="27"/>
        <v>0</v>
      </c>
      <c r="DU8" s="39">
        <f t="shared" si="27"/>
        <v>0</v>
      </c>
      <c r="DV8" s="39">
        <f t="shared" si="27"/>
        <v>0</v>
      </c>
      <c r="DW8" s="39">
        <f t="shared" si="27"/>
        <v>0</v>
      </c>
      <c r="DX8" s="39">
        <f t="shared" si="27"/>
        <v>0</v>
      </c>
      <c r="DY8" s="39">
        <f t="shared" si="27"/>
        <v>0</v>
      </c>
      <c r="DZ8" s="39">
        <f t="shared" si="27"/>
        <v>0</v>
      </c>
      <c r="EA8" s="39">
        <f t="shared" si="27"/>
        <v>0</v>
      </c>
      <c r="EB8" s="31"/>
      <c r="EC8" s="32">
        <f t="shared" si="5"/>
        <v>7</v>
      </c>
      <c r="ED8" s="32" t="str">
        <f t="shared" si="6"/>
        <v>Power Delivery</v>
      </c>
      <c r="EE8" s="32">
        <f t="shared" si="7"/>
        <v>-1</v>
      </c>
      <c r="EF8" s="31"/>
    </row>
    <row r="9" ht="14.25" customHeight="1">
      <c r="A9" s="45"/>
      <c r="B9" s="47" t="s">
        <v>5</v>
      </c>
      <c r="F9" s="21"/>
      <c r="Z9" s="22"/>
      <c r="AA9" s="40"/>
      <c r="AB9" s="41"/>
      <c r="AC9" s="25"/>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7"/>
      <c r="BI9" s="35">
        <v>7.0</v>
      </c>
      <c r="BJ9" s="36" t="str">
        <f t="shared" ref="BJ9:BY9" si="28">if(column(indirect(cell("address",offset($L$34,-2*($BI9-1),((BJ$2-1)*4)+2*($BI9-1)))))&gt;(max($37:$37)*4+8),"",offset($L$34,-2*($BI9-1),((BJ$2-1)*4)+2*($BI9-1)))</f>
        <v>+</v>
      </c>
      <c r="BK9" s="36" t="str">
        <f t="shared" si="28"/>
        <v>+</v>
      </c>
      <c r="BL9" s="36" t="str">
        <f t="shared" si="28"/>
        <v/>
      </c>
      <c r="BM9" s="36" t="str">
        <f t="shared" si="28"/>
        <v/>
      </c>
      <c r="BN9" s="36" t="str">
        <f t="shared" si="28"/>
        <v/>
      </c>
      <c r="BO9" s="36" t="str">
        <f t="shared" si="28"/>
        <v/>
      </c>
      <c r="BP9" s="36" t="str">
        <f t="shared" si="28"/>
        <v/>
      </c>
      <c r="BQ9" s="36" t="str">
        <f t="shared" si="28"/>
        <v/>
      </c>
      <c r="BR9" s="36" t="str">
        <f t="shared" si="28"/>
        <v/>
      </c>
      <c r="BS9" s="36" t="str">
        <f t="shared" si="28"/>
        <v/>
      </c>
      <c r="BT9" s="36" t="str">
        <f t="shared" si="28"/>
        <v/>
      </c>
      <c r="BU9" s="36" t="str">
        <f t="shared" si="28"/>
        <v/>
      </c>
      <c r="BV9" s="36" t="str">
        <f t="shared" si="28"/>
        <v/>
      </c>
      <c r="BW9" s="36" t="str">
        <f t="shared" si="28"/>
        <v/>
      </c>
      <c r="BX9" s="36" t="str">
        <f t="shared" si="28"/>
        <v/>
      </c>
      <c r="BY9" s="37" t="str">
        <f t="shared" si="28"/>
        <v/>
      </c>
      <c r="BZ9" s="29"/>
      <c r="CA9" s="38">
        <v>7.0</v>
      </c>
      <c r="CB9" s="39">
        <f t="shared" ref="CB9:CQ9" si="29">IF(BJ9=$E$11,1,if(BJ9=$E$13,-1,0))</f>
        <v>-1</v>
      </c>
      <c r="CC9" s="39">
        <f t="shared" si="29"/>
        <v>-1</v>
      </c>
      <c r="CD9" s="39">
        <f t="shared" si="29"/>
        <v>0</v>
      </c>
      <c r="CE9" s="39">
        <f t="shared" si="29"/>
        <v>0</v>
      </c>
      <c r="CF9" s="39">
        <f t="shared" si="29"/>
        <v>0</v>
      </c>
      <c r="CG9" s="39">
        <f t="shared" si="29"/>
        <v>0</v>
      </c>
      <c r="CH9" s="39">
        <f t="shared" si="29"/>
        <v>0</v>
      </c>
      <c r="CI9" s="39">
        <f t="shared" si="29"/>
        <v>0</v>
      </c>
      <c r="CJ9" s="39">
        <f t="shared" si="29"/>
        <v>0</v>
      </c>
      <c r="CK9" s="39">
        <f t="shared" si="29"/>
        <v>0</v>
      </c>
      <c r="CL9" s="39">
        <f t="shared" si="29"/>
        <v>0</v>
      </c>
      <c r="CM9" s="39">
        <f t="shared" si="29"/>
        <v>0</v>
      </c>
      <c r="CN9" s="39">
        <f t="shared" si="29"/>
        <v>0</v>
      </c>
      <c r="CO9" s="39">
        <f t="shared" si="29"/>
        <v>0</v>
      </c>
      <c r="CP9" s="39">
        <f t="shared" si="29"/>
        <v>0</v>
      </c>
      <c r="CQ9" s="39">
        <f t="shared" si="29"/>
        <v>0</v>
      </c>
      <c r="CR9" s="31"/>
      <c r="CS9" s="38">
        <v>7.0</v>
      </c>
      <c r="CT9" s="37" t="str">
        <f t="shared" ref="CT9:DI9" si="30">iferror(if(column(indirect(cell("address",offset($L$34,-2*($CS9-1),((BI$2-1)*4)-2*($CS9-1)))))&lt;8,"",offset($L$34,-2*($CS9-1),((BI$2-1)*4)-2*($CS9-1))),"")</f>
        <v/>
      </c>
      <c r="CU9" s="36" t="str">
        <f t="shared" si="30"/>
        <v/>
      </c>
      <c r="CV9" s="36" t="str">
        <f t="shared" si="30"/>
        <v/>
      </c>
      <c r="CW9" s="36" t="str">
        <f t="shared" si="30"/>
        <v/>
      </c>
      <c r="CX9" s="36" t="str">
        <f t="shared" si="30"/>
        <v/>
      </c>
      <c r="CY9" s="36" t="str">
        <f t="shared" si="30"/>
        <v/>
      </c>
      <c r="CZ9" s="36" t="str">
        <f t="shared" si="30"/>
        <v/>
      </c>
      <c r="DA9" s="36" t="str">
        <f t="shared" si="30"/>
        <v>+</v>
      </c>
      <c r="DB9" s="36" t="str">
        <f t="shared" si="30"/>
        <v>+</v>
      </c>
      <c r="DC9" s="36" t="str">
        <f t="shared" si="30"/>
        <v/>
      </c>
      <c r="DD9" s="36" t="str">
        <f t="shared" si="30"/>
        <v/>
      </c>
      <c r="DE9" s="36" t="str">
        <f t="shared" si="30"/>
        <v/>
      </c>
      <c r="DF9" s="36" t="str">
        <f t="shared" si="30"/>
        <v/>
      </c>
      <c r="DG9" s="36" t="str">
        <f t="shared" si="30"/>
        <v/>
      </c>
      <c r="DH9" s="36" t="str">
        <f t="shared" si="30"/>
        <v/>
      </c>
      <c r="DI9" s="36" t="str">
        <f t="shared" si="30"/>
        <v/>
      </c>
      <c r="DJ9" s="31"/>
      <c r="DK9" s="38">
        <v>7.0</v>
      </c>
      <c r="DL9" s="39">
        <f t="shared" ref="DL9:EA9" si="31">IF(CT9=$E$11,1,if(CT9=$E$13,-1,0))</f>
        <v>0</v>
      </c>
      <c r="DM9" s="39">
        <f t="shared" si="31"/>
        <v>0</v>
      </c>
      <c r="DN9" s="39">
        <f t="shared" si="31"/>
        <v>0</v>
      </c>
      <c r="DO9" s="39">
        <f t="shared" si="31"/>
        <v>0</v>
      </c>
      <c r="DP9" s="39">
        <f t="shared" si="31"/>
        <v>0</v>
      </c>
      <c r="DQ9" s="39">
        <f t="shared" si="31"/>
        <v>0</v>
      </c>
      <c r="DR9" s="39">
        <f t="shared" si="31"/>
        <v>0</v>
      </c>
      <c r="DS9" s="39">
        <f t="shared" si="31"/>
        <v>-1</v>
      </c>
      <c r="DT9" s="39">
        <f t="shared" si="31"/>
        <v>-1</v>
      </c>
      <c r="DU9" s="39">
        <f t="shared" si="31"/>
        <v>0</v>
      </c>
      <c r="DV9" s="39">
        <f t="shared" si="31"/>
        <v>0</v>
      </c>
      <c r="DW9" s="39">
        <f t="shared" si="31"/>
        <v>0</v>
      </c>
      <c r="DX9" s="39">
        <f t="shared" si="31"/>
        <v>0</v>
      </c>
      <c r="DY9" s="39">
        <f t="shared" si="31"/>
        <v>0</v>
      </c>
      <c r="DZ9" s="39">
        <f t="shared" si="31"/>
        <v>0</v>
      </c>
      <c r="EA9" s="39">
        <f t="shared" si="31"/>
        <v>0</v>
      </c>
      <c r="EB9" s="31"/>
      <c r="EC9" s="32">
        <f t="shared" si="5"/>
        <v>8</v>
      </c>
      <c r="ED9" s="32" t="str">
        <f t="shared" si="6"/>
        <v>Method of Verification</v>
      </c>
      <c r="EE9" s="32">
        <f t="shared" si="7"/>
        <v>-2</v>
      </c>
      <c r="EF9" s="31"/>
    </row>
    <row r="10" ht="14.25" customHeight="1">
      <c r="A10" s="45"/>
      <c r="F10" s="21"/>
      <c r="Z10" s="22"/>
      <c r="AA10" s="40"/>
      <c r="AB10" s="41"/>
      <c r="AC10" s="25"/>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7"/>
      <c r="BI10" s="35">
        <v>8.0</v>
      </c>
      <c r="BJ10" s="36" t="str">
        <f t="shared" ref="BJ10:BY10" si="32">if(column(indirect(cell("address",offset($L$34,-2*($BI10-1),((BJ$2-1)*4)+2*($BI10-1)))))&gt;(max($37:$37)*4+8),"",offset($L$34,-2*($BI10-1),((BJ$2-1)*4)+2*($BI10-1)))</f>
        <v/>
      </c>
      <c r="BK10" s="36" t="str">
        <f t="shared" si="32"/>
        <v/>
      </c>
      <c r="BL10" s="36" t="str">
        <f t="shared" si="32"/>
        <v/>
      </c>
      <c r="BM10" s="36" t="str">
        <f t="shared" si="32"/>
        <v/>
      </c>
      <c r="BN10" s="36" t="str">
        <f t="shared" si="32"/>
        <v/>
      </c>
      <c r="BO10" s="36" t="str">
        <f t="shared" si="32"/>
        <v/>
      </c>
      <c r="BP10" s="36" t="str">
        <f t="shared" si="32"/>
        <v/>
      </c>
      <c r="BQ10" s="36" t="str">
        <f t="shared" si="32"/>
        <v/>
      </c>
      <c r="BR10" s="36" t="str">
        <f t="shared" si="32"/>
        <v/>
      </c>
      <c r="BS10" s="36" t="str">
        <f t="shared" si="32"/>
        <v/>
      </c>
      <c r="BT10" s="36" t="str">
        <f t="shared" si="32"/>
        <v/>
      </c>
      <c r="BU10" s="36" t="str">
        <f t="shared" si="32"/>
        <v/>
      </c>
      <c r="BV10" s="36" t="str">
        <f t="shared" si="32"/>
        <v/>
      </c>
      <c r="BW10" s="36" t="str">
        <f t="shared" si="32"/>
        <v/>
      </c>
      <c r="BX10" s="36" t="str">
        <f t="shared" si="32"/>
        <v/>
      </c>
      <c r="BY10" s="37" t="str">
        <f t="shared" si="32"/>
        <v/>
      </c>
      <c r="BZ10" s="29"/>
      <c r="CA10" s="38">
        <v>8.0</v>
      </c>
      <c r="CB10" s="39">
        <f t="shared" ref="CB10:CQ10" si="33">IF(BJ10=$E$11,1,if(BJ10=$E$13,-1,0))</f>
        <v>0</v>
      </c>
      <c r="CC10" s="39">
        <f t="shared" si="33"/>
        <v>0</v>
      </c>
      <c r="CD10" s="39">
        <f t="shared" si="33"/>
        <v>0</v>
      </c>
      <c r="CE10" s="39">
        <f t="shared" si="33"/>
        <v>0</v>
      </c>
      <c r="CF10" s="39">
        <f t="shared" si="33"/>
        <v>0</v>
      </c>
      <c r="CG10" s="39">
        <f t="shared" si="33"/>
        <v>0</v>
      </c>
      <c r="CH10" s="39">
        <f t="shared" si="33"/>
        <v>0</v>
      </c>
      <c r="CI10" s="39">
        <f t="shared" si="33"/>
        <v>0</v>
      </c>
      <c r="CJ10" s="39">
        <f t="shared" si="33"/>
        <v>0</v>
      </c>
      <c r="CK10" s="39">
        <f t="shared" si="33"/>
        <v>0</v>
      </c>
      <c r="CL10" s="39">
        <f t="shared" si="33"/>
        <v>0</v>
      </c>
      <c r="CM10" s="39">
        <f t="shared" si="33"/>
        <v>0</v>
      </c>
      <c r="CN10" s="39">
        <f t="shared" si="33"/>
        <v>0</v>
      </c>
      <c r="CO10" s="39">
        <f t="shared" si="33"/>
        <v>0</v>
      </c>
      <c r="CP10" s="39">
        <f t="shared" si="33"/>
        <v>0</v>
      </c>
      <c r="CQ10" s="39">
        <f t="shared" si="33"/>
        <v>0</v>
      </c>
      <c r="CR10" s="31"/>
      <c r="CS10" s="38">
        <v>8.0</v>
      </c>
      <c r="CT10" s="37" t="str">
        <f t="shared" ref="CT10:DI10" si="34">iferror(if(column(indirect(cell("address",offset($L$34,-2*($CS10-1),((BI$2-1)*4)-2*($CS10-1)))))&lt;8,"",offset($L$34,-2*($CS10-1),((BI$2-1)*4)-2*($CS10-1))),"")</f>
        <v/>
      </c>
      <c r="CU10" s="36" t="str">
        <f t="shared" si="34"/>
        <v/>
      </c>
      <c r="CV10" s="36" t="str">
        <f t="shared" si="34"/>
        <v/>
      </c>
      <c r="CW10" s="36" t="str">
        <f t="shared" si="34"/>
        <v/>
      </c>
      <c r="CX10" s="36" t="str">
        <f t="shared" si="34"/>
        <v/>
      </c>
      <c r="CY10" s="36" t="str">
        <f t="shared" si="34"/>
        <v/>
      </c>
      <c r="CZ10" s="36" t="str">
        <f t="shared" si="34"/>
        <v/>
      </c>
      <c r="DA10" s="36" t="str">
        <f t="shared" si="34"/>
        <v/>
      </c>
      <c r="DB10" s="36" t="str">
        <f t="shared" si="34"/>
        <v/>
      </c>
      <c r="DC10" s="36" t="str">
        <f t="shared" si="34"/>
        <v/>
      </c>
      <c r="DD10" s="36" t="str">
        <f t="shared" si="34"/>
        <v/>
      </c>
      <c r="DE10" s="36" t="str">
        <f t="shared" si="34"/>
        <v/>
      </c>
      <c r="DF10" s="36" t="str">
        <f t="shared" si="34"/>
        <v/>
      </c>
      <c r="DG10" s="36" t="str">
        <f t="shared" si="34"/>
        <v/>
      </c>
      <c r="DH10" s="36" t="str">
        <f t="shared" si="34"/>
        <v/>
      </c>
      <c r="DI10" s="36" t="str">
        <f t="shared" si="34"/>
        <v/>
      </c>
      <c r="DJ10" s="31"/>
      <c r="DK10" s="38">
        <v>8.0</v>
      </c>
      <c r="DL10" s="39">
        <f t="shared" ref="DL10:EA10" si="35">IF(CT10=$E$11,1,if(CT10=$E$13,-1,0))</f>
        <v>0</v>
      </c>
      <c r="DM10" s="39">
        <f t="shared" si="35"/>
        <v>0</v>
      </c>
      <c r="DN10" s="39">
        <f t="shared" si="35"/>
        <v>0</v>
      </c>
      <c r="DO10" s="39">
        <f t="shared" si="35"/>
        <v>0</v>
      </c>
      <c r="DP10" s="39">
        <f t="shared" si="35"/>
        <v>0</v>
      </c>
      <c r="DQ10" s="39">
        <f t="shared" si="35"/>
        <v>0</v>
      </c>
      <c r="DR10" s="39">
        <f t="shared" si="35"/>
        <v>0</v>
      </c>
      <c r="DS10" s="39">
        <f t="shared" si="35"/>
        <v>0</v>
      </c>
      <c r="DT10" s="39">
        <f t="shared" si="35"/>
        <v>0</v>
      </c>
      <c r="DU10" s="39">
        <f t="shared" si="35"/>
        <v>0</v>
      </c>
      <c r="DV10" s="39">
        <f t="shared" si="35"/>
        <v>0</v>
      </c>
      <c r="DW10" s="39">
        <f t="shared" si="35"/>
        <v>0</v>
      </c>
      <c r="DX10" s="39">
        <f t="shared" si="35"/>
        <v>0</v>
      </c>
      <c r="DY10" s="39">
        <f t="shared" si="35"/>
        <v>0</v>
      </c>
      <c r="DZ10" s="39">
        <f t="shared" si="35"/>
        <v>0</v>
      </c>
      <c r="EA10" s="39">
        <f t="shared" si="35"/>
        <v>0</v>
      </c>
      <c r="EB10" s="31"/>
      <c r="EC10" s="32">
        <f t="shared" si="5"/>
        <v>9</v>
      </c>
      <c r="ED10" s="32" t="str">
        <f t="shared" si="6"/>
        <v>Alarms/Notifications</v>
      </c>
      <c r="EE10" s="32">
        <f t="shared" si="7"/>
        <v>-1</v>
      </c>
      <c r="EF10" s="31"/>
    </row>
    <row r="11" ht="14.25" customHeight="1">
      <c r="A11" s="45"/>
      <c r="B11" s="48" t="s">
        <v>6</v>
      </c>
      <c r="E11" s="49" t="s">
        <v>7</v>
      </c>
      <c r="F11" s="21"/>
      <c r="Z11" s="22"/>
      <c r="AA11" s="40"/>
      <c r="AB11" s="41"/>
      <c r="AC11" s="25"/>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7"/>
      <c r="BI11" s="35">
        <v>9.0</v>
      </c>
      <c r="BJ11" s="36" t="str">
        <f t="shared" ref="BJ11:BY11" si="36">if(column(indirect(cell("address",offset($L$34,-2*($BI11-1),((BJ$2-1)*4)+2*($BI11-1)))))&gt;(max($37:$37)*4+8),"",offset($L$34,-2*($BI11-1),((BJ$2-1)*4)+2*($BI11-1)))</f>
        <v>− −</v>
      </c>
      <c r="BK11" s="36" t="str">
        <f t="shared" si="36"/>
        <v/>
      </c>
      <c r="BL11" s="36" t="str">
        <f t="shared" si="36"/>
        <v/>
      </c>
      <c r="BM11" s="36" t="str">
        <f t="shared" si="36"/>
        <v/>
      </c>
      <c r="BN11" s="36" t="str">
        <f t="shared" si="36"/>
        <v/>
      </c>
      <c r="BO11" s="36" t="str">
        <f t="shared" si="36"/>
        <v/>
      </c>
      <c r="BP11" s="36" t="str">
        <f t="shared" si="36"/>
        <v/>
      </c>
      <c r="BQ11" s="36" t="str">
        <f t="shared" si="36"/>
        <v/>
      </c>
      <c r="BR11" s="36" t="str">
        <f t="shared" si="36"/>
        <v/>
      </c>
      <c r="BS11" s="36" t="str">
        <f t="shared" si="36"/>
        <v/>
      </c>
      <c r="BT11" s="36" t="str">
        <f t="shared" si="36"/>
        <v/>
      </c>
      <c r="BU11" s="36" t="str">
        <f t="shared" si="36"/>
        <v/>
      </c>
      <c r="BV11" s="36" t="str">
        <f t="shared" si="36"/>
        <v/>
      </c>
      <c r="BW11" s="36" t="str">
        <f t="shared" si="36"/>
        <v/>
      </c>
      <c r="BX11" s="36" t="str">
        <f t="shared" si="36"/>
        <v/>
      </c>
      <c r="BY11" s="37" t="str">
        <f t="shared" si="36"/>
        <v/>
      </c>
      <c r="BZ11" s="29"/>
      <c r="CA11" s="38">
        <v>9.0</v>
      </c>
      <c r="CB11" s="39">
        <f t="shared" ref="CB11:CQ11" si="37">IF(BJ11=$E$11,1,if(BJ11=$E$13,-1,0))</f>
        <v>0</v>
      </c>
      <c r="CC11" s="39">
        <f t="shared" si="37"/>
        <v>0</v>
      </c>
      <c r="CD11" s="39">
        <f t="shared" si="37"/>
        <v>0</v>
      </c>
      <c r="CE11" s="39">
        <f t="shared" si="37"/>
        <v>0</v>
      </c>
      <c r="CF11" s="39">
        <f t="shared" si="37"/>
        <v>0</v>
      </c>
      <c r="CG11" s="39">
        <f t="shared" si="37"/>
        <v>0</v>
      </c>
      <c r="CH11" s="39">
        <f t="shared" si="37"/>
        <v>0</v>
      </c>
      <c r="CI11" s="39">
        <f t="shared" si="37"/>
        <v>0</v>
      </c>
      <c r="CJ11" s="39">
        <f t="shared" si="37"/>
        <v>0</v>
      </c>
      <c r="CK11" s="39">
        <f t="shared" si="37"/>
        <v>0</v>
      </c>
      <c r="CL11" s="39">
        <f t="shared" si="37"/>
        <v>0</v>
      </c>
      <c r="CM11" s="39">
        <f t="shared" si="37"/>
        <v>0</v>
      </c>
      <c r="CN11" s="39">
        <f t="shared" si="37"/>
        <v>0</v>
      </c>
      <c r="CO11" s="39">
        <f t="shared" si="37"/>
        <v>0</v>
      </c>
      <c r="CP11" s="39">
        <f t="shared" si="37"/>
        <v>0</v>
      </c>
      <c r="CQ11" s="39">
        <f t="shared" si="37"/>
        <v>0</v>
      </c>
      <c r="CR11" s="31"/>
      <c r="CS11" s="38">
        <v>9.0</v>
      </c>
      <c r="CT11" s="37" t="str">
        <f t="shared" ref="CT11:DI11" si="38">iferror(if(column(indirect(cell("address",offset($L$34,-2*($CS11-1),((BI$2-1)*4)-2*($CS11-1)))))&lt;8,"",offset($L$34,-2*($CS11-1),((BI$2-1)*4)-2*($CS11-1))),"")</f>
        <v/>
      </c>
      <c r="CU11" s="36" t="str">
        <f t="shared" si="38"/>
        <v/>
      </c>
      <c r="CV11" s="36" t="str">
        <f t="shared" si="38"/>
        <v/>
      </c>
      <c r="CW11" s="36" t="str">
        <f t="shared" si="38"/>
        <v/>
      </c>
      <c r="CX11" s="36" t="str">
        <f t="shared" si="38"/>
        <v/>
      </c>
      <c r="CY11" s="36" t="str">
        <f t="shared" si="38"/>
        <v/>
      </c>
      <c r="CZ11" s="36" t="str">
        <f t="shared" si="38"/>
        <v/>
      </c>
      <c r="DA11" s="36" t="str">
        <f t="shared" si="38"/>
        <v/>
      </c>
      <c r="DB11" s="36" t="str">
        <f t="shared" si="38"/>
        <v/>
      </c>
      <c r="DC11" s="36" t="str">
        <f t="shared" si="38"/>
        <v>− −</v>
      </c>
      <c r="DD11" s="36" t="str">
        <f t="shared" si="38"/>
        <v/>
      </c>
      <c r="DE11" s="36" t="str">
        <f t="shared" si="38"/>
        <v/>
      </c>
      <c r="DF11" s="36" t="str">
        <f t="shared" si="38"/>
        <v/>
      </c>
      <c r="DG11" s="36" t="str">
        <f t="shared" si="38"/>
        <v/>
      </c>
      <c r="DH11" s="36" t="str">
        <f t="shared" si="38"/>
        <v/>
      </c>
      <c r="DI11" s="36" t="str">
        <f t="shared" si="38"/>
        <v/>
      </c>
      <c r="DJ11" s="31"/>
      <c r="DK11" s="38">
        <v>9.0</v>
      </c>
      <c r="DL11" s="39">
        <f t="shared" ref="DL11:EA11" si="39">IF(CT11=$E$11,1,if(CT11=$E$13,-1,0))</f>
        <v>0</v>
      </c>
      <c r="DM11" s="39">
        <f t="shared" si="39"/>
        <v>0</v>
      </c>
      <c r="DN11" s="39">
        <f t="shared" si="39"/>
        <v>0</v>
      </c>
      <c r="DO11" s="39">
        <f t="shared" si="39"/>
        <v>0</v>
      </c>
      <c r="DP11" s="39">
        <f t="shared" si="39"/>
        <v>0</v>
      </c>
      <c r="DQ11" s="39">
        <f t="shared" si="39"/>
        <v>0</v>
      </c>
      <c r="DR11" s="39">
        <f t="shared" si="39"/>
        <v>0</v>
      </c>
      <c r="DS11" s="39">
        <f t="shared" si="39"/>
        <v>0</v>
      </c>
      <c r="DT11" s="39">
        <f t="shared" si="39"/>
        <v>0</v>
      </c>
      <c r="DU11" s="39">
        <f t="shared" si="39"/>
        <v>0</v>
      </c>
      <c r="DV11" s="39">
        <f t="shared" si="39"/>
        <v>0</v>
      </c>
      <c r="DW11" s="39">
        <f t="shared" si="39"/>
        <v>0</v>
      </c>
      <c r="DX11" s="39">
        <f t="shared" si="39"/>
        <v>0</v>
      </c>
      <c r="DY11" s="39">
        <f t="shared" si="39"/>
        <v>0</v>
      </c>
      <c r="DZ11" s="39">
        <f t="shared" si="39"/>
        <v>0</v>
      </c>
      <c r="EA11" s="39">
        <f t="shared" si="39"/>
        <v>0</v>
      </c>
      <c r="EB11" s="31"/>
      <c r="EC11" s="32">
        <f t="shared" si="5"/>
        <v>10</v>
      </c>
      <c r="ED11" s="32" t="str">
        <f t="shared" si="6"/>
        <v>Used Outside of Labs</v>
      </c>
      <c r="EE11" s="32">
        <f t="shared" si="7"/>
        <v>-2</v>
      </c>
      <c r="EF11" s="31"/>
    </row>
    <row r="12" ht="14.25" customHeight="1">
      <c r="A12" s="45"/>
      <c r="F12" s="21"/>
      <c r="Z12" s="22"/>
      <c r="AA12" s="40"/>
      <c r="AB12" s="41"/>
      <c r="AC12" s="25"/>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7"/>
      <c r="BI12" s="35">
        <v>10.0</v>
      </c>
      <c r="BJ12" s="36" t="str">
        <f t="shared" ref="BJ12:BY12" si="40">if(column(indirect(cell("address",offset($L$34,-2*($BI12-1),((BJ$2-1)*4)+2*($BI12-1)))))&gt;(max($37:$37)*4+8),"",offset($L$34,-2*($BI12-1),((BJ$2-1)*4)+2*($BI12-1)))</f>
        <v/>
      </c>
      <c r="BK12" s="36" t="str">
        <f t="shared" si="40"/>
        <v/>
      </c>
      <c r="BL12" s="36" t="str">
        <f t="shared" si="40"/>
        <v/>
      </c>
      <c r="BM12" s="36" t="str">
        <f t="shared" si="40"/>
        <v/>
      </c>
      <c r="BN12" s="36" t="str">
        <f t="shared" si="40"/>
        <v/>
      </c>
      <c r="BO12" s="36" t="str">
        <f t="shared" si="40"/>
        <v/>
      </c>
      <c r="BP12" s="36" t="str">
        <f t="shared" si="40"/>
        <v/>
      </c>
      <c r="BQ12" s="36" t="str">
        <f t="shared" si="40"/>
        <v/>
      </c>
      <c r="BR12" s="36" t="str">
        <f t="shared" si="40"/>
        <v/>
      </c>
      <c r="BS12" s="36" t="str">
        <f t="shared" si="40"/>
        <v/>
      </c>
      <c r="BT12" s="36" t="str">
        <f t="shared" si="40"/>
        <v/>
      </c>
      <c r="BU12" s="36" t="str">
        <f t="shared" si="40"/>
        <v/>
      </c>
      <c r="BV12" s="36" t="str">
        <f t="shared" si="40"/>
        <v/>
      </c>
      <c r="BW12" s="36" t="str">
        <f t="shared" si="40"/>
        <v/>
      </c>
      <c r="BX12" s="36" t="str">
        <f t="shared" si="40"/>
        <v/>
      </c>
      <c r="BY12" s="37" t="str">
        <f t="shared" si="40"/>
        <v/>
      </c>
      <c r="BZ12" s="29"/>
      <c r="CA12" s="38">
        <v>10.0</v>
      </c>
      <c r="CB12" s="39">
        <f t="shared" ref="CB12:CQ12" si="41">IF(BJ12=$E$11,1,if(BJ12=$E$13,-1,0))</f>
        <v>0</v>
      </c>
      <c r="CC12" s="39">
        <f t="shared" si="41"/>
        <v>0</v>
      </c>
      <c r="CD12" s="39">
        <f t="shared" si="41"/>
        <v>0</v>
      </c>
      <c r="CE12" s="39">
        <f t="shared" si="41"/>
        <v>0</v>
      </c>
      <c r="CF12" s="39">
        <f t="shared" si="41"/>
        <v>0</v>
      </c>
      <c r="CG12" s="39">
        <f t="shared" si="41"/>
        <v>0</v>
      </c>
      <c r="CH12" s="39">
        <f t="shared" si="41"/>
        <v>0</v>
      </c>
      <c r="CI12" s="39">
        <f t="shared" si="41"/>
        <v>0</v>
      </c>
      <c r="CJ12" s="39">
        <f t="shared" si="41"/>
        <v>0</v>
      </c>
      <c r="CK12" s="39">
        <f t="shared" si="41"/>
        <v>0</v>
      </c>
      <c r="CL12" s="39">
        <f t="shared" si="41"/>
        <v>0</v>
      </c>
      <c r="CM12" s="39">
        <f t="shared" si="41"/>
        <v>0</v>
      </c>
      <c r="CN12" s="39">
        <f t="shared" si="41"/>
        <v>0</v>
      </c>
      <c r="CO12" s="39">
        <f t="shared" si="41"/>
        <v>0</v>
      </c>
      <c r="CP12" s="39">
        <f t="shared" si="41"/>
        <v>0</v>
      </c>
      <c r="CQ12" s="39">
        <f t="shared" si="41"/>
        <v>0</v>
      </c>
      <c r="CR12" s="31"/>
      <c r="CS12" s="38">
        <v>10.0</v>
      </c>
      <c r="CT12" s="37" t="str">
        <f t="shared" ref="CT12:DI12" si="42">iferror(if(column(indirect(cell("address",offset($L$34,-2*($CS12-1),((BI$2-1)*4)-2*($CS12-1)))))&lt;8,"",offset($L$34,-2*($CS12-1),((BI$2-1)*4)-2*($CS12-1))),"")</f>
        <v/>
      </c>
      <c r="CU12" s="36" t="str">
        <f t="shared" si="42"/>
        <v/>
      </c>
      <c r="CV12" s="36" t="str">
        <f t="shared" si="42"/>
        <v/>
      </c>
      <c r="CW12" s="36" t="str">
        <f t="shared" si="42"/>
        <v/>
      </c>
      <c r="CX12" s="36" t="str">
        <f t="shared" si="42"/>
        <v/>
      </c>
      <c r="CY12" s="36" t="str">
        <f t="shared" si="42"/>
        <v/>
      </c>
      <c r="CZ12" s="36" t="str">
        <f t="shared" si="42"/>
        <v/>
      </c>
      <c r="DA12" s="36" t="str">
        <f t="shared" si="42"/>
        <v/>
      </c>
      <c r="DB12" s="36" t="str">
        <f t="shared" si="42"/>
        <v/>
      </c>
      <c r="DC12" s="36" t="str">
        <f t="shared" si="42"/>
        <v/>
      </c>
      <c r="DD12" s="36" t="str">
        <f t="shared" si="42"/>
        <v/>
      </c>
      <c r="DE12" s="36" t="str">
        <f t="shared" si="42"/>
        <v/>
      </c>
      <c r="DF12" s="36" t="str">
        <f t="shared" si="42"/>
        <v/>
      </c>
      <c r="DG12" s="36" t="str">
        <f t="shared" si="42"/>
        <v/>
      </c>
      <c r="DH12" s="36" t="str">
        <f t="shared" si="42"/>
        <v/>
      </c>
      <c r="DI12" s="36" t="str">
        <f t="shared" si="42"/>
        <v/>
      </c>
      <c r="DJ12" s="31"/>
      <c r="DK12" s="38">
        <v>10.0</v>
      </c>
      <c r="DL12" s="39">
        <f t="shared" ref="DL12:EA12" si="43">IF(CT12=$E$11,1,if(CT12=$E$13,-1,0))</f>
        <v>0</v>
      </c>
      <c r="DM12" s="39">
        <f t="shared" si="43"/>
        <v>0</v>
      </c>
      <c r="DN12" s="39">
        <f t="shared" si="43"/>
        <v>0</v>
      </c>
      <c r="DO12" s="39">
        <f t="shared" si="43"/>
        <v>0</v>
      </c>
      <c r="DP12" s="39">
        <f t="shared" si="43"/>
        <v>0</v>
      </c>
      <c r="DQ12" s="39">
        <f t="shared" si="43"/>
        <v>0</v>
      </c>
      <c r="DR12" s="39">
        <f t="shared" si="43"/>
        <v>0</v>
      </c>
      <c r="DS12" s="39">
        <f t="shared" si="43"/>
        <v>0</v>
      </c>
      <c r="DT12" s="39">
        <f t="shared" si="43"/>
        <v>0</v>
      </c>
      <c r="DU12" s="39">
        <f t="shared" si="43"/>
        <v>0</v>
      </c>
      <c r="DV12" s="39">
        <f t="shared" si="43"/>
        <v>0</v>
      </c>
      <c r="DW12" s="39">
        <f t="shared" si="43"/>
        <v>0</v>
      </c>
      <c r="DX12" s="39">
        <f t="shared" si="43"/>
        <v>0</v>
      </c>
      <c r="DY12" s="39">
        <f t="shared" si="43"/>
        <v>0</v>
      </c>
      <c r="DZ12" s="39">
        <f t="shared" si="43"/>
        <v>0</v>
      </c>
      <c r="EA12" s="39">
        <f t="shared" si="43"/>
        <v>0</v>
      </c>
      <c r="EB12" s="31"/>
      <c r="EC12" s="32">
        <f t="shared" si="5"/>
        <v>11</v>
      </c>
      <c r="ED12" s="32" t="str">
        <f t="shared" si="6"/>
        <v/>
      </c>
      <c r="EE12" s="32">
        <f t="shared" si="7"/>
        <v>0</v>
      </c>
      <c r="EF12" s="31"/>
    </row>
    <row r="13" ht="14.25" customHeight="1">
      <c r="A13" s="45"/>
      <c r="B13" s="48" t="s">
        <v>8</v>
      </c>
      <c r="E13" s="49" t="s">
        <v>9</v>
      </c>
      <c r="F13" s="21"/>
      <c r="Z13" s="22"/>
      <c r="AA13" s="41"/>
      <c r="AB13" s="41"/>
      <c r="AC13" s="25"/>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7"/>
      <c r="BI13" s="35">
        <v>11.0</v>
      </c>
      <c r="BJ13" s="36" t="str">
        <f t="shared" ref="BJ13:BY13" si="44">if(column(indirect(cell("address",offset($L$34,-2*($BI13-1),((BJ$2-1)*4)+2*($BI13-1)))))&gt;(max($37:$37)*4+8),"",offset($L$34,-2*($BI13-1),((BJ$2-1)*4)+2*($BI13-1)))</f>
        <v/>
      </c>
      <c r="BK13" s="36" t="str">
        <f t="shared" si="44"/>
        <v/>
      </c>
      <c r="BL13" s="36" t="str">
        <f t="shared" si="44"/>
        <v/>
      </c>
      <c r="BM13" s="36" t="str">
        <f t="shared" si="44"/>
        <v/>
      </c>
      <c r="BN13" s="36" t="str">
        <f t="shared" si="44"/>
        <v/>
      </c>
      <c r="BO13" s="36" t="str">
        <f t="shared" si="44"/>
        <v/>
      </c>
      <c r="BP13" s="36" t="str">
        <f t="shared" si="44"/>
        <v/>
      </c>
      <c r="BQ13" s="36" t="str">
        <f t="shared" si="44"/>
        <v/>
      </c>
      <c r="BR13" s="36" t="str">
        <f t="shared" si="44"/>
        <v/>
      </c>
      <c r="BS13" s="36" t="str">
        <f t="shared" si="44"/>
        <v/>
      </c>
      <c r="BT13" s="36" t="str">
        <f t="shared" si="44"/>
        <v/>
      </c>
      <c r="BU13" s="36" t="str">
        <f t="shared" si="44"/>
        <v/>
      </c>
      <c r="BV13" s="36" t="str">
        <f t="shared" si="44"/>
        <v/>
      </c>
      <c r="BW13" s="36" t="str">
        <f t="shared" si="44"/>
        <v/>
      </c>
      <c r="BX13" s="36" t="str">
        <f t="shared" si="44"/>
        <v/>
      </c>
      <c r="BY13" s="37" t="str">
        <f t="shared" si="44"/>
        <v/>
      </c>
      <c r="BZ13" s="29"/>
      <c r="CA13" s="38">
        <v>11.0</v>
      </c>
      <c r="CB13" s="39">
        <f t="shared" ref="CB13:CQ13" si="45">IF(BJ13=$E$11,1,if(BJ13=$E$13,-1,0))</f>
        <v>0</v>
      </c>
      <c r="CC13" s="39">
        <f t="shared" si="45"/>
        <v>0</v>
      </c>
      <c r="CD13" s="39">
        <f t="shared" si="45"/>
        <v>0</v>
      </c>
      <c r="CE13" s="39">
        <f t="shared" si="45"/>
        <v>0</v>
      </c>
      <c r="CF13" s="39">
        <f t="shared" si="45"/>
        <v>0</v>
      </c>
      <c r="CG13" s="39">
        <f t="shared" si="45"/>
        <v>0</v>
      </c>
      <c r="CH13" s="39">
        <f t="shared" si="45"/>
        <v>0</v>
      </c>
      <c r="CI13" s="39">
        <f t="shared" si="45"/>
        <v>0</v>
      </c>
      <c r="CJ13" s="39">
        <f t="shared" si="45"/>
        <v>0</v>
      </c>
      <c r="CK13" s="39">
        <f t="shared" si="45"/>
        <v>0</v>
      </c>
      <c r="CL13" s="39">
        <f t="shared" si="45"/>
        <v>0</v>
      </c>
      <c r="CM13" s="39">
        <f t="shared" si="45"/>
        <v>0</v>
      </c>
      <c r="CN13" s="39">
        <f t="shared" si="45"/>
        <v>0</v>
      </c>
      <c r="CO13" s="39">
        <f t="shared" si="45"/>
        <v>0</v>
      </c>
      <c r="CP13" s="39">
        <f t="shared" si="45"/>
        <v>0</v>
      </c>
      <c r="CQ13" s="39">
        <f t="shared" si="45"/>
        <v>0</v>
      </c>
      <c r="CR13" s="31"/>
      <c r="CS13" s="38">
        <v>11.0</v>
      </c>
      <c r="CT13" s="37" t="str">
        <f t="shared" ref="CT13:DI13" si="46">iferror(if(column(indirect(cell("address",offset($L$34,-2*($CS13-1),((BI$2-1)*4)-2*($CS13-1)))))&lt;8,"",offset($L$34,-2*($CS13-1),((BI$2-1)*4)-2*($CS13-1))),"")</f>
        <v/>
      </c>
      <c r="CU13" s="36" t="str">
        <f t="shared" si="46"/>
        <v/>
      </c>
      <c r="CV13" s="36" t="str">
        <f t="shared" si="46"/>
        <v/>
      </c>
      <c r="CW13" s="36" t="str">
        <f t="shared" si="46"/>
        <v/>
      </c>
      <c r="CX13" s="36" t="str">
        <f t="shared" si="46"/>
        <v/>
      </c>
      <c r="CY13" s="36" t="str">
        <f t="shared" si="46"/>
        <v/>
      </c>
      <c r="CZ13" s="36" t="str">
        <f t="shared" si="46"/>
        <v/>
      </c>
      <c r="DA13" s="36" t="str">
        <f t="shared" si="46"/>
        <v/>
      </c>
      <c r="DB13" s="36" t="str">
        <f t="shared" si="46"/>
        <v/>
      </c>
      <c r="DC13" s="36" t="str">
        <f t="shared" si="46"/>
        <v/>
      </c>
      <c r="DD13" s="36" t="str">
        <f t="shared" si="46"/>
        <v/>
      </c>
      <c r="DE13" s="36" t="str">
        <f t="shared" si="46"/>
        <v/>
      </c>
      <c r="DF13" s="36" t="str">
        <f t="shared" si="46"/>
        <v/>
      </c>
      <c r="DG13" s="36" t="str">
        <f t="shared" si="46"/>
        <v/>
      </c>
      <c r="DH13" s="36" t="str">
        <f t="shared" si="46"/>
        <v/>
      </c>
      <c r="DI13" s="36" t="str">
        <f t="shared" si="46"/>
        <v/>
      </c>
      <c r="DJ13" s="31"/>
      <c r="DK13" s="38">
        <v>11.0</v>
      </c>
      <c r="DL13" s="39">
        <f t="shared" ref="DL13:EA13" si="47">IF(CT13=$E$11,1,if(CT13=$E$13,-1,0))</f>
        <v>0</v>
      </c>
      <c r="DM13" s="39">
        <f t="shared" si="47"/>
        <v>0</v>
      </c>
      <c r="DN13" s="39">
        <f t="shared" si="47"/>
        <v>0</v>
      </c>
      <c r="DO13" s="39">
        <f t="shared" si="47"/>
        <v>0</v>
      </c>
      <c r="DP13" s="39">
        <f t="shared" si="47"/>
        <v>0</v>
      </c>
      <c r="DQ13" s="39">
        <f t="shared" si="47"/>
        <v>0</v>
      </c>
      <c r="DR13" s="39">
        <f t="shared" si="47"/>
        <v>0</v>
      </c>
      <c r="DS13" s="39">
        <f t="shared" si="47"/>
        <v>0</v>
      </c>
      <c r="DT13" s="39">
        <f t="shared" si="47"/>
        <v>0</v>
      </c>
      <c r="DU13" s="39">
        <f t="shared" si="47"/>
        <v>0</v>
      </c>
      <c r="DV13" s="39">
        <f t="shared" si="47"/>
        <v>0</v>
      </c>
      <c r="DW13" s="39">
        <f t="shared" si="47"/>
        <v>0</v>
      </c>
      <c r="DX13" s="39">
        <f t="shared" si="47"/>
        <v>0</v>
      </c>
      <c r="DY13" s="39">
        <f t="shared" si="47"/>
        <v>0</v>
      </c>
      <c r="DZ13" s="39">
        <f t="shared" si="47"/>
        <v>0</v>
      </c>
      <c r="EA13" s="39">
        <f t="shared" si="47"/>
        <v>0</v>
      </c>
      <c r="EB13" s="31"/>
      <c r="EC13" s="32">
        <f t="shared" si="5"/>
        <v>12</v>
      </c>
      <c r="ED13" s="32" t="str">
        <f t="shared" si="6"/>
        <v/>
      </c>
      <c r="EE13" s="32">
        <f t="shared" si="7"/>
        <v>0</v>
      </c>
      <c r="EF13" s="31"/>
    </row>
    <row r="14" ht="14.25" customHeight="1">
      <c r="A14" s="45"/>
      <c r="F14" s="21"/>
      <c r="Z14" s="22"/>
      <c r="AA14" s="41"/>
      <c r="AB14" s="50"/>
      <c r="AC14" s="51"/>
      <c r="AD14" s="51"/>
      <c r="AE14" s="51"/>
      <c r="AF14" s="51"/>
      <c r="AG14" s="51"/>
      <c r="AH14" s="51"/>
      <c r="AI14" s="52"/>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7"/>
      <c r="BI14" s="35">
        <v>12.0</v>
      </c>
      <c r="BJ14" s="36" t="str">
        <f t="shared" ref="BJ14:BY14" si="48">if(column(indirect(cell("address",offset($L$34,-2*($BI14-1),((BJ$2-1)*4)+2*($BI14-1)))))&gt;(max($37:$37)*4+8),"",offset($L$34,-2*($BI14-1),((BJ$2-1)*4)+2*($BI14-1)))</f>
        <v/>
      </c>
      <c r="BK14" s="36" t="str">
        <f t="shared" si="48"/>
        <v/>
      </c>
      <c r="BL14" s="36" t="str">
        <f t="shared" si="48"/>
        <v/>
      </c>
      <c r="BM14" s="36" t="str">
        <f t="shared" si="48"/>
        <v/>
      </c>
      <c r="BN14" s="36" t="str">
        <f t="shared" si="48"/>
        <v/>
      </c>
      <c r="BO14" s="36" t="str">
        <f t="shared" si="48"/>
        <v/>
      </c>
      <c r="BP14" s="36" t="str">
        <f t="shared" si="48"/>
        <v/>
      </c>
      <c r="BQ14" s="36" t="str">
        <f t="shared" si="48"/>
        <v/>
      </c>
      <c r="BR14" s="36" t="str">
        <f t="shared" si="48"/>
        <v/>
      </c>
      <c r="BS14" s="36" t="str">
        <f t="shared" si="48"/>
        <v/>
      </c>
      <c r="BT14" s="36" t="str">
        <f t="shared" si="48"/>
        <v/>
      </c>
      <c r="BU14" s="36" t="str">
        <f t="shared" si="48"/>
        <v/>
      </c>
      <c r="BV14" s="36" t="str">
        <f t="shared" si="48"/>
        <v/>
      </c>
      <c r="BW14" s="36" t="str">
        <f t="shared" si="48"/>
        <v/>
      </c>
      <c r="BX14" s="36" t="str">
        <f t="shared" si="48"/>
        <v/>
      </c>
      <c r="BY14" s="37" t="str">
        <f t="shared" si="48"/>
        <v/>
      </c>
      <c r="BZ14" s="29"/>
      <c r="CA14" s="38">
        <v>12.0</v>
      </c>
      <c r="CB14" s="39">
        <f t="shared" ref="CB14:CQ14" si="49">IF(BJ14=$E$11,1,if(BJ14=$E$13,-1,0))</f>
        <v>0</v>
      </c>
      <c r="CC14" s="39">
        <f t="shared" si="49"/>
        <v>0</v>
      </c>
      <c r="CD14" s="39">
        <f t="shared" si="49"/>
        <v>0</v>
      </c>
      <c r="CE14" s="39">
        <f t="shared" si="49"/>
        <v>0</v>
      </c>
      <c r="CF14" s="39">
        <f t="shared" si="49"/>
        <v>0</v>
      </c>
      <c r="CG14" s="39">
        <f t="shared" si="49"/>
        <v>0</v>
      </c>
      <c r="CH14" s="39">
        <f t="shared" si="49"/>
        <v>0</v>
      </c>
      <c r="CI14" s="39">
        <f t="shared" si="49"/>
        <v>0</v>
      </c>
      <c r="CJ14" s="39">
        <f t="shared" si="49"/>
        <v>0</v>
      </c>
      <c r="CK14" s="39">
        <f t="shared" si="49"/>
        <v>0</v>
      </c>
      <c r="CL14" s="39">
        <f t="shared" si="49"/>
        <v>0</v>
      </c>
      <c r="CM14" s="39">
        <f t="shared" si="49"/>
        <v>0</v>
      </c>
      <c r="CN14" s="39">
        <f t="shared" si="49"/>
        <v>0</v>
      </c>
      <c r="CO14" s="39">
        <f t="shared" si="49"/>
        <v>0</v>
      </c>
      <c r="CP14" s="39">
        <f t="shared" si="49"/>
        <v>0</v>
      </c>
      <c r="CQ14" s="39">
        <f t="shared" si="49"/>
        <v>0</v>
      </c>
      <c r="CR14" s="31"/>
      <c r="CS14" s="38">
        <v>12.0</v>
      </c>
      <c r="CT14" s="37" t="str">
        <f t="shared" ref="CT14:DI14" si="50">iferror(if(column(indirect(cell("address",offset($L$34,-2*($CS14-1),((BI$2-1)*4)-2*($CS14-1)))))&lt;8,"",offset($L$34,-2*($CS14-1),((BI$2-1)*4)-2*($CS14-1))),"")</f>
        <v/>
      </c>
      <c r="CU14" s="36" t="str">
        <f t="shared" si="50"/>
        <v/>
      </c>
      <c r="CV14" s="36" t="str">
        <f t="shared" si="50"/>
        <v/>
      </c>
      <c r="CW14" s="36" t="str">
        <f t="shared" si="50"/>
        <v/>
      </c>
      <c r="CX14" s="36" t="str">
        <f t="shared" si="50"/>
        <v/>
      </c>
      <c r="CY14" s="36" t="str">
        <f t="shared" si="50"/>
        <v/>
      </c>
      <c r="CZ14" s="36" t="str">
        <f t="shared" si="50"/>
        <v/>
      </c>
      <c r="DA14" s="36" t="str">
        <f t="shared" si="50"/>
        <v/>
      </c>
      <c r="DB14" s="36" t="str">
        <f t="shared" si="50"/>
        <v/>
      </c>
      <c r="DC14" s="36" t="str">
        <f t="shared" si="50"/>
        <v/>
      </c>
      <c r="DD14" s="36" t="str">
        <f t="shared" si="50"/>
        <v/>
      </c>
      <c r="DE14" s="36" t="str">
        <f t="shared" si="50"/>
        <v/>
      </c>
      <c r="DF14" s="36" t="str">
        <f t="shared" si="50"/>
        <v/>
      </c>
      <c r="DG14" s="36" t="str">
        <f t="shared" si="50"/>
        <v/>
      </c>
      <c r="DH14" s="36" t="str">
        <f t="shared" si="50"/>
        <v/>
      </c>
      <c r="DI14" s="36" t="str">
        <f t="shared" si="50"/>
        <v/>
      </c>
      <c r="DJ14" s="31"/>
      <c r="DK14" s="38">
        <v>12.0</v>
      </c>
      <c r="DL14" s="39">
        <f t="shared" ref="DL14:EA14" si="51">IF(CT14=$E$11,1,if(CT14=$E$13,-1,0))</f>
        <v>0</v>
      </c>
      <c r="DM14" s="39">
        <f t="shared" si="51"/>
        <v>0</v>
      </c>
      <c r="DN14" s="39">
        <f t="shared" si="51"/>
        <v>0</v>
      </c>
      <c r="DO14" s="39">
        <f t="shared" si="51"/>
        <v>0</v>
      </c>
      <c r="DP14" s="39">
        <f t="shared" si="51"/>
        <v>0</v>
      </c>
      <c r="DQ14" s="39">
        <f t="shared" si="51"/>
        <v>0</v>
      </c>
      <c r="DR14" s="39">
        <f t="shared" si="51"/>
        <v>0</v>
      </c>
      <c r="DS14" s="39">
        <f t="shared" si="51"/>
        <v>0</v>
      </c>
      <c r="DT14" s="39">
        <f t="shared" si="51"/>
        <v>0</v>
      </c>
      <c r="DU14" s="39">
        <f t="shared" si="51"/>
        <v>0</v>
      </c>
      <c r="DV14" s="39">
        <f t="shared" si="51"/>
        <v>0</v>
      </c>
      <c r="DW14" s="39">
        <f t="shared" si="51"/>
        <v>0</v>
      </c>
      <c r="DX14" s="39">
        <f t="shared" si="51"/>
        <v>0</v>
      </c>
      <c r="DY14" s="39">
        <f t="shared" si="51"/>
        <v>0</v>
      </c>
      <c r="DZ14" s="39">
        <f t="shared" si="51"/>
        <v>0</v>
      </c>
      <c r="EA14" s="39">
        <f t="shared" si="51"/>
        <v>0</v>
      </c>
      <c r="EB14" s="31"/>
      <c r="EC14" s="32">
        <f t="shared" si="5"/>
        <v>13</v>
      </c>
      <c r="ED14" s="32" t="str">
        <f t="shared" si="6"/>
        <v/>
      </c>
      <c r="EE14" s="32">
        <f t="shared" si="7"/>
        <v>0</v>
      </c>
      <c r="EF14" s="31"/>
    </row>
    <row r="15" ht="14.25" customHeight="1">
      <c r="A15" s="45"/>
      <c r="B15" s="48" t="s">
        <v>10</v>
      </c>
      <c r="E15" s="53" t="s">
        <v>11</v>
      </c>
      <c r="F15" s="21"/>
      <c r="Z15" s="22"/>
      <c r="AA15" s="41"/>
      <c r="AB15" s="54"/>
      <c r="AI15" s="22"/>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6"/>
      <c r="BI15" s="35">
        <v>13.0</v>
      </c>
      <c r="BJ15" s="36" t="str">
        <f t="shared" ref="BJ15:BY15" si="52">if(column(indirect(cell("address",offset($L$34,-2*($BI15-1),((BJ$2-1)*4)+2*($BI15-1)))))&gt;(max($37:$37)*4+8),"",offset($L$34,-2*($BI15-1),((BJ$2-1)*4)+2*($BI15-1)))</f>
        <v/>
      </c>
      <c r="BK15" s="36" t="str">
        <f t="shared" si="52"/>
        <v/>
      </c>
      <c r="BL15" s="36" t="str">
        <f t="shared" si="52"/>
        <v/>
      </c>
      <c r="BM15" s="36" t="str">
        <f t="shared" si="52"/>
        <v/>
      </c>
      <c r="BN15" s="36" t="str">
        <f t="shared" si="52"/>
        <v/>
      </c>
      <c r="BO15" s="36" t="str">
        <f t="shared" si="52"/>
        <v/>
      </c>
      <c r="BP15" s="36" t="str">
        <f t="shared" si="52"/>
        <v/>
      </c>
      <c r="BQ15" s="36" t="str">
        <f t="shared" si="52"/>
        <v/>
      </c>
      <c r="BR15" s="36" t="str">
        <f t="shared" si="52"/>
        <v/>
      </c>
      <c r="BS15" s="36" t="str">
        <f t="shared" si="52"/>
        <v/>
      </c>
      <c r="BT15" s="36" t="str">
        <f t="shared" si="52"/>
        <v/>
      </c>
      <c r="BU15" s="36" t="str">
        <f t="shared" si="52"/>
        <v/>
      </c>
      <c r="BV15" s="36" t="str">
        <f t="shared" si="52"/>
        <v/>
      </c>
      <c r="BW15" s="36" t="str">
        <f t="shared" si="52"/>
        <v/>
      </c>
      <c r="BX15" s="36" t="str">
        <f t="shared" si="52"/>
        <v/>
      </c>
      <c r="BY15" s="37" t="str">
        <f t="shared" si="52"/>
        <v/>
      </c>
      <c r="BZ15" s="29"/>
      <c r="CA15" s="38">
        <v>13.0</v>
      </c>
      <c r="CB15" s="39">
        <f t="shared" ref="CB15:CQ15" si="53">IF(BJ15=$E$11,1,if(BJ15=$E$13,-1,0))</f>
        <v>0</v>
      </c>
      <c r="CC15" s="39">
        <f t="shared" si="53"/>
        <v>0</v>
      </c>
      <c r="CD15" s="39">
        <f t="shared" si="53"/>
        <v>0</v>
      </c>
      <c r="CE15" s="39">
        <f t="shared" si="53"/>
        <v>0</v>
      </c>
      <c r="CF15" s="39">
        <f t="shared" si="53"/>
        <v>0</v>
      </c>
      <c r="CG15" s="39">
        <f t="shared" si="53"/>
        <v>0</v>
      </c>
      <c r="CH15" s="39">
        <f t="shared" si="53"/>
        <v>0</v>
      </c>
      <c r="CI15" s="39">
        <f t="shared" si="53"/>
        <v>0</v>
      </c>
      <c r="CJ15" s="39">
        <f t="shared" si="53"/>
        <v>0</v>
      </c>
      <c r="CK15" s="39">
        <f t="shared" si="53"/>
        <v>0</v>
      </c>
      <c r="CL15" s="39">
        <f t="shared" si="53"/>
        <v>0</v>
      </c>
      <c r="CM15" s="39">
        <f t="shared" si="53"/>
        <v>0</v>
      </c>
      <c r="CN15" s="39">
        <f t="shared" si="53"/>
        <v>0</v>
      </c>
      <c r="CO15" s="39">
        <f t="shared" si="53"/>
        <v>0</v>
      </c>
      <c r="CP15" s="39">
        <f t="shared" si="53"/>
        <v>0</v>
      </c>
      <c r="CQ15" s="39">
        <f t="shared" si="53"/>
        <v>0</v>
      </c>
      <c r="CR15" s="31"/>
      <c r="CS15" s="38">
        <v>13.0</v>
      </c>
      <c r="CT15" s="37" t="str">
        <f t="shared" ref="CT15:DI15" si="54">iferror(if(column(indirect(cell("address",offset($L$34,-2*($CS15-1),((BI$2-1)*4)-2*($CS15-1)))))&lt;8,"",offset($L$34,-2*($CS15-1),((BI$2-1)*4)-2*($CS15-1))),"")</f>
        <v/>
      </c>
      <c r="CU15" s="36" t="str">
        <f t="shared" si="54"/>
        <v/>
      </c>
      <c r="CV15" s="36" t="str">
        <f t="shared" si="54"/>
        <v/>
      </c>
      <c r="CW15" s="36" t="str">
        <f t="shared" si="54"/>
        <v/>
      </c>
      <c r="CX15" s="36" t="str">
        <f t="shared" si="54"/>
        <v/>
      </c>
      <c r="CY15" s="36" t="str">
        <f t="shared" si="54"/>
        <v/>
      </c>
      <c r="CZ15" s="36" t="str">
        <f t="shared" si="54"/>
        <v/>
      </c>
      <c r="DA15" s="36" t="str">
        <f t="shared" si="54"/>
        <v/>
      </c>
      <c r="DB15" s="36" t="str">
        <f t="shared" si="54"/>
        <v/>
      </c>
      <c r="DC15" s="36" t="str">
        <f t="shared" si="54"/>
        <v/>
      </c>
      <c r="DD15" s="36" t="str">
        <f t="shared" si="54"/>
        <v/>
      </c>
      <c r="DE15" s="36" t="str">
        <f t="shared" si="54"/>
        <v/>
      </c>
      <c r="DF15" s="36" t="str">
        <f t="shared" si="54"/>
        <v/>
      </c>
      <c r="DG15" s="36" t="str">
        <f t="shared" si="54"/>
        <v/>
      </c>
      <c r="DH15" s="36" t="str">
        <f t="shared" si="54"/>
        <v/>
      </c>
      <c r="DI15" s="36" t="str">
        <f t="shared" si="54"/>
        <v/>
      </c>
      <c r="DJ15" s="31"/>
      <c r="DK15" s="38">
        <v>13.0</v>
      </c>
      <c r="DL15" s="39">
        <f t="shared" ref="DL15:EA15" si="55">IF(CT15=$E$11,1,if(CT15=$E$13,-1,0))</f>
        <v>0</v>
      </c>
      <c r="DM15" s="39">
        <f t="shared" si="55"/>
        <v>0</v>
      </c>
      <c r="DN15" s="39">
        <f t="shared" si="55"/>
        <v>0</v>
      </c>
      <c r="DO15" s="39">
        <f t="shared" si="55"/>
        <v>0</v>
      </c>
      <c r="DP15" s="39">
        <f t="shared" si="55"/>
        <v>0</v>
      </c>
      <c r="DQ15" s="39">
        <f t="shared" si="55"/>
        <v>0</v>
      </c>
      <c r="DR15" s="39">
        <f t="shared" si="55"/>
        <v>0</v>
      </c>
      <c r="DS15" s="39">
        <f t="shared" si="55"/>
        <v>0</v>
      </c>
      <c r="DT15" s="39">
        <f t="shared" si="55"/>
        <v>0</v>
      </c>
      <c r="DU15" s="39">
        <f t="shared" si="55"/>
        <v>0</v>
      </c>
      <c r="DV15" s="39">
        <f t="shared" si="55"/>
        <v>0</v>
      </c>
      <c r="DW15" s="39">
        <f t="shared" si="55"/>
        <v>0</v>
      </c>
      <c r="DX15" s="39">
        <f t="shared" si="55"/>
        <v>0</v>
      </c>
      <c r="DY15" s="39">
        <f t="shared" si="55"/>
        <v>0</v>
      </c>
      <c r="DZ15" s="39">
        <f t="shared" si="55"/>
        <v>0</v>
      </c>
      <c r="EA15" s="39">
        <f t="shared" si="55"/>
        <v>0</v>
      </c>
      <c r="EB15" s="31"/>
      <c r="EC15" s="32">
        <f t="shared" si="5"/>
        <v>14</v>
      </c>
      <c r="ED15" s="32" t="str">
        <f t="shared" si="6"/>
        <v/>
      </c>
      <c r="EE15" s="32">
        <f t="shared" si="7"/>
        <v>0</v>
      </c>
      <c r="EF15" s="31"/>
    </row>
    <row r="16" ht="14.25" customHeight="1">
      <c r="A16" s="45"/>
      <c r="F16" s="21"/>
      <c r="Z16" s="22"/>
      <c r="AA16" s="41"/>
      <c r="AB16" s="54"/>
      <c r="AI16" s="22"/>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8"/>
      <c r="BI16" s="35">
        <v>14.0</v>
      </c>
      <c r="BJ16" s="36" t="str">
        <f t="shared" ref="BJ16:BY16" si="56">if(column(indirect(cell("address",offset($L$34,-2*($BI16-1),((BJ$2-1)*4)+2*($BI16-1)))))&gt;(max($37:$37)*4+8),"",offset($L$34,-2*($BI16-1),((BJ$2-1)*4)+2*($BI16-1)))</f>
        <v/>
      </c>
      <c r="BK16" s="36" t="str">
        <f t="shared" si="56"/>
        <v/>
      </c>
      <c r="BL16" s="36" t="str">
        <f t="shared" si="56"/>
        <v/>
      </c>
      <c r="BM16" s="36" t="str">
        <f t="shared" si="56"/>
        <v/>
      </c>
      <c r="BN16" s="36" t="str">
        <f t="shared" si="56"/>
        <v/>
      </c>
      <c r="BO16" s="36" t="str">
        <f t="shared" si="56"/>
        <v/>
      </c>
      <c r="BP16" s="36" t="str">
        <f t="shared" si="56"/>
        <v/>
      </c>
      <c r="BQ16" s="36" t="str">
        <f t="shared" si="56"/>
        <v/>
      </c>
      <c r="BR16" s="36" t="str">
        <f t="shared" si="56"/>
        <v/>
      </c>
      <c r="BS16" s="36" t="str">
        <f t="shared" si="56"/>
        <v/>
      </c>
      <c r="BT16" s="36" t="str">
        <f t="shared" si="56"/>
        <v/>
      </c>
      <c r="BU16" s="36" t="str">
        <f t="shared" si="56"/>
        <v/>
      </c>
      <c r="BV16" s="36" t="str">
        <f t="shared" si="56"/>
        <v/>
      </c>
      <c r="BW16" s="36" t="str">
        <f t="shared" si="56"/>
        <v/>
      </c>
      <c r="BX16" s="36" t="str">
        <f t="shared" si="56"/>
        <v/>
      </c>
      <c r="BY16" s="37" t="str">
        <f t="shared" si="56"/>
        <v/>
      </c>
      <c r="BZ16" s="29"/>
      <c r="CA16" s="38">
        <v>14.0</v>
      </c>
      <c r="CB16" s="39">
        <f t="shared" ref="CB16:CQ16" si="57">IF(BJ16=$E$11,1,if(BJ16=$E$13,-1,0))</f>
        <v>0</v>
      </c>
      <c r="CC16" s="39">
        <f t="shared" si="57"/>
        <v>0</v>
      </c>
      <c r="CD16" s="39">
        <f t="shared" si="57"/>
        <v>0</v>
      </c>
      <c r="CE16" s="39">
        <f t="shared" si="57"/>
        <v>0</v>
      </c>
      <c r="CF16" s="39">
        <f t="shared" si="57"/>
        <v>0</v>
      </c>
      <c r="CG16" s="39">
        <f t="shared" si="57"/>
        <v>0</v>
      </c>
      <c r="CH16" s="39">
        <f t="shared" si="57"/>
        <v>0</v>
      </c>
      <c r="CI16" s="39">
        <f t="shared" si="57"/>
        <v>0</v>
      </c>
      <c r="CJ16" s="39">
        <f t="shared" si="57"/>
        <v>0</v>
      </c>
      <c r="CK16" s="39">
        <f t="shared" si="57"/>
        <v>0</v>
      </c>
      <c r="CL16" s="39">
        <f t="shared" si="57"/>
        <v>0</v>
      </c>
      <c r="CM16" s="39">
        <f t="shared" si="57"/>
        <v>0</v>
      </c>
      <c r="CN16" s="39">
        <f t="shared" si="57"/>
        <v>0</v>
      </c>
      <c r="CO16" s="39">
        <f t="shared" si="57"/>
        <v>0</v>
      </c>
      <c r="CP16" s="39">
        <f t="shared" si="57"/>
        <v>0</v>
      </c>
      <c r="CQ16" s="39">
        <f t="shared" si="57"/>
        <v>0</v>
      </c>
      <c r="CR16" s="31"/>
      <c r="CS16" s="38">
        <v>14.0</v>
      </c>
      <c r="CT16" s="37" t="str">
        <f t="shared" ref="CT16:DI16" si="58">iferror(if(column(indirect(cell("address",offset($L$34,-2*($CS16-1),((BI$2-1)*4)-2*($CS16-1)))))&lt;8,"",offset($L$34,-2*($CS16-1),((BI$2-1)*4)-2*($CS16-1))),"")</f>
        <v/>
      </c>
      <c r="CU16" s="36" t="str">
        <f t="shared" si="58"/>
        <v/>
      </c>
      <c r="CV16" s="36" t="str">
        <f t="shared" si="58"/>
        <v/>
      </c>
      <c r="CW16" s="36" t="str">
        <f t="shared" si="58"/>
        <v/>
      </c>
      <c r="CX16" s="36" t="str">
        <f t="shared" si="58"/>
        <v/>
      </c>
      <c r="CY16" s="36" t="str">
        <f t="shared" si="58"/>
        <v/>
      </c>
      <c r="CZ16" s="36" t="str">
        <f t="shared" si="58"/>
        <v/>
      </c>
      <c r="DA16" s="36" t="str">
        <f t="shared" si="58"/>
        <v/>
      </c>
      <c r="DB16" s="36" t="str">
        <f t="shared" si="58"/>
        <v/>
      </c>
      <c r="DC16" s="36" t="str">
        <f t="shared" si="58"/>
        <v/>
      </c>
      <c r="DD16" s="36" t="str">
        <f t="shared" si="58"/>
        <v/>
      </c>
      <c r="DE16" s="36" t="str">
        <f t="shared" si="58"/>
        <v/>
      </c>
      <c r="DF16" s="36" t="str">
        <f t="shared" si="58"/>
        <v/>
      </c>
      <c r="DG16" s="36" t="str">
        <f t="shared" si="58"/>
        <v/>
      </c>
      <c r="DH16" s="36" t="str">
        <f t="shared" si="58"/>
        <v/>
      </c>
      <c r="DI16" s="36" t="str">
        <f t="shared" si="58"/>
        <v/>
      </c>
      <c r="DJ16" s="31"/>
      <c r="DK16" s="38">
        <v>14.0</v>
      </c>
      <c r="DL16" s="39">
        <f t="shared" ref="DL16:EA16" si="59">IF(CT16=$E$11,1,if(CT16=$E$13,-1,0))</f>
        <v>0</v>
      </c>
      <c r="DM16" s="39">
        <f t="shared" si="59"/>
        <v>0</v>
      </c>
      <c r="DN16" s="39">
        <f t="shared" si="59"/>
        <v>0</v>
      </c>
      <c r="DO16" s="39">
        <f t="shared" si="59"/>
        <v>0</v>
      </c>
      <c r="DP16" s="39">
        <f t="shared" si="59"/>
        <v>0</v>
      </c>
      <c r="DQ16" s="39">
        <f t="shared" si="59"/>
        <v>0</v>
      </c>
      <c r="DR16" s="39">
        <f t="shared" si="59"/>
        <v>0</v>
      </c>
      <c r="DS16" s="39">
        <f t="shared" si="59"/>
        <v>0</v>
      </c>
      <c r="DT16" s="39">
        <f t="shared" si="59"/>
        <v>0</v>
      </c>
      <c r="DU16" s="39">
        <f t="shared" si="59"/>
        <v>0</v>
      </c>
      <c r="DV16" s="39">
        <f t="shared" si="59"/>
        <v>0</v>
      </c>
      <c r="DW16" s="39">
        <f t="shared" si="59"/>
        <v>0</v>
      </c>
      <c r="DX16" s="39">
        <f t="shared" si="59"/>
        <v>0</v>
      </c>
      <c r="DY16" s="39">
        <f t="shared" si="59"/>
        <v>0</v>
      </c>
      <c r="DZ16" s="39">
        <f t="shared" si="59"/>
        <v>0</v>
      </c>
      <c r="EA16" s="39">
        <f t="shared" si="59"/>
        <v>0</v>
      </c>
      <c r="EB16" s="31"/>
      <c r="EC16" s="32">
        <f t="shared" si="5"/>
        <v>15</v>
      </c>
      <c r="ED16" s="32" t="str">
        <f t="shared" si="6"/>
        <v/>
      </c>
      <c r="EE16" s="32">
        <f t="shared" si="7"/>
        <v>0</v>
      </c>
      <c r="EF16" s="31"/>
    </row>
    <row r="17" ht="14.25" customHeight="1">
      <c r="A17" s="45"/>
      <c r="B17" s="48" t="s">
        <v>12</v>
      </c>
      <c r="E17" s="53" t="s">
        <v>13</v>
      </c>
      <c r="F17" s="59"/>
      <c r="G17" s="60"/>
      <c r="H17" s="60"/>
      <c r="I17" s="60"/>
      <c r="J17" s="60"/>
      <c r="K17" s="60"/>
      <c r="L17" s="60"/>
      <c r="M17" s="60"/>
      <c r="N17" s="60"/>
      <c r="O17" s="60"/>
      <c r="P17" s="60"/>
      <c r="Q17" s="60"/>
      <c r="R17" s="60"/>
      <c r="S17" s="60"/>
      <c r="T17" s="60"/>
      <c r="U17" s="60"/>
      <c r="V17" s="60"/>
      <c r="W17" s="60"/>
      <c r="X17" s="60"/>
      <c r="Y17" s="60"/>
      <c r="Z17" s="61"/>
      <c r="AA17" s="41"/>
      <c r="AB17" s="62" t="str">
        <f>IFERROR(__xludf.DUMMYFUNCTION("SPARKLINE({1,2})"),"")</f>
        <v/>
      </c>
      <c r="AC17" s="63" t="str">
        <f>IFERROR(__xludf.DUMMYFUNCTION("SPARKLINE({2,1})"),"")</f>
        <v/>
      </c>
      <c r="AD17" s="64"/>
      <c r="AE17" s="65"/>
      <c r="AG17" s="65"/>
      <c r="AI17" s="65"/>
      <c r="AK17" s="65"/>
      <c r="AM17" s="65"/>
      <c r="AO17" s="65"/>
      <c r="AQ17" s="65"/>
      <c r="AS17" s="57"/>
      <c r="AT17" s="57"/>
      <c r="AU17" s="57"/>
      <c r="AV17" s="57"/>
      <c r="AW17" s="57"/>
      <c r="AX17" s="57"/>
      <c r="AY17" s="57"/>
      <c r="AZ17" s="57"/>
      <c r="BA17" s="57"/>
      <c r="BB17" s="57"/>
      <c r="BC17" s="57"/>
      <c r="BD17" s="57"/>
      <c r="BE17" s="57"/>
      <c r="BF17" s="57"/>
      <c r="BG17" s="57"/>
      <c r="BH17" s="58"/>
      <c r="BI17" s="35">
        <v>15.0</v>
      </c>
      <c r="BJ17" s="36" t="str">
        <f t="shared" ref="BJ17:BY17" si="60">if(column(indirect(cell("address",offset($L$34,-2*($BI17-1),((BJ$2-1)*4)+2*($BI17-1)))))&gt;(max($37:$37)*4+8),"",offset($L$34,-2*($BI17-1),((BJ$2-1)*4)+2*($BI17-1)))</f>
        <v/>
      </c>
      <c r="BK17" s="36" t="str">
        <f t="shared" si="60"/>
        <v/>
      </c>
      <c r="BL17" s="36" t="str">
        <f t="shared" si="60"/>
        <v/>
      </c>
      <c r="BM17" s="36" t="str">
        <f t="shared" si="60"/>
        <v/>
      </c>
      <c r="BN17" s="36" t="str">
        <f t="shared" si="60"/>
        <v/>
      </c>
      <c r="BO17" s="36" t="str">
        <f t="shared" si="60"/>
        <v/>
      </c>
      <c r="BP17" s="36" t="str">
        <f t="shared" si="60"/>
        <v/>
      </c>
      <c r="BQ17" s="36" t="str">
        <f t="shared" si="60"/>
        <v/>
      </c>
      <c r="BR17" s="36" t="str">
        <f t="shared" si="60"/>
        <v/>
      </c>
      <c r="BS17" s="36" t="str">
        <f t="shared" si="60"/>
        <v/>
      </c>
      <c r="BT17" s="36" t="str">
        <f t="shared" si="60"/>
        <v/>
      </c>
      <c r="BU17" s="36" t="str">
        <f t="shared" si="60"/>
        <v/>
      </c>
      <c r="BV17" s="36" t="str">
        <f t="shared" si="60"/>
        <v/>
      </c>
      <c r="BW17" s="36" t="str">
        <f t="shared" si="60"/>
        <v/>
      </c>
      <c r="BX17" s="36" t="str">
        <f t="shared" si="60"/>
        <v/>
      </c>
      <c r="BY17" s="37" t="str">
        <f t="shared" si="60"/>
        <v/>
      </c>
      <c r="BZ17" s="29"/>
      <c r="CA17" s="38">
        <v>15.0</v>
      </c>
      <c r="CB17" s="39">
        <f t="shared" ref="CB17:CQ17" si="61">IF(BJ17=$E$11,1,if(BJ17=$E$13,-1,0))</f>
        <v>0</v>
      </c>
      <c r="CC17" s="39">
        <f t="shared" si="61"/>
        <v>0</v>
      </c>
      <c r="CD17" s="39">
        <f t="shared" si="61"/>
        <v>0</v>
      </c>
      <c r="CE17" s="39">
        <f t="shared" si="61"/>
        <v>0</v>
      </c>
      <c r="CF17" s="39">
        <f t="shared" si="61"/>
        <v>0</v>
      </c>
      <c r="CG17" s="39">
        <f t="shared" si="61"/>
        <v>0</v>
      </c>
      <c r="CH17" s="39">
        <f t="shared" si="61"/>
        <v>0</v>
      </c>
      <c r="CI17" s="39">
        <f t="shared" si="61"/>
        <v>0</v>
      </c>
      <c r="CJ17" s="39">
        <f t="shared" si="61"/>
        <v>0</v>
      </c>
      <c r="CK17" s="39">
        <f t="shared" si="61"/>
        <v>0</v>
      </c>
      <c r="CL17" s="39">
        <f t="shared" si="61"/>
        <v>0</v>
      </c>
      <c r="CM17" s="39">
        <f t="shared" si="61"/>
        <v>0</v>
      </c>
      <c r="CN17" s="39">
        <f t="shared" si="61"/>
        <v>0</v>
      </c>
      <c r="CO17" s="39">
        <f t="shared" si="61"/>
        <v>0</v>
      </c>
      <c r="CP17" s="39">
        <f t="shared" si="61"/>
        <v>0</v>
      </c>
      <c r="CQ17" s="39">
        <f t="shared" si="61"/>
        <v>0</v>
      </c>
      <c r="CR17" s="31"/>
      <c r="CS17" s="38">
        <v>15.0</v>
      </c>
      <c r="CT17" s="37" t="str">
        <f t="shared" ref="CT17:DI17" si="62">iferror(if(column(indirect(cell("address",offset($L$34,-2*($CS17-1),((BI$2-1)*4)-2*($CS17-1)))))&lt;8,"",offset($L$34,-2*($CS17-1),((BI$2-1)*4)-2*($CS17-1))),"")</f>
        <v/>
      </c>
      <c r="CU17" s="36" t="str">
        <f t="shared" si="62"/>
        <v/>
      </c>
      <c r="CV17" s="36" t="str">
        <f t="shared" si="62"/>
        <v/>
      </c>
      <c r="CW17" s="36" t="str">
        <f t="shared" si="62"/>
        <v/>
      </c>
      <c r="CX17" s="36" t="str">
        <f t="shared" si="62"/>
        <v/>
      </c>
      <c r="CY17" s="36" t="str">
        <f t="shared" si="62"/>
        <v/>
      </c>
      <c r="CZ17" s="36" t="str">
        <f t="shared" si="62"/>
        <v/>
      </c>
      <c r="DA17" s="36" t="str">
        <f t="shared" si="62"/>
        <v/>
      </c>
      <c r="DB17" s="36" t="str">
        <f t="shared" si="62"/>
        <v/>
      </c>
      <c r="DC17" s="36" t="str">
        <f t="shared" si="62"/>
        <v/>
      </c>
      <c r="DD17" s="36" t="str">
        <f t="shared" si="62"/>
        <v/>
      </c>
      <c r="DE17" s="36" t="str">
        <f t="shared" si="62"/>
        <v/>
      </c>
      <c r="DF17" s="36" t="str">
        <f t="shared" si="62"/>
        <v/>
      </c>
      <c r="DG17" s="36" t="str">
        <f t="shared" si="62"/>
        <v/>
      </c>
      <c r="DH17" s="36" t="str">
        <f t="shared" si="62"/>
        <v/>
      </c>
      <c r="DI17" s="36" t="str">
        <f t="shared" si="62"/>
        <v/>
      </c>
      <c r="DJ17" s="31"/>
      <c r="DK17" s="38">
        <v>15.0</v>
      </c>
      <c r="DL17" s="39">
        <f t="shared" ref="DL17:EA17" si="63">IF(CT17=$E$11,1,if(CT17=$E$13,-1,0))</f>
        <v>0</v>
      </c>
      <c r="DM17" s="39">
        <f t="shared" si="63"/>
        <v>0</v>
      </c>
      <c r="DN17" s="39">
        <f t="shared" si="63"/>
        <v>0</v>
      </c>
      <c r="DO17" s="39">
        <f t="shared" si="63"/>
        <v>0</v>
      </c>
      <c r="DP17" s="39">
        <f t="shared" si="63"/>
        <v>0</v>
      </c>
      <c r="DQ17" s="39">
        <f t="shared" si="63"/>
        <v>0</v>
      </c>
      <c r="DR17" s="39">
        <f t="shared" si="63"/>
        <v>0</v>
      </c>
      <c r="DS17" s="39">
        <f t="shared" si="63"/>
        <v>0</v>
      </c>
      <c r="DT17" s="39">
        <f t="shared" si="63"/>
        <v>0</v>
      </c>
      <c r="DU17" s="39">
        <f t="shared" si="63"/>
        <v>0</v>
      </c>
      <c r="DV17" s="39">
        <f t="shared" si="63"/>
        <v>0</v>
      </c>
      <c r="DW17" s="39">
        <f t="shared" si="63"/>
        <v>0</v>
      </c>
      <c r="DX17" s="39">
        <f t="shared" si="63"/>
        <v>0</v>
      </c>
      <c r="DY17" s="39">
        <f t="shared" si="63"/>
        <v>0</v>
      </c>
      <c r="DZ17" s="39">
        <f t="shared" si="63"/>
        <v>0</v>
      </c>
      <c r="EA17" s="39">
        <f t="shared" si="63"/>
        <v>0</v>
      </c>
      <c r="EB17" s="31"/>
      <c r="EC17" s="32">
        <f t="shared" si="5"/>
        <v>16</v>
      </c>
      <c r="ED17" s="32" t="str">
        <f t="shared" si="6"/>
        <v/>
      </c>
      <c r="EE17" s="32">
        <f t="shared" si="7"/>
        <v>0</v>
      </c>
      <c r="EF17" s="31"/>
    </row>
    <row r="18" ht="14.25" customHeight="1">
      <c r="A18" s="45"/>
      <c r="F18" s="66"/>
      <c r="G18" s="67"/>
      <c r="H18" s="68"/>
      <c r="I18" s="69"/>
      <c r="J18" s="70"/>
      <c r="K18" s="70"/>
      <c r="L18" s="70"/>
      <c r="M18" s="70"/>
      <c r="N18" s="70"/>
      <c r="O18" s="70"/>
      <c r="P18" s="70"/>
      <c r="Q18" s="70"/>
      <c r="R18" s="70"/>
      <c r="S18" s="70"/>
      <c r="T18" s="70"/>
      <c r="U18" s="70"/>
      <c r="V18" s="70"/>
      <c r="W18" s="41"/>
      <c r="X18" s="41"/>
      <c r="Y18" s="41"/>
      <c r="Z18" s="41"/>
      <c r="AA18" s="63" t="str">
        <f>IFERROR(__xludf.DUMMYFUNCTION("SPARKLINE({1,2})"),"")</f>
        <v/>
      </c>
      <c r="AB18" s="71" t="s">
        <v>13</v>
      </c>
      <c r="AC18" s="72"/>
      <c r="AD18" s="63" t="str">
        <f>IFERROR(__xludf.DUMMYFUNCTION("SPARKLINE({2,1})"),"")</f>
        <v/>
      </c>
      <c r="AE18" s="73"/>
      <c r="AF18" s="73"/>
      <c r="AS18" s="57"/>
      <c r="AU18" s="57"/>
      <c r="AX18" s="74"/>
      <c r="AZ18" s="74"/>
      <c r="BA18" s="74"/>
      <c r="BB18" s="74"/>
      <c r="BC18" s="74"/>
      <c r="BD18" s="74"/>
      <c r="BE18" s="74"/>
      <c r="BF18" s="57"/>
      <c r="BG18" s="57"/>
      <c r="BH18" s="58"/>
      <c r="BI18" s="35">
        <v>16.0</v>
      </c>
      <c r="BJ18" s="36" t="str">
        <f t="shared" ref="BJ18:BY18" si="64">if(column(indirect(cell("address",offset($L$34,-2*($BI18-1),((BJ$2-1)*4)+2*($BI18-1)))))&gt;(max($37:$37)*4+8),"",offset($L$34,-2*($BI18-1),((BJ$2-1)*4)+2*($BI18-1)))</f>
        <v/>
      </c>
      <c r="BK18" s="36" t="str">
        <f t="shared" si="64"/>
        <v/>
      </c>
      <c r="BL18" s="36" t="str">
        <f t="shared" si="64"/>
        <v/>
      </c>
      <c r="BM18" s="36" t="str">
        <f t="shared" si="64"/>
        <v/>
      </c>
      <c r="BN18" s="36" t="str">
        <f t="shared" si="64"/>
        <v/>
      </c>
      <c r="BO18" s="36" t="str">
        <f t="shared" si="64"/>
        <v/>
      </c>
      <c r="BP18" s="36" t="str">
        <f t="shared" si="64"/>
        <v/>
      </c>
      <c r="BQ18" s="36" t="str">
        <f t="shared" si="64"/>
        <v/>
      </c>
      <c r="BR18" s="36" t="str">
        <f t="shared" si="64"/>
        <v/>
      </c>
      <c r="BS18" s="36" t="str">
        <f t="shared" si="64"/>
        <v/>
      </c>
      <c r="BT18" s="36" t="str">
        <f t="shared" si="64"/>
        <v/>
      </c>
      <c r="BU18" s="36" t="str">
        <f t="shared" si="64"/>
        <v/>
      </c>
      <c r="BV18" s="36" t="str">
        <f t="shared" si="64"/>
        <v/>
      </c>
      <c r="BW18" s="36" t="str">
        <f t="shared" si="64"/>
        <v/>
      </c>
      <c r="BX18" s="36" t="str">
        <f t="shared" si="64"/>
        <v/>
      </c>
      <c r="BY18" s="37" t="str">
        <f t="shared" si="64"/>
        <v/>
      </c>
      <c r="BZ18" s="29"/>
      <c r="CA18" s="38">
        <v>16.0</v>
      </c>
      <c r="CB18" s="39">
        <f t="shared" ref="CB18:CQ18" si="65">IF(BJ18=$E$11,1,if(BJ18=$E$13,-1,0))</f>
        <v>0</v>
      </c>
      <c r="CC18" s="39">
        <f t="shared" si="65"/>
        <v>0</v>
      </c>
      <c r="CD18" s="39">
        <f t="shared" si="65"/>
        <v>0</v>
      </c>
      <c r="CE18" s="39">
        <f t="shared" si="65"/>
        <v>0</v>
      </c>
      <c r="CF18" s="39">
        <f t="shared" si="65"/>
        <v>0</v>
      </c>
      <c r="CG18" s="39">
        <f t="shared" si="65"/>
        <v>0</v>
      </c>
      <c r="CH18" s="39">
        <f t="shared" si="65"/>
        <v>0</v>
      </c>
      <c r="CI18" s="39">
        <f t="shared" si="65"/>
        <v>0</v>
      </c>
      <c r="CJ18" s="39">
        <f t="shared" si="65"/>
        <v>0</v>
      </c>
      <c r="CK18" s="39">
        <f t="shared" si="65"/>
        <v>0</v>
      </c>
      <c r="CL18" s="39">
        <f t="shared" si="65"/>
        <v>0</v>
      </c>
      <c r="CM18" s="39">
        <f t="shared" si="65"/>
        <v>0</v>
      </c>
      <c r="CN18" s="39">
        <f t="shared" si="65"/>
        <v>0</v>
      </c>
      <c r="CO18" s="39">
        <f t="shared" si="65"/>
        <v>0</v>
      </c>
      <c r="CP18" s="39">
        <f t="shared" si="65"/>
        <v>0</v>
      </c>
      <c r="CQ18" s="39">
        <f t="shared" si="65"/>
        <v>0</v>
      </c>
      <c r="CR18" s="31"/>
      <c r="CS18" s="38">
        <v>16.0</v>
      </c>
      <c r="CT18" s="37" t="str">
        <f t="shared" ref="CT18:DI18" si="66">iferror(if(column(indirect(cell("address",offset($L$34,-2*($CS18-1),((BI$2-1)*4)-2*($CS18-1)))))&lt;8,"",offset($L$34,-2*($CS18-1),((BI$2-1)*4)-2*($CS18-1))),"")</f>
        <v/>
      </c>
      <c r="CU18" s="36" t="str">
        <f t="shared" si="66"/>
        <v/>
      </c>
      <c r="CV18" s="36" t="str">
        <f t="shared" si="66"/>
        <v/>
      </c>
      <c r="CW18" s="36" t="str">
        <f t="shared" si="66"/>
        <v/>
      </c>
      <c r="CX18" s="36" t="str">
        <f t="shared" si="66"/>
        <v/>
      </c>
      <c r="CY18" s="36" t="str">
        <f t="shared" si="66"/>
        <v/>
      </c>
      <c r="CZ18" s="36" t="str">
        <f t="shared" si="66"/>
        <v/>
      </c>
      <c r="DA18" s="36" t="str">
        <f t="shared" si="66"/>
        <v/>
      </c>
      <c r="DB18" s="36" t="str">
        <f t="shared" si="66"/>
        <v/>
      </c>
      <c r="DC18" s="36" t="str">
        <f t="shared" si="66"/>
        <v/>
      </c>
      <c r="DD18" s="36" t="str">
        <f t="shared" si="66"/>
        <v/>
      </c>
      <c r="DE18" s="36" t="str">
        <f t="shared" si="66"/>
        <v/>
      </c>
      <c r="DF18" s="36" t="str">
        <f t="shared" si="66"/>
        <v/>
      </c>
      <c r="DG18" s="36" t="str">
        <f t="shared" si="66"/>
        <v/>
      </c>
      <c r="DH18" s="36" t="str">
        <f t="shared" si="66"/>
        <v/>
      </c>
      <c r="DI18" s="36" t="str">
        <f t="shared" si="66"/>
        <v/>
      </c>
      <c r="DJ18" s="31"/>
      <c r="DK18" s="38">
        <v>16.0</v>
      </c>
      <c r="DL18" s="39">
        <f t="shared" ref="DL18:EA18" si="67">IF(CT18=$E$11,1,if(CT18=$E$13,-1,0))</f>
        <v>0</v>
      </c>
      <c r="DM18" s="39">
        <f t="shared" si="67"/>
        <v>0</v>
      </c>
      <c r="DN18" s="39">
        <f t="shared" si="67"/>
        <v>0</v>
      </c>
      <c r="DO18" s="39">
        <f t="shared" si="67"/>
        <v>0</v>
      </c>
      <c r="DP18" s="39">
        <f t="shared" si="67"/>
        <v>0</v>
      </c>
      <c r="DQ18" s="39">
        <f t="shared" si="67"/>
        <v>0</v>
      </c>
      <c r="DR18" s="39">
        <f t="shared" si="67"/>
        <v>0</v>
      </c>
      <c r="DS18" s="39">
        <f t="shared" si="67"/>
        <v>0</v>
      </c>
      <c r="DT18" s="39">
        <f t="shared" si="67"/>
        <v>0</v>
      </c>
      <c r="DU18" s="39">
        <f t="shared" si="67"/>
        <v>0</v>
      </c>
      <c r="DV18" s="39">
        <f t="shared" si="67"/>
        <v>0</v>
      </c>
      <c r="DW18" s="39">
        <f t="shared" si="67"/>
        <v>0</v>
      </c>
      <c r="DX18" s="39">
        <f t="shared" si="67"/>
        <v>0</v>
      </c>
      <c r="DY18" s="39">
        <f t="shared" si="67"/>
        <v>0</v>
      </c>
      <c r="DZ18" s="39">
        <f t="shared" si="67"/>
        <v>0</v>
      </c>
      <c r="EA18" s="39">
        <f t="shared" si="67"/>
        <v>0</v>
      </c>
      <c r="EB18" s="31"/>
      <c r="EC18" s="31"/>
      <c r="ED18" s="31"/>
      <c r="EE18" s="31"/>
      <c r="EF18" s="31"/>
    </row>
    <row r="19" ht="14.25" customHeight="1">
      <c r="A19" s="45"/>
      <c r="B19" s="75"/>
      <c r="C19" s="75"/>
      <c r="D19" s="75"/>
      <c r="E19" s="75"/>
      <c r="F19" s="66"/>
      <c r="G19" s="5"/>
      <c r="H19" s="76"/>
      <c r="I19" s="77"/>
      <c r="J19" s="41"/>
      <c r="K19" s="41"/>
      <c r="L19" s="41"/>
      <c r="M19" s="41"/>
      <c r="N19" s="41"/>
      <c r="O19" s="41"/>
      <c r="P19" s="41"/>
      <c r="Q19" s="41"/>
      <c r="R19" s="41"/>
      <c r="S19" s="41"/>
      <c r="T19" s="41"/>
      <c r="U19" s="41"/>
      <c r="V19" s="41"/>
      <c r="W19" s="41"/>
      <c r="X19" s="41"/>
      <c r="Y19" s="41"/>
      <c r="Z19" s="62" t="str">
        <f>IFERROR(__xludf.DUMMYFUNCTION("SPARKLINE({1,2})"),"")</f>
        <v/>
      </c>
      <c r="AA19" s="63" t="str">
        <f>IFERROR(__xludf.DUMMYFUNCTION("SPARKLINE({2,1})"),"")</f>
        <v/>
      </c>
      <c r="AB19" s="78"/>
      <c r="AC19" s="79"/>
      <c r="AD19" s="63" t="str">
        <f>IFERROR(__xludf.DUMMYFUNCTION("SPARKLINE({1,2})"),"")</f>
        <v/>
      </c>
      <c r="AE19" s="80" t="str">
        <f>IFERROR(__xludf.DUMMYFUNCTION("SPARKLINE({2,1})"),"")</f>
        <v/>
      </c>
      <c r="AF19" s="57"/>
      <c r="AG19" s="81"/>
      <c r="AH19" s="81"/>
      <c r="AI19" s="81"/>
      <c r="AJ19" s="81"/>
      <c r="AK19" s="81"/>
      <c r="AL19" s="81"/>
      <c r="AM19" s="81"/>
      <c r="AN19" s="81"/>
      <c r="AO19" s="81"/>
      <c r="AP19" s="81"/>
      <c r="AQ19" s="81"/>
      <c r="AR19" s="81"/>
      <c r="AZ19" s="74"/>
      <c r="BA19" s="74"/>
      <c r="BB19" s="74"/>
      <c r="BC19" s="74"/>
      <c r="BD19" s="74"/>
      <c r="BE19" s="74"/>
      <c r="BF19" s="57"/>
      <c r="BG19" s="57"/>
      <c r="BH19" s="58"/>
      <c r="BI19" s="82"/>
      <c r="BJ19" s="83"/>
      <c r="BL19" s="83"/>
      <c r="BM19" s="83"/>
      <c r="BN19" s="83"/>
      <c r="BO19" s="83"/>
      <c r="BP19" s="83"/>
      <c r="BQ19" s="83"/>
      <c r="BR19" s="83"/>
      <c r="BS19" s="83"/>
      <c r="BT19" s="83"/>
      <c r="BU19" s="83"/>
      <c r="BV19" s="83"/>
      <c r="BW19" s="83"/>
      <c r="BX19" s="83"/>
      <c r="BY19" s="83"/>
      <c r="BZ19" s="4"/>
      <c r="CA19" s="84"/>
      <c r="CB19" s="83"/>
      <c r="CD19" s="83"/>
      <c r="CE19" s="83"/>
      <c r="CF19" s="83"/>
      <c r="CG19" s="83"/>
      <c r="CH19" s="83"/>
      <c r="CI19" s="83"/>
      <c r="CJ19" s="83"/>
      <c r="CK19" s="83"/>
      <c r="CL19" s="83"/>
      <c r="CM19" s="83"/>
      <c r="CN19" s="83"/>
      <c r="CO19" s="83"/>
      <c r="CP19" s="83"/>
      <c r="CQ19" s="83"/>
      <c r="CR19" s="31"/>
      <c r="CS19" s="31"/>
      <c r="CT19" s="31"/>
      <c r="CU19" s="31"/>
      <c r="CV19" s="31"/>
      <c r="CW19" s="31"/>
      <c r="CX19" s="31"/>
      <c r="CY19" s="31"/>
      <c r="CZ19" s="31"/>
      <c r="DA19" s="31"/>
      <c r="DB19" s="31"/>
      <c r="DC19" s="31"/>
      <c r="DD19" s="31"/>
      <c r="DE19" s="31"/>
      <c r="DF19" s="31"/>
      <c r="DG19" s="31"/>
      <c r="DH19" s="31"/>
      <c r="DI19" s="31"/>
      <c r="DJ19" s="31"/>
      <c r="DK19" s="85"/>
      <c r="DL19" s="85"/>
      <c r="DM19" s="85"/>
      <c r="DN19" s="31"/>
      <c r="DO19" s="31"/>
      <c r="DP19" s="31"/>
      <c r="DQ19" s="31"/>
      <c r="DR19" s="31"/>
      <c r="DS19" s="31"/>
      <c r="DT19" s="31"/>
      <c r="DU19" s="31"/>
      <c r="DV19" s="31"/>
      <c r="DW19" s="31"/>
      <c r="DX19" s="31"/>
      <c r="DY19" s="31"/>
      <c r="DZ19" s="31"/>
      <c r="EA19" s="31"/>
      <c r="EB19" s="31"/>
      <c r="EC19" s="31"/>
      <c r="ED19" s="31"/>
      <c r="EE19" s="31"/>
      <c r="EF19" s="31"/>
    </row>
    <row r="20" ht="14.25" customHeight="1">
      <c r="A20" s="45"/>
      <c r="B20" s="47" t="s">
        <v>14</v>
      </c>
      <c r="F20" s="66"/>
      <c r="G20" s="5"/>
      <c r="H20" s="76"/>
      <c r="I20" s="77"/>
      <c r="J20" s="41"/>
      <c r="K20" s="41"/>
      <c r="L20" s="41"/>
      <c r="M20" s="41"/>
      <c r="N20" s="41"/>
      <c r="O20" s="41"/>
      <c r="P20" s="41"/>
      <c r="Q20" s="41"/>
      <c r="R20" s="41"/>
      <c r="S20" s="41"/>
      <c r="T20" s="41"/>
      <c r="U20" s="41"/>
      <c r="V20" s="41"/>
      <c r="W20" s="41"/>
      <c r="X20" s="41"/>
      <c r="Y20" s="63" t="str">
        <f>IFERROR(__xludf.DUMMYFUNCTION("SPARKLINE({1,2})"),"")</f>
        <v/>
      </c>
      <c r="Z20" s="86"/>
      <c r="AA20" s="72"/>
      <c r="AB20" s="63" t="str">
        <f>IFERROR(__xludf.DUMMYFUNCTION("SPARKLINE({2,1})"),"")</f>
        <v/>
      </c>
      <c r="AC20" s="63" t="str">
        <f>IFERROR(__xludf.DUMMYFUNCTION("SPARKLINE({1,2})"),"")</f>
        <v/>
      </c>
      <c r="AD20" s="86"/>
      <c r="AE20" s="72"/>
      <c r="AF20" s="87" t="str">
        <f>IFERROR(__xludf.DUMMYFUNCTION("SPARKLINE({2,1})"),"")</f>
        <v/>
      </c>
      <c r="AG20" s="88"/>
      <c r="AH20" s="81"/>
      <c r="AI20" s="81"/>
      <c r="AJ20" s="81"/>
      <c r="AK20" s="81"/>
      <c r="AL20" s="81"/>
      <c r="AM20" s="81"/>
      <c r="AN20" s="81"/>
      <c r="AO20" s="81"/>
      <c r="AP20" s="81"/>
      <c r="AQ20" s="81"/>
      <c r="AR20" s="81"/>
      <c r="AZ20" s="74"/>
      <c r="BA20" s="74"/>
      <c r="BB20" s="74"/>
      <c r="BC20" s="74"/>
      <c r="BD20" s="74"/>
      <c r="BE20" s="74"/>
      <c r="BF20" s="57"/>
      <c r="BG20" s="57"/>
      <c r="BH20" s="58"/>
      <c r="BZ20" s="4"/>
      <c r="CR20" s="31"/>
      <c r="CS20" s="31"/>
      <c r="CT20" s="31"/>
      <c r="CU20" s="31"/>
      <c r="CV20" s="31"/>
      <c r="CW20" s="31"/>
      <c r="CX20" s="31"/>
      <c r="CY20" s="31"/>
      <c r="CZ20" s="31"/>
      <c r="DA20" s="31"/>
      <c r="DB20" s="31"/>
      <c r="DC20" s="31"/>
      <c r="DD20" s="31"/>
      <c r="DE20" s="31"/>
      <c r="DF20" s="31"/>
      <c r="DG20" s="31"/>
      <c r="DH20" s="31"/>
      <c r="DI20" s="31"/>
      <c r="DJ20" s="31"/>
      <c r="DK20" s="38" t="s">
        <v>15</v>
      </c>
      <c r="DL20" s="32">
        <f t="shared" ref="DL20:EA20" si="68">SUM(DL3:DL18)+sum(CB3:CB18)</f>
        <v>-3</v>
      </c>
      <c r="DM20" s="32">
        <f t="shared" si="68"/>
        <v>-2</v>
      </c>
      <c r="DN20" s="32">
        <f t="shared" si="68"/>
        <v>-1</v>
      </c>
      <c r="DO20" s="32">
        <f t="shared" si="68"/>
        <v>0</v>
      </c>
      <c r="DP20" s="32">
        <f t="shared" si="68"/>
        <v>3</v>
      </c>
      <c r="DQ20" s="32">
        <f t="shared" si="68"/>
        <v>-1</v>
      </c>
      <c r="DR20" s="32">
        <f t="shared" si="68"/>
        <v>-1</v>
      </c>
      <c r="DS20" s="32">
        <f t="shared" si="68"/>
        <v>-2</v>
      </c>
      <c r="DT20" s="32">
        <f t="shared" si="68"/>
        <v>-1</v>
      </c>
      <c r="DU20" s="32">
        <f t="shared" si="68"/>
        <v>-2</v>
      </c>
      <c r="DV20" s="32">
        <f t="shared" si="68"/>
        <v>0</v>
      </c>
      <c r="DW20" s="32">
        <f t="shared" si="68"/>
        <v>0</v>
      </c>
      <c r="DX20" s="32">
        <f t="shared" si="68"/>
        <v>0</v>
      </c>
      <c r="DY20" s="32">
        <f t="shared" si="68"/>
        <v>0</v>
      </c>
      <c r="DZ20" s="32">
        <f t="shared" si="68"/>
        <v>0</v>
      </c>
      <c r="EA20" s="32">
        <f t="shared" si="68"/>
        <v>0</v>
      </c>
      <c r="EB20" s="31"/>
      <c r="EC20" s="31"/>
      <c r="ED20" s="31"/>
      <c r="EE20" s="31"/>
      <c r="EF20" s="31"/>
    </row>
    <row r="21" ht="14.25" customHeight="1">
      <c r="A21" s="45"/>
      <c r="F21" s="66"/>
      <c r="G21" s="5"/>
      <c r="H21" s="76"/>
      <c r="I21" s="77"/>
      <c r="J21" s="41"/>
      <c r="K21" s="41"/>
      <c r="L21" s="41"/>
      <c r="M21" s="41"/>
      <c r="N21" s="41"/>
      <c r="O21" s="41"/>
      <c r="P21" s="41"/>
      <c r="Q21" s="41"/>
      <c r="R21" s="41"/>
      <c r="S21" s="41"/>
      <c r="T21" s="41"/>
      <c r="U21" s="41"/>
      <c r="V21" s="41"/>
      <c r="W21" s="41"/>
      <c r="X21" s="62" t="str">
        <f>IFERROR(__xludf.DUMMYFUNCTION("SPARKLINE({1,2})"),"")</f>
        <v/>
      </c>
      <c r="Y21" s="63" t="str">
        <f>IFERROR(__xludf.DUMMYFUNCTION("SPARKLINE({2,1})"),"")</f>
        <v/>
      </c>
      <c r="Z21" s="78"/>
      <c r="AA21" s="79"/>
      <c r="AB21" s="63" t="str">
        <f>IFERROR(__xludf.DUMMYFUNCTION("SPARKLINE({1,2})"),"")</f>
        <v/>
      </c>
      <c r="AC21" s="63" t="str">
        <f>IFERROR(__xludf.DUMMYFUNCTION("SPARKLINE({2,1})"),"")</f>
        <v/>
      </c>
      <c r="AD21" s="78"/>
      <c r="AE21" s="79"/>
      <c r="AF21" s="89" t="str">
        <f>IFERROR(__xludf.DUMMYFUNCTION("SPARKLINE({1,2})"),"")</f>
        <v/>
      </c>
      <c r="AG21" s="89" t="str">
        <f>IFERROR(__xludf.DUMMYFUNCTION("SPARKLINE({2,1})"),"")</f>
        <v/>
      </c>
      <c r="AH21" s="81"/>
      <c r="AI21" s="81"/>
      <c r="AJ21" s="81"/>
      <c r="AK21" s="81"/>
      <c r="AL21" s="81"/>
      <c r="AM21" s="81"/>
      <c r="AN21" s="81"/>
      <c r="AO21" s="81"/>
      <c r="AP21" s="81"/>
      <c r="AQ21" s="81"/>
      <c r="AR21" s="81"/>
      <c r="AZ21" s="74"/>
      <c r="BA21" s="74"/>
      <c r="BB21" s="74"/>
      <c r="BC21" s="74"/>
      <c r="BD21" s="74"/>
      <c r="BE21" s="74"/>
      <c r="BF21" s="57"/>
      <c r="BG21" s="57"/>
      <c r="BH21" s="58"/>
      <c r="BZ21" s="4"/>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row>
    <row r="22" ht="14.25" customHeight="1">
      <c r="A22" s="45"/>
      <c r="B22" s="90" t="s">
        <v>16</v>
      </c>
      <c r="E22" s="91" t="s">
        <v>17</v>
      </c>
      <c r="F22" s="66"/>
      <c r="G22" s="5"/>
      <c r="H22" s="76"/>
      <c r="I22" s="77"/>
      <c r="J22" s="41"/>
      <c r="K22" s="41"/>
      <c r="L22" s="41"/>
      <c r="M22" s="41"/>
      <c r="N22" s="41"/>
      <c r="O22" s="41"/>
      <c r="P22" s="41"/>
      <c r="Q22" s="41"/>
      <c r="R22" s="41"/>
      <c r="S22" s="41"/>
      <c r="T22" s="41"/>
      <c r="U22" s="41"/>
      <c r="V22" s="41"/>
      <c r="W22" s="63" t="str">
        <f>IFERROR(__xludf.DUMMYFUNCTION("SPARKLINE({1,2})"),"")</f>
        <v/>
      </c>
      <c r="X22" s="92" t="s">
        <v>9</v>
      </c>
      <c r="Y22" s="72"/>
      <c r="Z22" s="63" t="str">
        <f>IFERROR(__xludf.DUMMYFUNCTION("SPARKLINE({2,1})"),"")</f>
        <v/>
      </c>
      <c r="AA22" s="63" t="str">
        <f>IFERROR(__xludf.DUMMYFUNCTION("SPARKLINE({1,2})"),"")</f>
        <v/>
      </c>
      <c r="AB22" s="92" t="s">
        <v>9</v>
      </c>
      <c r="AC22" s="72"/>
      <c r="AD22" s="89" t="str">
        <f>IFERROR(__xludf.DUMMYFUNCTION("SPARKLINE({2,1})"),"")</f>
        <v/>
      </c>
      <c r="AE22" s="89" t="str">
        <f>IFERROR(__xludf.DUMMYFUNCTION("SPARKLINE({1,2})"),"")</f>
        <v/>
      </c>
      <c r="AF22" s="86"/>
      <c r="AG22" s="72"/>
      <c r="AH22" s="89" t="str">
        <f>IFERROR(__xludf.DUMMYFUNCTION("SPARKLINE({2,1})"),"")</f>
        <v/>
      </c>
      <c r="AI22" s="81"/>
      <c r="AJ22" s="57"/>
      <c r="AK22" s="57"/>
      <c r="AL22" s="57"/>
      <c r="AM22" s="57"/>
      <c r="AN22" s="57"/>
      <c r="AO22" s="57"/>
      <c r="AP22" s="57"/>
      <c r="AQ22" s="57"/>
      <c r="AR22" s="57"/>
      <c r="AZ22" s="74"/>
      <c r="BA22" s="74"/>
      <c r="BB22" s="74"/>
      <c r="BC22" s="74"/>
      <c r="BD22" s="74"/>
      <c r="BE22" s="74"/>
      <c r="BF22" s="57"/>
      <c r="BG22" s="57"/>
      <c r="BH22" s="58"/>
      <c r="BZ22" s="4"/>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93"/>
      <c r="ED22" s="31"/>
      <c r="EE22" s="31"/>
      <c r="EF22" s="31"/>
    </row>
    <row r="23" ht="14.25" customHeight="1">
      <c r="A23" s="45"/>
      <c r="F23" s="66"/>
      <c r="G23" s="5"/>
      <c r="H23" s="76"/>
      <c r="I23" s="77"/>
      <c r="J23" s="41"/>
      <c r="K23" s="41"/>
      <c r="L23" s="41"/>
      <c r="M23" s="41"/>
      <c r="N23" s="41"/>
      <c r="O23" s="41"/>
      <c r="P23" s="41"/>
      <c r="Q23" s="41"/>
      <c r="R23" s="41"/>
      <c r="S23" s="41"/>
      <c r="T23" s="41"/>
      <c r="U23" s="41"/>
      <c r="V23" s="62" t="str">
        <f>IFERROR(__xludf.DUMMYFUNCTION("SPARKLINE({1,2})"),"")</f>
        <v/>
      </c>
      <c r="W23" s="63" t="str">
        <f>IFERROR(__xludf.DUMMYFUNCTION("SPARKLINE({2,1})"),"")</f>
        <v/>
      </c>
      <c r="X23" s="78"/>
      <c r="Y23" s="79"/>
      <c r="Z23" s="63" t="str">
        <f>IFERROR(__xludf.DUMMYFUNCTION("SPARKLINE({1,2})"),"")</f>
        <v/>
      </c>
      <c r="AA23" s="63" t="str">
        <f>IFERROR(__xludf.DUMMYFUNCTION("SPARKLINE({2,1})"),"")</f>
        <v/>
      </c>
      <c r="AB23" s="78"/>
      <c r="AC23" s="79"/>
      <c r="AD23" s="89" t="str">
        <f>IFERROR(__xludf.DUMMYFUNCTION("SPARKLINE({1,2})"),"")</f>
        <v/>
      </c>
      <c r="AE23" s="89" t="str">
        <f>IFERROR(__xludf.DUMMYFUNCTION("SPARKLINE({2,1})"),"")</f>
        <v/>
      </c>
      <c r="AF23" s="78"/>
      <c r="AG23" s="79"/>
      <c r="AH23" s="89" t="str">
        <f>IFERROR(__xludf.DUMMYFUNCTION("SPARKLINE({1,2})"),"")</f>
        <v/>
      </c>
      <c r="AI23" s="89" t="str">
        <f>IFERROR(__xludf.DUMMYFUNCTION("SPARKLINE({2,1})"),"")</f>
        <v/>
      </c>
      <c r="AJ23" s="94"/>
      <c r="AK23" s="94"/>
      <c r="AL23" s="94"/>
      <c r="AM23" s="94"/>
      <c r="AN23" s="57"/>
      <c r="AO23" s="57"/>
      <c r="AP23" s="57"/>
      <c r="AQ23" s="57"/>
      <c r="AR23" s="57"/>
      <c r="AZ23" s="74"/>
      <c r="BA23" s="74"/>
      <c r="BB23" s="74"/>
      <c r="BC23" s="74"/>
      <c r="BD23" s="74"/>
      <c r="BE23" s="74"/>
      <c r="BF23" s="94"/>
      <c r="BG23" s="94"/>
      <c r="BH23" s="95"/>
      <c r="BZ23" s="4"/>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row>
    <row r="24" ht="14.25" customHeight="1">
      <c r="A24" s="45"/>
      <c r="B24" s="90" t="s">
        <v>18</v>
      </c>
      <c r="E24" s="91" t="s">
        <v>19</v>
      </c>
      <c r="F24" s="66"/>
      <c r="G24" s="5"/>
      <c r="H24" s="76"/>
      <c r="I24" s="77"/>
      <c r="J24" s="41"/>
      <c r="K24" s="41"/>
      <c r="L24" s="41"/>
      <c r="M24" s="41"/>
      <c r="N24" s="41"/>
      <c r="O24" s="41"/>
      <c r="P24" s="41"/>
      <c r="Q24" s="41"/>
      <c r="R24" s="41"/>
      <c r="S24" s="41"/>
      <c r="T24" s="41"/>
      <c r="U24" s="89" t="str">
        <f>IFERROR(__xludf.DUMMYFUNCTION("SPARKLINE({1,2})"),"")</f>
        <v/>
      </c>
      <c r="V24" s="86"/>
      <c r="W24" s="72"/>
      <c r="X24" s="63" t="str">
        <f>IFERROR(__xludf.DUMMYFUNCTION("SPARKLINE({2,1})"),"")</f>
        <v/>
      </c>
      <c r="Y24" s="63" t="str">
        <f>IFERROR(__xludf.DUMMYFUNCTION("SPARKLINE({1,2})"),"")</f>
        <v/>
      </c>
      <c r="Z24" s="92" t="s">
        <v>9</v>
      </c>
      <c r="AA24" s="72"/>
      <c r="AB24" s="89" t="str">
        <f>IFERROR(__xludf.DUMMYFUNCTION("SPARKLINE({2,1})"),"")</f>
        <v/>
      </c>
      <c r="AC24" s="89" t="str">
        <f>IFERROR(__xludf.DUMMYFUNCTION("SPARKLINE({1,2})"),"")</f>
        <v/>
      </c>
      <c r="AD24" s="86"/>
      <c r="AE24" s="72"/>
      <c r="AF24" s="89" t="str">
        <f>IFERROR(__xludf.DUMMYFUNCTION("SPARKLINE({2,1})"),"")</f>
        <v/>
      </c>
      <c r="AG24" s="89" t="str">
        <f>IFERROR(__xludf.DUMMYFUNCTION("SPARKLINE({1,2})"),"")</f>
        <v/>
      </c>
      <c r="AH24" s="86"/>
      <c r="AI24" s="72"/>
      <c r="AJ24" s="87" t="str">
        <f>IFERROR(__xludf.DUMMYFUNCTION("SPARKLINE({2,1})"),"")</f>
        <v/>
      </c>
      <c r="AO24" s="57"/>
      <c r="AP24" s="57"/>
      <c r="AQ24" s="57"/>
      <c r="AR24" s="57"/>
      <c r="AZ24" s="96"/>
      <c r="BA24" s="97"/>
      <c r="BB24" s="97"/>
      <c r="BC24" s="97"/>
      <c r="BD24" s="97"/>
      <c r="BE24" s="97"/>
      <c r="BF24" s="66"/>
      <c r="BG24" s="4"/>
      <c r="BH24" s="4"/>
      <c r="BZ24" s="4"/>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row>
    <row r="25" ht="14.25" customHeight="1">
      <c r="A25" s="45"/>
      <c r="F25" s="66"/>
      <c r="G25" s="5"/>
      <c r="H25" s="76"/>
      <c r="I25" s="77"/>
      <c r="J25" s="41"/>
      <c r="K25" s="41"/>
      <c r="L25" s="41"/>
      <c r="M25" s="41"/>
      <c r="N25" s="41"/>
      <c r="O25" s="41"/>
      <c r="P25" s="41"/>
      <c r="Q25" s="41"/>
      <c r="R25" s="41"/>
      <c r="S25" s="41"/>
      <c r="T25" s="89" t="str">
        <f>IFERROR(__xludf.DUMMYFUNCTION("SPARKLINE({1,2})"),"")</f>
        <v/>
      </c>
      <c r="U25" s="89" t="str">
        <f>IFERROR(__xludf.DUMMYFUNCTION("SPARKLINE({2,1})"),"")</f>
        <v/>
      </c>
      <c r="V25" s="78"/>
      <c r="W25" s="79"/>
      <c r="X25" s="63" t="str">
        <f>IFERROR(__xludf.DUMMYFUNCTION("SPARKLINE({1,2})"),"")</f>
        <v/>
      </c>
      <c r="Y25" s="63" t="str">
        <f>IFERROR(__xludf.DUMMYFUNCTION("SPARKLINE({2,1})"),"")</f>
        <v/>
      </c>
      <c r="Z25" s="78"/>
      <c r="AA25" s="79"/>
      <c r="AB25" s="89" t="str">
        <f>IFERROR(__xludf.DUMMYFUNCTION("SPARKLINE({1,2})"),"")</f>
        <v/>
      </c>
      <c r="AC25" s="89" t="str">
        <f>IFERROR(__xludf.DUMMYFUNCTION("SPARKLINE({2,1})"),"")</f>
        <v/>
      </c>
      <c r="AD25" s="78"/>
      <c r="AE25" s="79"/>
      <c r="AF25" s="89" t="str">
        <f>IFERROR(__xludf.DUMMYFUNCTION("SPARKLINE({1,2})"),"")</f>
        <v/>
      </c>
      <c r="AG25" s="89" t="str">
        <f>IFERROR(__xludf.DUMMYFUNCTION("SPARKLINE({2,1})"),"")</f>
        <v/>
      </c>
      <c r="AH25" s="78"/>
      <c r="AI25" s="79"/>
      <c r="AJ25" s="89" t="str">
        <f>IFERROR(__xludf.DUMMYFUNCTION("SPARKLINE({1,2})"),"")</f>
        <v/>
      </c>
      <c r="AK25" s="89" t="str">
        <f>IFERROR(__xludf.DUMMYFUNCTION("SPARKLINE({2,1})"),"")</f>
        <v/>
      </c>
      <c r="AL25" s="64"/>
      <c r="AQ25" s="57"/>
      <c r="AR25" s="57"/>
      <c r="AZ25" s="96"/>
      <c r="BA25" s="65"/>
      <c r="BB25" s="65"/>
      <c r="BC25" s="74"/>
      <c r="BD25" s="97"/>
      <c r="BE25" s="97"/>
      <c r="BF25" s="66"/>
      <c r="BG25" s="4"/>
      <c r="BH25" s="4"/>
      <c r="BZ25" s="4"/>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row>
    <row r="26" ht="14.25" customHeight="1">
      <c r="A26" s="45"/>
      <c r="B26" s="90" t="s">
        <v>20</v>
      </c>
      <c r="E26" s="91" t="s">
        <v>21</v>
      </c>
      <c r="F26" s="66"/>
      <c r="G26" s="5"/>
      <c r="H26" s="76"/>
      <c r="I26" s="77"/>
      <c r="J26" s="41"/>
      <c r="K26" s="41"/>
      <c r="L26" s="41"/>
      <c r="M26" s="41"/>
      <c r="N26" s="41"/>
      <c r="O26" s="41"/>
      <c r="P26" s="41"/>
      <c r="Q26" s="41"/>
      <c r="R26" s="41"/>
      <c r="S26" s="89" t="str">
        <f>IFERROR(__xludf.DUMMYFUNCTION("SPARKLINE({1,2})"),"")</f>
        <v/>
      </c>
      <c r="T26" s="92" t="s">
        <v>9</v>
      </c>
      <c r="U26" s="72"/>
      <c r="V26" s="89" t="str">
        <f>IFERROR(__xludf.DUMMYFUNCTION("SPARKLINE({2,1})"),"")</f>
        <v/>
      </c>
      <c r="W26" s="89" t="str">
        <f>IFERROR(__xludf.DUMMYFUNCTION("SPARKLINE({1,2})"),"")</f>
        <v/>
      </c>
      <c r="X26" s="86"/>
      <c r="Y26" s="72"/>
      <c r="Z26" s="89" t="str">
        <f>IFERROR(__xludf.DUMMYFUNCTION("SPARKLINE({2,1})"),"")</f>
        <v/>
      </c>
      <c r="AA26" s="89" t="str">
        <f>IFERROR(__xludf.DUMMYFUNCTION("SPARKLINE({1,2})"),"")</f>
        <v/>
      </c>
      <c r="AB26" s="86"/>
      <c r="AC26" s="72"/>
      <c r="AD26" s="89" t="str">
        <f>IFERROR(__xludf.DUMMYFUNCTION("SPARKLINE({2,1})"),"")</f>
        <v/>
      </c>
      <c r="AE26" s="89" t="str">
        <f>IFERROR(__xludf.DUMMYFUNCTION("SPARKLINE({1,2})"),"")</f>
        <v/>
      </c>
      <c r="AF26" s="86"/>
      <c r="AG26" s="72"/>
      <c r="AH26" s="89" t="str">
        <f>IFERROR(__xludf.DUMMYFUNCTION("SPARKLINE({2,1})"),"")</f>
        <v/>
      </c>
      <c r="AI26" s="89" t="str">
        <f>IFERROR(__xludf.DUMMYFUNCTION("SPARKLINE({1,2})"),"")</f>
        <v/>
      </c>
      <c r="AJ26" s="86"/>
      <c r="AK26" s="72"/>
      <c r="AL26" s="89" t="str">
        <f>IFERROR(__xludf.DUMMYFUNCTION("SPARKLINE({2,1})"),"")</f>
        <v/>
      </c>
      <c r="AQ26" s="57"/>
      <c r="AR26" s="57"/>
      <c r="AZ26" s="96"/>
      <c r="BA26" s="65"/>
      <c r="BB26" s="65"/>
      <c r="BC26" s="74"/>
      <c r="BD26" s="97"/>
      <c r="BE26" s="97"/>
      <c r="BF26" s="66"/>
      <c r="BG26" s="4"/>
      <c r="BH26" s="4"/>
      <c r="BZ26" s="4"/>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row>
    <row r="27" ht="14.25" customHeight="1">
      <c r="A27" s="45"/>
      <c r="F27" s="66"/>
      <c r="G27" s="5"/>
      <c r="H27" s="76"/>
      <c r="I27" s="77"/>
      <c r="J27" s="41"/>
      <c r="K27" s="41"/>
      <c r="L27" s="41"/>
      <c r="M27" s="41"/>
      <c r="N27" s="41"/>
      <c r="O27" s="41"/>
      <c r="P27" s="41"/>
      <c r="Q27" s="41"/>
      <c r="R27" s="89" t="str">
        <f>IFERROR(__xludf.DUMMYFUNCTION("SPARKLINE({1,2})"),"")</f>
        <v/>
      </c>
      <c r="S27" s="89" t="str">
        <f>IFERROR(__xludf.DUMMYFUNCTION("SPARKLINE({2,1})"),"")</f>
        <v/>
      </c>
      <c r="T27" s="78"/>
      <c r="U27" s="79"/>
      <c r="V27" s="89" t="str">
        <f>IFERROR(__xludf.DUMMYFUNCTION("SPARKLINE({1,2})"),"")</f>
        <v/>
      </c>
      <c r="W27" s="89" t="str">
        <f>IFERROR(__xludf.DUMMYFUNCTION("SPARKLINE({2,1})"),"")</f>
        <v/>
      </c>
      <c r="X27" s="78"/>
      <c r="Y27" s="79"/>
      <c r="Z27" s="89" t="str">
        <f>IFERROR(__xludf.DUMMYFUNCTION("SPARKLINE({1,2})"),"")</f>
        <v/>
      </c>
      <c r="AA27" s="89" t="str">
        <f>IFERROR(__xludf.DUMMYFUNCTION("SPARKLINE({2,1})"),"")</f>
        <v/>
      </c>
      <c r="AB27" s="78"/>
      <c r="AC27" s="79"/>
      <c r="AD27" s="89" t="str">
        <f>IFERROR(__xludf.DUMMYFUNCTION("SPARKLINE({1,2})"),"")</f>
        <v/>
      </c>
      <c r="AE27" s="89" t="str">
        <f>IFERROR(__xludf.DUMMYFUNCTION("SPARKLINE({2,1})"),"")</f>
        <v/>
      </c>
      <c r="AF27" s="78"/>
      <c r="AG27" s="79"/>
      <c r="AH27" s="89" t="str">
        <f>IFERROR(__xludf.DUMMYFUNCTION("SPARKLINE({1,2})"),"")</f>
        <v/>
      </c>
      <c r="AI27" s="89" t="str">
        <f>IFERROR(__xludf.DUMMYFUNCTION("SPARKLINE({2,1})"),"")</f>
        <v/>
      </c>
      <c r="AJ27" s="78"/>
      <c r="AK27" s="79"/>
      <c r="AL27" s="89" t="str">
        <f>IFERROR(__xludf.DUMMYFUNCTION("SPARKLINE({1,2})"),"")</f>
        <v/>
      </c>
      <c r="AM27" s="89" t="str">
        <f>IFERROR(__xludf.DUMMYFUNCTION("SPARKLINE({2,1})"),"")</f>
        <v/>
      </c>
      <c r="AN27" s="57"/>
      <c r="AO27" s="57"/>
      <c r="AP27" s="57"/>
      <c r="AQ27" s="57"/>
      <c r="AR27" s="57"/>
      <c r="AZ27" s="96"/>
      <c r="BA27" s="97"/>
      <c r="BB27" s="97"/>
      <c r="BC27" s="65"/>
      <c r="BE27" s="98"/>
      <c r="BF27" s="66"/>
      <c r="BG27" s="4"/>
      <c r="BH27" s="4"/>
      <c r="BZ27" s="4"/>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row>
    <row r="28" ht="14.25" customHeight="1">
      <c r="A28" s="45"/>
      <c r="B28" s="99"/>
      <c r="C28" s="99"/>
      <c r="D28" s="100"/>
      <c r="E28" s="99"/>
      <c r="F28" s="66"/>
      <c r="G28" s="5"/>
      <c r="H28" s="76"/>
      <c r="I28" s="77"/>
      <c r="J28" s="41"/>
      <c r="K28" s="41"/>
      <c r="L28" s="41"/>
      <c r="M28" s="41"/>
      <c r="N28" s="41"/>
      <c r="O28" s="41"/>
      <c r="P28" s="41"/>
      <c r="Q28" s="89" t="str">
        <f>IFERROR(__xludf.DUMMYFUNCTION("SPARKLINE({1,2})"),"")</f>
        <v/>
      </c>
      <c r="R28" s="92" t="s">
        <v>7</v>
      </c>
      <c r="S28" s="72"/>
      <c r="T28" s="89" t="str">
        <f>IFERROR(__xludf.DUMMYFUNCTION("SPARKLINE({2,1})"),"")</f>
        <v/>
      </c>
      <c r="U28" s="89" t="str">
        <f>IFERROR(__xludf.DUMMYFUNCTION("SPARKLINE({1,2})"),"")</f>
        <v/>
      </c>
      <c r="V28" s="86"/>
      <c r="W28" s="72"/>
      <c r="X28" s="89" t="str">
        <f>IFERROR(__xludf.DUMMYFUNCTION("SPARKLINE({2,1})"),"")</f>
        <v/>
      </c>
      <c r="Y28" s="89" t="str">
        <f>IFERROR(__xludf.DUMMYFUNCTION("SPARKLINE({1,2})"),"")</f>
        <v/>
      </c>
      <c r="Z28" s="86"/>
      <c r="AA28" s="72"/>
      <c r="AB28" s="89" t="str">
        <f>IFERROR(__xludf.DUMMYFUNCTION("SPARKLINE({2,1})"),"")</f>
        <v/>
      </c>
      <c r="AC28" s="89" t="str">
        <f>IFERROR(__xludf.DUMMYFUNCTION("SPARKLINE({1,2})"),"")</f>
        <v/>
      </c>
      <c r="AD28" s="86"/>
      <c r="AE28" s="72"/>
      <c r="AF28" s="89" t="str">
        <f>IFERROR(__xludf.DUMMYFUNCTION("SPARKLINE({2,1})"),"")</f>
        <v/>
      </c>
      <c r="AG28" s="89" t="str">
        <f>IFERROR(__xludf.DUMMYFUNCTION("SPARKLINE({1,2})"),"")</f>
        <v/>
      </c>
      <c r="AH28" s="86"/>
      <c r="AI28" s="72"/>
      <c r="AJ28" s="89" t="str">
        <f>IFERROR(__xludf.DUMMYFUNCTION("SPARKLINE({2,1})"),"")</f>
        <v/>
      </c>
      <c r="AK28" s="89" t="str">
        <f>IFERROR(__xludf.DUMMYFUNCTION("SPARKLINE({1,2})"),"")</f>
        <v/>
      </c>
      <c r="AL28" s="92" t="s">
        <v>9</v>
      </c>
      <c r="AM28" s="72"/>
      <c r="AN28" s="89" t="str">
        <f>IFERROR(__xludf.DUMMYFUNCTION("SPARKLINE({2,1})"),"")</f>
        <v/>
      </c>
      <c r="AS28" s="101"/>
      <c r="AT28" s="101"/>
      <c r="AU28" s="101"/>
      <c r="AV28" s="101"/>
      <c r="AW28" s="101"/>
      <c r="AX28" s="98"/>
      <c r="AY28" s="97"/>
      <c r="AZ28" s="96"/>
      <c r="BA28" s="97"/>
      <c r="BB28" s="97"/>
      <c r="BE28" s="98"/>
      <c r="BF28" s="66"/>
      <c r="BG28" s="4"/>
      <c r="BH28" s="4"/>
      <c r="BZ28" s="4"/>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row>
    <row r="29" ht="14.25" customHeight="1">
      <c r="A29" s="45"/>
      <c r="B29" s="47" t="s">
        <v>22</v>
      </c>
      <c r="F29" s="66"/>
      <c r="G29" s="102"/>
      <c r="H29" s="103"/>
      <c r="I29" s="77"/>
      <c r="J29" s="41"/>
      <c r="K29" s="41"/>
      <c r="L29" s="41"/>
      <c r="M29" s="41"/>
      <c r="N29" s="41"/>
      <c r="O29" s="41"/>
      <c r="P29" s="89" t="str">
        <f>IFERROR(__xludf.DUMMYFUNCTION("SPARKLINE({1,2})"),"")</f>
        <v/>
      </c>
      <c r="Q29" s="89" t="str">
        <f>IFERROR(__xludf.DUMMYFUNCTION("SPARKLINE({2,1})"),"")</f>
        <v/>
      </c>
      <c r="R29" s="78"/>
      <c r="S29" s="79"/>
      <c r="T29" s="89" t="str">
        <f>IFERROR(__xludf.DUMMYFUNCTION("SPARKLINE({1,2})"),"")</f>
        <v/>
      </c>
      <c r="U29" s="89" t="str">
        <f>IFERROR(__xludf.DUMMYFUNCTION("SPARKLINE({2,1})"),"")</f>
        <v/>
      </c>
      <c r="V29" s="78"/>
      <c r="W29" s="79"/>
      <c r="X29" s="89" t="str">
        <f>IFERROR(__xludf.DUMMYFUNCTION("SPARKLINE({1,2})"),"")</f>
        <v/>
      </c>
      <c r="Y29" s="89" t="str">
        <f>IFERROR(__xludf.DUMMYFUNCTION("SPARKLINE({2,1})"),"")</f>
        <v/>
      </c>
      <c r="Z29" s="78"/>
      <c r="AA29" s="79"/>
      <c r="AB29" s="89" t="str">
        <f>IFERROR(__xludf.DUMMYFUNCTION("SPARKLINE({1,2})"),"")</f>
        <v/>
      </c>
      <c r="AC29" s="89" t="str">
        <f>IFERROR(__xludf.DUMMYFUNCTION("SPARKLINE({2,1})"),"")</f>
        <v/>
      </c>
      <c r="AD29" s="78"/>
      <c r="AE29" s="79"/>
      <c r="AF29" s="89" t="str">
        <f>IFERROR(__xludf.DUMMYFUNCTION("SPARKLINE({1,2})"),"")</f>
        <v/>
      </c>
      <c r="AG29" s="89" t="str">
        <f>IFERROR(__xludf.DUMMYFUNCTION("SPARKLINE({2,1})"),"")</f>
        <v/>
      </c>
      <c r="AH29" s="78"/>
      <c r="AI29" s="79"/>
      <c r="AJ29" s="89" t="str">
        <f>IFERROR(__xludf.DUMMYFUNCTION("SPARKLINE({1,2})"),"")</f>
        <v/>
      </c>
      <c r="AK29" s="89" t="str">
        <f>IFERROR(__xludf.DUMMYFUNCTION("SPARKLINE({2,1})"),"")</f>
        <v/>
      </c>
      <c r="AL29" s="78"/>
      <c r="AM29" s="79"/>
      <c r="AN29" s="89" t="str">
        <f>IFERROR(__xludf.DUMMYFUNCTION("SPARKLINE({1,2})"),"")</f>
        <v/>
      </c>
      <c r="AO29" s="89" t="str">
        <f>IFERROR(__xludf.DUMMYFUNCTION("SPARKLINE({2,1})"),"")</f>
        <v/>
      </c>
      <c r="AS29" s="101"/>
      <c r="AT29" s="101"/>
      <c r="AU29" s="101"/>
      <c r="AV29" s="101"/>
      <c r="AW29" s="101"/>
      <c r="AX29" s="98"/>
      <c r="AY29" s="97"/>
      <c r="AZ29" s="96"/>
      <c r="BA29" s="97"/>
      <c r="BB29" s="97"/>
      <c r="BC29" s="98"/>
      <c r="BD29" s="97"/>
      <c r="BE29" s="97"/>
      <c r="BF29" s="66"/>
      <c r="BG29" s="4"/>
      <c r="BH29" s="4"/>
      <c r="BZ29" s="4"/>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row>
    <row r="30" ht="14.25" customHeight="1">
      <c r="A30" s="45"/>
      <c r="F30" s="66"/>
      <c r="G30" s="102"/>
      <c r="H30" s="103"/>
      <c r="I30" s="77"/>
      <c r="J30" s="41"/>
      <c r="K30" s="41"/>
      <c r="L30" s="41"/>
      <c r="M30" s="41"/>
      <c r="N30" s="41"/>
      <c r="O30" s="89" t="str">
        <f>IFERROR(__xludf.DUMMYFUNCTION("SPARKLINE({1,2})"),"")</f>
        <v/>
      </c>
      <c r="P30" s="92" t="s">
        <v>9</v>
      </c>
      <c r="Q30" s="72"/>
      <c r="R30" s="89" t="str">
        <f>IFERROR(__xludf.DUMMYFUNCTION("SPARKLINE({2,1})"),"")</f>
        <v/>
      </c>
      <c r="S30" s="89" t="str">
        <f>IFERROR(__xludf.DUMMYFUNCTION("SPARKLINE({1,2})"),"")</f>
        <v/>
      </c>
      <c r="T30" s="86"/>
      <c r="U30" s="72"/>
      <c r="V30" s="89" t="str">
        <f>IFERROR(__xludf.DUMMYFUNCTION("SPARKLINE({2,1})"),"")</f>
        <v/>
      </c>
      <c r="W30" s="89" t="str">
        <f>IFERROR(__xludf.DUMMYFUNCTION("SPARKLINE({1,2})"),"")</f>
        <v/>
      </c>
      <c r="X30" s="86"/>
      <c r="Y30" s="72"/>
      <c r="Z30" s="89" t="str">
        <f>IFERROR(__xludf.DUMMYFUNCTION("SPARKLINE({2,1})"),"")</f>
        <v/>
      </c>
      <c r="AA30" s="89" t="str">
        <f>IFERROR(__xludf.DUMMYFUNCTION("SPARKLINE({1,2})"),"")</f>
        <v/>
      </c>
      <c r="AB30" s="86"/>
      <c r="AC30" s="72"/>
      <c r="AD30" s="89" t="str">
        <f>IFERROR(__xludf.DUMMYFUNCTION("SPARKLINE({2,1})"),"")</f>
        <v/>
      </c>
      <c r="AE30" s="89" t="str">
        <f>IFERROR(__xludf.DUMMYFUNCTION("SPARKLINE({1,2})"),"")</f>
        <v/>
      </c>
      <c r="AF30" s="86"/>
      <c r="AG30" s="72"/>
      <c r="AH30" s="89" t="str">
        <f>IFERROR(__xludf.DUMMYFUNCTION("SPARKLINE({2,1})"),"")</f>
        <v/>
      </c>
      <c r="AI30" s="89" t="str">
        <f>IFERROR(__xludf.DUMMYFUNCTION("SPARKLINE({1,2})"),"")</f>
        <v/>
      </c>
      <c r="AJ30" s="86"/>
      <c r="AK30" s="72"/>
      <c r="AL30" s="89" t="str">
        <f>IFERROR(__xludf.DUMMYFUNCTION("SPARKLINE({2,1})"),"")</f>
        <v/>
      </c>
      <c r="AM30" s="89" t="str">
        <f>IFERROR(__xludf.DUMMYFUNCTION("SPARKLINE({1,2})"),"")</f>
        <v/>
      </c>
      <c r="AN30" s="92" t="s">
        <v>9</v>
      </c>
      <c r="AO30" s="72"/>
      <c r="AP30" s="89" t="str">
        <f>IFERROR(__xludf.DUMMYFUNCTION("SPARKLINE({2,1})"),"")</f>
        <v/>
      </c>
      <c r="AR30" s="104"/>
      <c r="AS30" s="101"/>
      <c r="AT30" s="101"/>
      <c r="AU30" s="101"/>
      <c r="AV30" s="101"/>
      <c r="AW30" s="101"/>
      <c r="AX30" s="98"/>
      <c r="AY30" s="97"/>
      <c r="AZ30" s="96"/>
      <c r="BA30" s="97"/>
      <c r="BC30" s="98"/>
      <c r="BD30" s="97"/>
      <c r="BE30" s="97"/>
      <c r="BF30" s="66"/>
      <c r="BG30" s="4"/>
      <c r="BH30" s="4"/>
      <c r="BZ30" s="4"/>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17"/>
      <c r="DS30" s="17"/>
      <c r="DT30" s="31"/>
      <c r="DU30" s="31"/>
      <c r="DV30" s="31"/>
      <c r="DW30" s="31"/>
      <c r="DX30" s="31"/>
      <c r="DY30" s="31"/>
      <c r="DZ30" s="31"/>
      <c r="EA30" s="31"/>
      <c r="EB30" s="31"/>
      <c r="EC30" s="31"/>
      <c r="ED30" s="31"/>
      <c r="EE30" s="31"/>
      <c r="EF30" s="31"/>
    </row>
    <row r="31" ht="14.25" customHeight="1">
      <c r="A31" s="45"/>
      <c r="B31" s="90" t="s">
        <v>23</v>
      </c>
      <c r="E31" s="91" t="s">
        <v>24</v>
      </c>
      <c r="F31" s="66"/>
      <c r="G31" s="102"/>
      <c r="H31" s="103"/>
      <c r="I31" s="77"/>
      <c r="J31" s="41"/>
      <c r="K31" s="41"/>
      <c r="L31" s="41"/>
      <c r="M31" s="41"/>
      <c r="N31" s="89" t="str">
        <f>IFERROR(__xludf.DUMMYFUNCTION("SPARKLINE({1,2})"),"")</f>
        <v/>
      </c>
      <c r="O31" s="89" t="str">
        <f>IFERROR(__xludf.DUMMYFUNCTION("SPARKLINE({2,1})"),"")</f>
        <v/>
      </c>
      <c r="P31" s="78"/>
      <c r="Q31" s="79"/>
      <c r="R31" s="89" t="str">
        <f>IFERROR(__xludf.DUMMYFUNCTION("SPARKLINE({1,2})"),"")</f>
        <v/>
      </c>
      <c r="S31" s="89" t="str">
        <f>IFERROR(__xludf.DUMMYFUNCTION("SPARKLINE({2,1})"),"")</f>
        <v/>
      </c>
      <c r="T31" s="78"/>
      <c r="U31" s="79"/>
      <c r="V31" s="89" t="str">
        <f>IFERROR(__xludf.DUMMYFUNCTION("SPARKLINE({1,2})"),"")</f>
        <v/>
      </c>
      <c r="W31" s="89" t="str">
        <f>IFERROR(__xludf.DUMMYFUNCTION("SPARKLINE({2,1})"),"")</f>
        <v/>
      </c>
      <c r="X31" s="78"/>
      <c r="Y31" s="79"/>
      <c r="Z31" s="89" t="str">
        <f>IFERROR(__xludf.DUMMYFUNCTION("SPARKLINE({1,2})"),"")</f>
        <v/>
      </c>
      <c r="AA31" s="89" t="str">
        <f>IFERROR(__xludf.DUMMYFUNCTION("SPARKLINE({2,1})"),"")</f>
        <v/>
      </c>
      <c r="AB31" s="78"/>
      <c r="AC31" s="79"/>
      <c r="AD31" s="89" t="str">
        <f>IFERROR(__xludf.DUMMYFUNCTION("SPARKLINE({1,2})"),"")</f>
        <v/>
      </c>
      <c r="AE31" s="89" t="str">
        <f>IFERROR(__xludf.DUMMYFUNCTION("SPARKLINE({2,1})"),"")</f>
        <v/>
      </c>
      <c r="AF31" s="78"/>
      <c r="AG31" s="79"/>
      <c r="AH31" s="89" t="str">
        <f>IFERROR(__xludf.DUMMYFUNCTION("SPARKLINE({1,2})"),"")</f>
        <v/>
      </c>
      <c r="AI31" s="89" t="str">
        <f>IFERROR(__xludf.DUMMYFUNCTION("SPARKLINE({2,1})"),"")</f>
        <v/>
      </c>
      <c r="AJ31" s="78"/>
      <c r="AK31" s="79"/>
      <c r="AL31" s="89" t="str">
        <f>IFERROR(__xludf.DUMMYFUNCTION("SPARKLINE({1,2})"),"")</f>
        <v/>
      </c>
      <c r="AM31" s="89" t="str">
        <f>IFERROR(__xludf.DUMMYFUNCTION("SPARKLINE({2,1})"),"")</f>
        <v/>
      </c>
      <c r="AN31" s="78"/>
      <c r="AO31" s="79"/>
      <c r="AP31" s="89" t="str">
        <f>IFERROR(__xludf.DUMMYFUNCTION("SPARKLINE({1,2})"),"")</f>
        <v/>
      </c>
      <c r="AQ31" s="89" t="str">
        <f>IFERROR(__xludf.DUMMYFUNCTION("SPARKLINE({2,1})"),"")</f>
        <v/>
      </c>
      <c r="AR31" s="105"/>
      <c r="AS31" s="106"/>
      <c r="AT31" s="106"/>
      <c r="AU31" s="106"/>
      <c r="AV31" s="106"/>
      <c r="AW31" s="106"/>
      <c r="AX31" s="98"/>
      <c r="AY31" s="97"/>
      <c r="AZ31" s="96"/>
      <c r="BA31" s="97"/>
      <c r="BB31" s="97"/>
      <c r="BC31" s="97"/>
      <c r="BD31" s="97"/>
      <c r="BE31" s="97"/>
      <c r="BF31" s="66"/>
      <c r="BG31" s="4"/>
      <c r="BH31" s="4"/>
      <c r="BZ31" s="4"/>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17"/>
      <c r="DS31" s="17"/>
      <c r="DT31" s="31"/>
      <c r="DU31" s="31"/>
      <c r="DV31" s="31"/>
      <c r="DW31" s="31"/>
      <c r="DX31" s="31"/>
      <c r="DY31" s="31"/>
      <c r="DZ31" s="31"/>
      <c r="EA31" s="31"/>
      <c r="EB31" s="31"/>
      <c r="EC31" s="31"/>
      <c r="ED31" s="31"/>
      <c r="EE31" s="31"/>
      <c r="EF31" s="31"/>
    </row>
    <row r="32" ht="14.25" customHeight="1">
      <c r="A32" s="45"/>
      <c r="F32" s="66"/>
      <c r="G32" s="102"/>
      <c r="H32" s="103"/>
      <c r="I32" s="77"/>
      <c r="J32" s="41"/>
      <c r="K32" s="41"/>
      <c r="L32" s="41"/>
      <c r="M32" s="89" t="str">
        <f>IFERROR(__xludf.DUMMYFUNCTION("SPARKLINE({1,2})"),"")</f>
        <v/>
      </c>
      <c r="N32" s="92" t="s">
        <v>9</v>
      </c>
      <c r="O32" s="72"/>
      <c r="P32" s="89" t="str">
        <f>IFERROR(__xludf.DUMMYFUNCTION("SPARKLINE({2,1})"),"")</f>
        <v/>
      </c>
      <c r="Q32" s="89" t="str">
        <f>IFERROR(__xludf.DUMMYFUNCTION("SPARKLINE({1,2})"),"")</f>
        <v/>
      </c>
      <c r="R32" s="86"/>
      <c r="S32" s="72"/>
      <c r="T32" s="89" t="str">
        <f>IFERROR(__xludf.DUMMYFUNCTION("SPARKLINE({2,1})"),"")</f>
        <v/>
      </c>
      <c r="U32" s="89" t="str">
        <f>IFERROR(__xludf.DUMMYFUNCTION("SPARKLINE({1,2})"),"")</f>
        <v/>
      </c>
      <c r="V32" s="107"/>
      <c r="W32" s="72"/>
      <c r="X32" s="89" t="str">
        <f>IFERROR(__xludf.DUMMYFUNCTION("SPARKLINE({2,1})"),"")</f>
        <v/>
      </c>
      <c r="Y32" s="89" t="str">
        <f>IFERROR(__xludf.DUMMYFUNCTION("SPARKLINE({1,2})"),"")</f>
        <v/>
      </c>
      <c r="Z32" s="86"/>
      <c r="AA32" s="72"/>
      <c r="AB32" s="89" t="str">
        <f>IFERROR(__xludf.DUMMYFUNCTION("SPARKLINE({2,1})"),"")</f>
        <v/>
      </c>
      <c r="AC32" s="89" t="str">
        <f>IFERROR(__xludf.DUMMYFUNCTION("SPARKLINE({1,2})"),"")</f>
        <v/>
      </c>
      <c r="AD32" s="86"/>
      <c r="AE32" s="72"/>
      <c r="AF32" s="89" t="str">
        <f>IFERROR(__xludf.DUMMYFUNCTION("SPARKLINE({2,1})"),"")</f>
        <v/>
      </c>
      <c r="AG32" s="89" t="str">
        <f>IFERROR(__xludf.DUMMYFUNCTION("SPARKLINE({1,2})"),"")</f>
        <v/>
      </c>
      <c r="AH32" s="107"/>
      <c r="AI32" s="72"/>
      <c r="AJ32" s="89" t="str">
        <f>IFERROR(__xludf.DUMMYFUNCTION("SPARKLINE({2,1})"),"")</f>
        <v/>
      </c>
      <c r="AK32" s="89" t="str">
        <f>IFERROR(__xludf.DUMMYFUNCTION("SPARKLINE({1,2})"),"")</f>
        <v/>
      </c>
      <c r="AL32" s="86"/>
      <c r="AM32" s="72"/>
      <c r="AN32" s="89" t="str">
        <f>IFERROR(__xludf.DUMMYFUNCTION("SPARKLINE({2,1})"),"")</f>
        <v/>
      </c>
      <c r="AO32" s="89" t="str">
        <f>IFERROR(__xludf.DUMMYFUNCTION("SPARKLINE({1,2})"),"")</f>
        <v/>
      </c>
      <c r="AP32" s="86"/>
      <c r="AQ32" s="72"/>
      <c r="AR32" s="87" t="str">
        <f>IFERROR(__xludf.DUMMYFUNCTION("SPARKLINE({2,1})"),"")</f>
        <v/>
      </c>
      <c r="AW32" s="108"/>
      <c r="AX32" s="109"/>
      <c r="AY32" s="96"/>
      <c r="AZ32" s="97"/>
      <c r="BA32" s="109"/>
      <c r="BB32" s="98"/>
      <c r="BC32" s="97"/>
      <c r="BD32" s="97"/>
      <c r="BE32" s="98"/>
      <c r="BF32" s="66"/>
      <c r="BG32" s="4"/>
      <c r="BH32" s="4"/>
      <c r="BZ32" s="4"/>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17"/>
      <c r="DS32" s="17"/>
      <c r="DT32" s="31"/>
      <c r="DU32" s="31"/>
      <c r="DV32" s="31"/>
      <c r="DW32" s="31"/>
      <c r="DX32" s="31"/>
      <c r="DY32" s="31"/>
      <c r="DZ32" s="31"/>
      <c r="EA32" s="31"/>
      <c r="EB32" s="31"/>
      <c r="EC32" s="31"/>
      <c r="ED32" s="31"/>
      <c r="EE32" s="31"/>
      <c r="EF32" s="31"/>
    </row>
    <row r="33" ht="14.25" customHeight="1">
      <c r="A33" s="45"/>
      <c r="B33" s="90" t="s">
        <v>25</v>
      </c>
      <c r="E33" s="91" t="s">
        <v>26</v>
      </c>
      <c r="F33" s="66"/>
      <c r="G33" s="102"/>
      <c r="H33" s="103"/>
      <c r="I33" s="77"/>
      <c r="J33" s="41"/>
      <c r="K33" s="41"/>
      <c r="L33" s="89" t="str">
        <f>IFERROR(__xludf.DUMMYFUNCTION("SPARKLINE({1,2})"),"")</f>
        <v/>
      </c>
      <c r="M33" s="89" t="str">
        <f>IFERROR(__xludf.DUMMYFUNCTION("SPARKLINE({2,1})"),"")</f>
        <v/>
      </c>
      <c r="N33" s="78"/>
      <c r="O33" s="79"/>
      <c r="P33" s="89" t="str">
        <f>IFERROR(__xludf.DUMMYFUNCTION("SPARKLINE({1,2})"),"")</f>
        <v/>
      </c>
      <c r="Q33" s="89" t="str">
        <f>IFERROR(__xludf.DUMMYFUNCTION("SPARKLINE({2,1})"),"")</f>
        <v/>
      </c>
      <c r="R33" s="78"/>
      <c r="S33" s="79"/>
      <c r="T33" s="89" t="str">
        <f>IFERROR(__xludf.DUMMYFUNCTION("SPARKLINE({1,2})"),"")</f>
        <v/>
      </c>
      <c r="U33" s="89" t="str">
        <f>IFERROR(__xludf.DUMMYFUNCTION("SPARKLINE({2,1})"),"")</f>
        <v/>
      </c>
      <c r="V33" s="78"/>
      <c r="W33" s="79"/>
      <c r="X33" s="89" t="str">
        <f>IFERROR(__xludf.DUMMYFUNCTION("SPARKLINE({1,2})"),"")</f>
        <v/>
      </c>
      <c r="Y33" s="89" t="str">
        <f>IFERROR(__xludf.DUMMYFUNCTION("SPARKLINE({2,1})"),"")</f>
        <v/>
      </c>
      <c r="Z33" s="78"/>
      <c r="AA33" s="79"/>
      <c r="AB33" s="89" t="str">
        <f>IFERROR(__xludf.DUMMYFUNCTION("SPARKLINE({1,2})"),"")</f>
        <v/>
      </c>
      <c r="AC33" s="89" t="str">
        <f>IFERROR(__xludf.DUMMYFUNCTION("SPARKLINE({2,1})"),"")</f>
        <v/>
      </c>
      <c r="AD33" s="78"/>
      <c r="AE33" s="79"/>
      <c r="AF33" s="89" t="str">
        <f>IFERROR(__xludf.DUMMYFUNCTION("SPARKLINE({1,2})"),"")</f>
        <v/>
      </c>
      <c r="AG33" s="89" t="str">
        <f>IFERROR(__xludf.DUMMYFUNCTION("SPARKLINE({2,1})"),"")</f>
        <v/>
      </c>
      <c r="AH33" s="78"/>
      <c r="AI33" s="79"/>
      <c r="AJ33" s="89" t="str">
        <f>IFERROR(__xludf.DUMMYFUNCTION("SPARKLINE({1,2})"),"")</f>
        <v/>
      </c>
      <c r="AK33" s="89" t="str">
        <f>IFERROR(__xludf.DUMMYFUNCTION("SPARKLINE({2,1})"),"")</f>
        <v/>
      </c>
      <c r="AL33" s="78"/>
      <c r="AM33" s="79"/>
      <c r="AN33" s="89" t="str">
        <f>IFERROR(__xludf.DUMMYFUNCTION("SPARKLINE({1,2})"),"")</f>
        <v/>
      </c>
      <c r="AO33" s="89" t="str">
        <f>IFERROR(__xludf.DUMMYFUNCTION("SPARKLINE({2,1})"),"")</f>
        <v/>
      </c>
      <c r="AP33" s="78"/>
      <c r="AQ33" s="79"/>
      <c r="AR33" s="89" t="str">
        <f>IFERROR(__xludf.DUMMYFUNCTION("SPARKLINE({1,2})"),"")</f>
        <v/>
      </c>
      <c r="AS33" s="89" t="str">
        <f>IFERROR(__xludf.DUMMYFUNCTION("SPARKLINE({2,1})"),"")</f>
        <v/>
      </c>
      <c r="AX33" s="109"/>
      <c r="AY33" s="109"/>
      <c r="AZ33" s="109"/>
      <c r="BA33" s="109"/>
      <c r="BB33" s="109"/>
      <c r="BC33" s="109"/>
      <c r="BD33" s="109"/>
      <c r="BE33" s="98"/>
      <c r="BF33" s="66"/>
      <c r="BG33" s="4"/>
      <c r="BH33" s="4"/>
      <c r="BZ33" s="4"/>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row>
    <row r="34" ht="14.25" customHeight="1">
      <c r="A34" s="45"/>
      <c r="F34" s="66"/>
      <c r="G34" s="102"/>
      <c r="H34" s="110"/>
      <c r="I34" s="77"/>
      <c r="J34" s="41"/>
      <c r="K34" s="89" t="str">
        <f>IFERROR(__xludf.DUMMYFUNCTION("SPARKLINE({1,2})"),"")</f>
        <v/>
      </c>
      <c r="L34" s="111"/>
      <c r="M34" s="72"/>
      <c r="N34" s="89" t="str">
        <f>IFERROR(__xludf.DUMMYFUNCTION("SPARKLINE({2,1})"),"")</f>
        <v/>
      </c>
      <c r="O34" s="89" t="str">
        <f>IFERROR(__xludf.DUMMYFUNCTION("SPARKLINE({1,2})"),"")</f>
        <v/>
      </c>
      <c r="P34" s="86"/>
      <c r="Q34" s="72"/>
      <c r="R34" s="89" t="str">
        <f>IFERROR(__xludf.DUMMYFUNCTION("SPARKLINE({2,1})"),"")</f>
        <v/>
      </c>
      <c r="S34" s="89" t="str">
        <f>IFERROR(__xludf.DUMMYFUNCTION("SPARKLINE({1,2})"),"")</f>
        <v/>
      </c>
      <c r="T34" s="107"/>
      <c r="U34" s="72"/>
      <c r="V34" s="89" t="str">
        <f>IFERROR(__xludf.DUMMYFUNCTION("SPARKLINE({2,1})"),"")</f>
        <v/>
      </c>
      <c r="W34" s="89" t="str">
        <f>IFERROR(__xludf.DUMMYFUNCTION("SPARKLINE({1,2})"),"")</f>
        <v/>
      </c>
      <c r="X34" s="92" t="s">
        <v>7</v>
      </c>
      <c r="Y34" s="72"/>
      <c r="Z34" s="89" t="str">
        <f>IFERROR(__xludf.DUMMYFUNCTION("SPARKLINE({2,1})"),"")</f>
        <v/>
      </c>
      <c r="AA34" s="89" t="str">
        <f>IFERROR(__xludf.DUMMYFUNCTION("SPARKLINE({1,2})"),"")</f>
        <v/>
      </c>
      <c r="AB34" s="92" t="s">
        <v>7</v>
      </c>
      <c r="AC34" s="72"/>
      <c r="AD34" s="89" t="str">
        <f>IFERROR(__xludf.DUMMYFUNCTION("SPARKLINE({2,1})"),"")</f>
        <v/>
      </c>
      <c r="AE34" s="89" t="str">
        <f>IFERROR(__xludf.DUMMYFUNCTION("SPARKLINE({1,2})"),"")</f>
        <v/>
      </c>
      <c r="AF34" s="86"/>
      <c r="AG34" s="72"/>
      <c r="AH34" s="89" t="str">
        <f>IFERROR(__xludf.DUMMYFUNCTION("SPARKLINE({2,1})"),"")</f>
        <v/>
      </c>
      <c r="AI34" s="89" t="str">
        <f>IFERROR(__xludf.DUMMYFUNCTION("SPARKLINE({1,2})"),"")</f>
        <v/>
      </c>
      <c r="AJ34" s="86"/>
      <c r="AK34" s="72"/>
      <c r="AL34" s="89" t="str">
        <f>IFERROR(__xludf.DUMMYFUNCTION("SPARKLINE({2,1})"),"")</f>
        <v/>
      </c>
      <c r="AM34" s="89" t="str">
        <f>IFERROR(__xludf.DUMMYFUNCTION("SPARKLINE({1,2})"),"")</f>
        <v/>
      </c>
      <c r="AN34" s="86"/>
      <c r="AO34" s="72"/>
      <c r="AP34" s="89" t="str">
        <f>IFERROR(__xludf.DUMMYFUNCTION("SPARKLINE({2,1})"),"")</f>
        <v/>
      </c>
      <c r="AQ34" s="89" t="str">
        <f>IFERROR(__xludf.DUMMYFUNCTION("SPARKLINE({1,2})"),"")</f>
        <v/>
      </c>
      <c r="AR34" s="86"/>
      <c r="AS34" s="72"/>
      <c r="AT34" s="89" t="str">
        <f>IFERROR(__xludf.DUMMYFUNCTION("SPARKLINE({2,1})"),"")</f>
        <v/>
      </c>
      <c r="AY34" s="109"/>
      <c r="AZ34" s="109"/>
      <c r="BA34" s="109"/>
      <c r="BB34" s="109"/>
      <c r="BC34" s="109"/>
      <c r="BD34" s="109"/>
      <c r="BE34" s="97"/>
      <c r="BF34" s="66"/>
      <c r="BG34" s="4"/>
      <c r="BH34" s="4"/>
      <c r="BZ34" s="4"/>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row>
    <row r="35" ht="14.25" customHeight="1">
      <c r="A35" s="45"/>
      <c r="B35" s="90" t="s">
        <v>27</v>
      </c>
      <c r="E35" s="91" t="s">
        <v>28</v>
      </c>
      <c r="F35" s="66"/>
      <c r="G35" s="102"/>
      <c r="H35" s="110"/>
      <c r="I35" s="50"/>
      <c r="J35" s="89" t="str">
        <f>IFERROR(__xludf.DUMMYFUNCTION("SPARKLINE({1,2})"),"")</f>
        <v/>
      </c>
      <c r="K35" s="89" t="str">
        <f>IFERROR(__xludf.DUMMYFUNCTION("SPARKLINE({2,1})"),"")</f>
        <v/>
      </c>
      <c r="L35" s="78"/>
      <c r="M35" s="79"/>
      <c r="N35" s="89" t="str">
        <f>IFERROR(__xludf.DUMMYFUNCTION("SPARKLINE({1,2})"),"")</f>
        <v/>
      </c>
      <c r="O35" s="89" t="str">
        <f>IFERROR(__xludf.DUMMYFUNCTION("SPARKLINE({2,1})"),"")</f>
        <v/>
      </c>
      <c r="P35" s="78"/>
      <c r="Q35" s="79"/>
      <c r="R35" s="89" t="str">
        <f>IFERROR(__xludf.DUMMYFUNCTION("SPARKLINE({1,2})"),"")</f>
        <v/>
      </c>
      <c r="S35" s="89" t="str">
        <f>IFERROR(__xludf.DUMMYFUNCTION("SPARKLINE({2,1})"),"")</f>
        <v/>
      </c>
      <c r="T35" s="78"/>
      <c r="U35" s="79"/>
      <c r="V35" s="89" t="str">
        <f>IFERROR(__xludf.DUMMYFUNCTION("SPARKLINE({1,2})"),"")</f>
        <v/>
      </c>
      <c r="W35" s="89" t="str">
        <f>IFERROR(__xludf.DUMMYFUNCTION("SPARKLINE({2,1})"),"")</f>
        <v/>
      </c>
      <c r="X35" s="78"/>
      <c r="Y35" s="79"/>
      <c r="Z35" s="89" t="str">
        <f>IFERROR(__xludf.DUMMYFUNCTION("SPARKLINE({1,2})"),"")</f>
        <v/>
      </c>
      <c r="AA35" s="89" t="str">
        <f>IFERROR(__xludf.DUMMYFUNCTION("SPARKLINE({2,1})"),"")</f>
        <v/>
      </c>
      <c r="AB35" s="78"/>
      <c r="AC35" s="79"/>
      <c r="AD35" s="89" t="str">
        <f>IFERROR(__xludf.DUMMYFUNCTION("SPARKLINE({1,2})"),"")</f>
        <v/>
      </c>
      <c r="AE35" s="89" t="str">
        <f>IFERROR(__xludf.DUMMYFUNCTION("SPARKLINE({2,1})"),"")</f>
        <v/>
      </c>
      <c r="AF35" s="78"/>
      <c r="AG35" s="79"/>
      <c r="AH35" s="89" t="str">
        <f>IFERROR(__xludf.DUMMYFUNCTION("SPARKLINE({1,2})"),"")</f>
        <v/>
      </c>
      <c r="AI35" s="89" t="str">
        <f>IFERROR(__xludf.DUMMYFUNCTION("SPARKLINE({2,1})"),"")</f>
        <v/>
      </c>
      <c r="AJ35" s="78"/>
      <c r="AK35" s="79"/>
      <c r="AL35" s="89" t="str">
        <f>IFERROR(__xludf.DUMMYFUNCTION("SPARKLINE({1,2})"),"")</f>
        <v/>
      </c>
      <c r="AM35" s="89" t="str">
        <f>IFERROR(__xludf.DUMMYFUNCTION("SPARKLINE({2,1})"),"")</f>
        <v/>
      </c>
      <c r="AN35" s="78"/>
      <c r="AO35" s="79"/>
      <c r="AP35" s="89" t="str">
        <f>IFERROR(__xludf.DUMMYFUNCTION("SPARKLINE({1,2})"),"")</f>
        <v/>
      </c>
      <c r="AQ35" s="89" t="str">
        <f>IFERROR(__xludf.DUMMYFUNCTION("SPARKLINE({2,1})"),"")</f>
        <v/>
      </c>
      <c r="AR35" s="78"/>
      <c r="AS35" s="79"/>
      <c r="AT35" s="89" t="str">
        <f>IFERROR(__xludf.DUMMYFUNCTION("SPARKLINE({1,2})"),"")</f>
        <v/>
      </c>
      <c r="AU35" s="89" t="str">
        <f>IFERROR(__xludf.DUMMYFUNCTION("SPARKLINE({2,1})"),"")</f>
        <v/>
      </c>
      <c r="AY35" s="109"/>
      <c r="AZ35" s="98"/>
      <c r="BA35" s="98"/>
      <c r="BB35" s="98"/>
      <c r="BC35" s="98"/>
      <c r="BD35" s="109"/>
      <c r="BE35" s="97"/>
      <c r="BF35" s="66"/>
      <c r="BG35" s="4"/>
      <c r="BH35" s="4"/>
      <c r="BZ35" s="4"/>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row>
    <row r="36" ht="14.25" customHeight="1">
      <c r="A36" s="45"/>
      <c r="F36" s="66"/>
      <c r="G36" s="102"/>
      <c r="H36" s="112"/>
      <c r="I36" s="113" t="str">
        <f>IFERROR(__xludf.DUMMYFUNCTION("SPARKLINE({1,2})"),"")</f>
        <v/>
      </c>
      <c r="J36" s="114"/>
      <c r="K36" s="114"/>
      <c r="L36" s="113" t="str">
        <f>IFERROR(__xludf.DUMMYFUNCTION("SPARKLINE({2,1})"),"")</f>
        <v/>
      </c>
      <c r="M36" s="113" t="str">
        <f>IFERROR(__xludf.DUMMYFUNCTION("SPARKLINE({1,2})"),"")</f>
        <v/>
      </c>
      <c r="N36" s="114"/>
      <c r="O36" s="114"/>
      <c r="P36" s="113" t="str">
        <f>IFERROR(__xludf.DUMMYFUNCTION("SPARKLINE({2,1})"),"")</f>
        <v/>
      </c>
      <c r="Q36" s="113" t="str">
        <f>IFERROR(__xludf.DUMMYFUNCTION("SPARKLINE({1,2})"),"")</f>
        <v/>
      </c>
      <c r="R36" s="114"/>
      <c r="S36" s="114"/>
      <c r="T36" s="113" t="str">
        <f>IFERROR(__xludf.DUMMYFUNCTION("SPARKLINE({2,1})"),"")</f>
        <v/>
      </c>
      <c r="U36" s="113" t="str">
        <f>IFERROR(__xludf.DUMMYFUNCTION("SPARKLINE({1,2})"),"")</f>
        <v/>
      </c>
      <c r="V36" s="114"/>
      <c r="W36" s="114"/>
      <c r="X36" s="113" t="str">
        <f>IFERROR(__xludf.DUMMYFUNCTION("SPARKLINE({2,1})"),"")</f>
        <v/>
      </c>
      <c r="Y36" s="113" t="str">
        <f>IFERROR(__xludf.DUMMYFUNCTION("SPARKLINE({1,2})"),"")</f>
        <v/>
      </c>
      <c r="Z36" s="114"/>
      <c r="AA36" s="114"/>
      <c r="AB36" s="113" t="str">
        <f>IFERROR(__xludf.DUMMYFUNCTION("SPARKLINE({2,1})"),"")</f>
        <v/>
      </c>
      <c r="AC36" s="113" t="str">
        <f>IFERROR(__xludf.DUMMYFUNCTION("SPARKLINE({1,2})"),"")</f>
        <v/>
      </c>
      <c r="AD36" s="114"/>
      <c r="AE36" s="114"/>
      <c r="AF36" s="113" t="str">
        <f>IFERROR(__xludf.DUMMYFUNCTION("SPARKLINE({2,1})"),"")</f>
        <v/>
      </c>
      <c r="AG36" s="113" t="str">
        <f>IFERROR(__xludf.DUMMYFUNCTION("SPARKLINE({1,2})"),"")</f>
        <v/>
      </c>
      <c r="AH36" s="114"/>
      <c r="AI36" s="114"/>
      <c r="AJ36" s="113" t="str">
        <f>IFERROR(__xludf.DUMMYFUNCTION("SPARKLINE({2,1})"),"")</f>
        <v/>
      </c>
      <c r="AK36" s="113" t="str">
        <f>IFERROR(__xludf.DUMMYFUNCTION("SPARKLINE({1,2})"),"")</f>
        <v/>
      </c>
      <c r="AL36" s="114"/>
      <c r="AM36" s="114"/>
      <c r="AN36" s="113" t="str">
        <f>IFERROR(__xludf.DUMMYFUNCTION("SPARKLINE({2,1})"),"")</f>
        <v/>
      </c>
      <c r="AO36" s="113" t="str">
        <f>IFERROR(__xludf.DUMMYFUNCTION("SPARKLINE({1,2})"),"")</f>
        <v/>
      </c>
      <c r="AP36" s="114"/>
      <c r="AQ36" s="114"/>
      <c r="AR36" s="113" t="str">
        <f>IFERROR(__xludf.DUMMYFUNCTION("SPARKLINE({2,1})"),"")</f>
        <v/>
      </c>
      <c r="AS36" s="113" t="str">
        <f>IFERROR(__xludf.DUMMYFUNCTION("SPARKLINE({1,2})"),"")</f>
        <v/>
      </c>
      <c r="AT36" s="114"/>
      <c r="AU36" s="114"/>
      <c r="AV36" s="113" t="str">
        <f>IFERROR(__xludf.DUMMYFUNCTION("SPARKLINE({2,1})"),"")</f>
        <v/>
      </c>
      <c r="AW36" s="115"/>
      <c r="AX36" s="109"/>
      <c r="AY36" s="109"/>
      <c r="AZ36" s="109"/>
      <c r="BA36" s="109"/>
      <c r="BB36" s="109"/>
      <c r="BC36" s="109"/>
      <c r="BD36" s="109"/>
      <c r="BE36" s="97"/>
      <c r="BF36" s="66"/>
      <c r="BG36" s="4"/>
      <c r="BH36" s="4"/>
      <c r="BZ36" s="4"/>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row>
    <row r="37" ht="13.5" customHeight="1">
      <c r="A37" s="67"/>
      <c r="B37" s="20"/>
      <c r="C37" s="85"/>
      <c r="D37" s="116"/>
      <c r="E37" s="84"/>
      <c r="F37" s="4"/>
      <c r="G37" s="117" t="s">
        <v>29</v>
      </c>
      <c r="H37" s="14"/>
      <c r="I37" s="118">
        <v>1.0</v>
      </c>
      <c r="J37" s="13"/>
      <c r="K37" s="13"/>
      <c r="L37" s="14"/>
      <c r="M37" s="118">
        <v>2.0</v>
      </c>
      <c r="N37" s="13"/>
      <c r="O37" s="13"/>
      <c r="P37" s="14"/>
      <c r="Q37" s="118">
        <v>3.0</v>
      </c>
      <c r="R37" s="13"/>
      <c r="S37" s="13"/>
      <c r="T37" s="14"/>
      <c r="U37" s="118">
        <v>4.0</v>
      </c>
      <c r="V37" s="13"/>
      <c r="W37" s="13"/>
      <c r="X37" s="14"/>
      <c r="Y37" s="118">
        <v>5.0</v>
      </c>
      <c r="Z37" s="13"/>
      <c r="AA37" s="13"/>
      <c r="AB37" s="14"/>
      <c r="AC37" s="118">
        <v>6.0</v>
      </c>
      <c r="AD37" s="13"/>
      <c r="AE37" s="13"/>
      <c r="AF37" s="14"/>
      <c r="AG37" s="118">
        <v>7.0</v>
      </c>
      <c r="AH37" s="13"/>
      <c r="AI37" s="13"/>
      <c r="AJ37" s="14"/>
      <c r="AK37" s="118">
        <v>8.0</v>
      </c>
      <c r="AL37" s="13"/>
      <c r="AM37" s="13"/>
      <c r="AN37" s="14"/>
      <c r="AO37" s="118">
        <v>9.0</v>
      </c>
      <c r="AP37" s="13"/>
      <c r="AQ37" s="13"/>
      <c r="AR37" s="14"/>
      <c r="AS37" s="118">
        <v>10.0</v>
      </c>
      <c r="AT37" s="13"/>
      <c r="AU37" s="13"/>
      <c r="AV37" s="14"/>
      <c r="AW37" s="115"/>
      <c r="AX37" s="109"/>
      <c r="AY37" s="109"/>
      <c r="AZ37" s="109"/>
      <c r="BA37" s="109"/>
      <c r="BB37" s="109"/>
      <c r="BC37" s="109"/>
      <c r="BD37" s="109"/>
      <c r="BE37" s="119"/>
      <c r="BF37" s="120"/>
      <c r="BG37" s="121"/>
      <c r="BH37" s="4"/>
      <c r="BI37" s="4"/>
      <c r="BJ37" s="122"/>
      <c r="BK37" s="122"/>
      <c r="BL37" s="122"/>
      <c r="BM37" s="122"/>
      <c r="BN37" s="122"/>
      <c r="BO37" s="122"/>
      <c r="BP37" s="122"/>
      <c r="BQ37" s="122"/>
      <c r="BR37" s="122"/>
      <c r="BS37" s="122"/>
      <c r="BT37" s="122"/>
      <c r="BU37" s="122"/>
      <c r="BV37" s="122"/>
      <c r="BW37" s="122"/>
      <c r="BX37" s="122"/>
      <c r="BY37" s="122"/>
      <c r="BZ37" s="4"/>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row>
    <row r="38" ht="33.75" customHeight="1">
      <c r="A38" s="21"/>
      <c r="B38" s="20"/>
      <c r="C38" s="123"/>
      <c r="D38" s="42"/>
      <c r="E38" s="4"/>
      <c r="F38" s="4"/>
      <c r="G38" s="117" t="s">
        <v>30</v>
      </c>
      <c r="H38" s="14"/>
      <c r="I38" s="124" t="s">
        <v>28</v>
      </c>
      <c r="L38" s="125"/>
      <c r="M38" s="124" t="s">
        <v>24</v>
      </c>
      <c r="P38" s="125"/>
      <c r="Q38" s="124" t="s">
        <v>26</v>
      </c>
      <c r="T38" s="125"/>
      <c r="U38" s="124" t="s">
        <v>26</v>
      </c>
      <c r="X38" s="125"/>
      <c r="Y38" s="124" t="s">
        <v>26</v>
      </c>
      <c r="AB38" s="125"/>
      <c r="AC38" s="124" t="s">
        <v>26</v>
      </c>
      <c r="AF38" s="125"/>
      <c r="AG38" s="124" t="s">
        <v>24</v>
      </c>
      <c r="AJ38" s="125"/>
      <c r="AK38" s="124" t="s">
        <v>24</v>
      </c>
      <c r="AN38" s="125"/>
      <c r="AO38" s="124" t="s">
        <v>24</v>
      </c>
      <c r="AR38" s="125"/>
      <c r="AS38" s="124" t="s">
        <v>24</v>
      </c>
      <c r="AV38" s="125"/>
      <c r="AW38" s="115"/>
      <c r="AX38" s="115"/>
      <c r="AY38" s="115"/>
      <c r="AZ38" s="115"/>
      <c r="BA38" s="115"/>
      <c r="BB38" s="115"/>
      <c r="BC38" s="115"/>
      <c r="BD38" s="126"/>
      <c r="BE38" s="127"/>
      <c r="BF38" s="121"/>
      <c r="BG38" s="121"/>
      <c r="BH38" s="128"/>
      <c r="BI38" s="4"/>
      <c r="BJ38" s="4"/>
      <c r="BK38" s="4"/>
      <c r="BL38" s="4"/>
      <c r="BM38" s="4"/>
      <c r="BN38" s="4"/>
      <c r="BO38" s="4"/>
      <c r="BP38" s="4"/>
      <c r="BQ38" s="4"/>
      <c r="BR38" s="4"/>
      <c r="BS38" s="4"/>
      <c r="BT38" s="4"/>
      <c r="BU38" s="4"/>
      <c r="BV38" s="4"/>
      <c r="BW38" s="4"/>
      <c r="BX38" s="4"/>
      <c r="BY38" s="4"/>
      <c r="BZ38" s="4"/>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row>
    <row r="39" ht="115.5" customHeight="1">
      <c r="A39" s="21"/>
      <c r="B39" s="20"/>
      <c r="C39" s="123"/>
      <c r="D39" s="129" t="s">
        <v>31</v>
      </c>
      <c r="E39" s="130" t="s">
        <v>32</v>
      </c>
      <c r="F39" s="131"/>
      <c r="G39" s="132" t="str">
        <f>IFERROR(__xludf.DUMMYFUNCTION("SPARKLINE({2,1})"),"")</f>
        <v/>
      </c>
      <c r="H39" s="133" t="s">
        <v>33</v>
      </c>
      <c r="I39" s="134" t="s">
        <v>34</v>
      </c>
      <c r="J39" s="135"/>
      <c r="K39" s="135"/>
      <c r="L39" s="131"/>
      <c r="M39" s="134" t="s">
        <v>35</v>
      </c>
      <c r="N39" s="135"/>
      <c r="O39" s="135"/>
      <c r="P39" s="131"/>
      <c r="Q39" s="134" t="s">
        <v>36</v>
      </c>
      <c r="R39" s="135"/>
      <c r="S39" s="135"/>
      <c r="T39" s="131"/>
      <c r="U39" s="134" t="s">
        <v>37</v>
      </c>
      <c r="V39" s="135"/>
      <c r="W39" s="135"/>
      <c r="X39" s="131"/>
      <c r="Y39" s="134" t="s">
        <v>38</v>
      </c>
      <c r="Z39" s="135"/>
      <c r="AA39" s="135"/>
      <c r="AB39" s="131"/>
      <c r="AC39" s="134" t="s">
        <v>39</v>
      </c>
      <c r="AD39" s="135"/>
      <c r="AE39" s="135"/>
      <c r="AF39" s="131"/>
      <c r="AG39" s="134" t="s">
        <v>40</v>
      </c>
      <c r="AH39" s="135"/>
      <c r="AI39" s="135"/>
      <c r="AJ39" s="131"/>
      <c r="AK39" s="134" t="s">
        <v>41</v>
      </c>
      <c r="AL39" s="135"/>
      <c r="AM39" s="135"/>
      <c r="AN39" s="131"/>
      <c r="AO39" s="134" t="s">
        <v>42</v>
      </c>
      <c r="AP39" s="135"/>
      <c r="AQ39" s="135"/>
      <c r="AR39" s="131"/>
      <c r="AS39" s="134" t="s">
        <v>43</v>
      </c>
      <c r="AT39" s="135"/>
      <c r="AU39" s="135"/>
      <c r="AV39" s="131"/>
      <c r="AW39" s="115"/>
      <c r="AX39" s="115"/>
      <c r="AY39" s="115"/>
      <c r="AZ39" s="115"/>
      <c r="BA39" s="115"/>
      <c r="BB39" s="115"/>
      <c r="BC39" s="115"/>
      <c r="BD39" s="126"/>
      <c r="BE39" s="121"/>
      <c r="BF39" s="121"/>
      <c r="BG39" s="121"/>
      <c r="BH39" s="4"/>
      <c r="BI39" s="4"/>
      <c r="BJ39" s="4"/>
      <c r="BK39" s="4"/>
      <c r="BL39" s="4"/>
      <c r="BM39" s="4"/>
      <c r="BN39" s="4"/>
      <c r="BO39" s="4"/>
      <c r="BP39" s="4"/>
      <c r="BQ39" s="4"/>
      <c r="BR39" s="4"/>
      <c r="BS39" s="4"/>
      <c r="BT39" s="4"/>
      <c r="BU39" s="4"/>
      <c r="BW39" s="4"/>
      <c r="BX39" s="4"/>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row>
    <row r="40" ht="90.0" customHeight="1">
      <c r="A40" s="21"/>
      <c r="B40" s="20"/>
      <c r="C40" s="123"/>
      <c r="D40" s="136"/>
      <c r="E40" s="137"/>
      <c r="F40" s="138"/>
      <c r="G40" s="139" t="s">
        <v>44</v>
      </c>
      <c r="H40" s="140" t="str">
        <f>IFERROR(__xludf.DUMMYFUNCTION("SPARKLINE({2,1})"),"")</f>
        <v/>
      </c>
      <c r="I40" s="137"/>
      <c r="J40" s="141"/>
      <c r="K40" s="141"/>
      <c r="L40" s="138"/>
      <c r="M40" s="137"/>
      <c r="N40" s="141"/>
      <c r="O40" s="141"/>
      <c r="P40" s="138"/>
      <c r="Q40" s="137"/>
      <c r="R40" s="141"/>
      <c r="S40" s="141"/>
      <c r="T40" s="138"/>
      <c r="U40" s="137"/>
      <c r="V40" s="141"/>
      <c r="W40" s="141"/>
      <c r="X40" s="138"/>
      <c r="Y40" s="137"/>
      <c r="Z40" s="141"/>
      <c r="AA40" s="141"/>
      <c r="AB40" s="138"/>
      <c r="AC40" s="137"/>
      <c r="AD40" s="141"/>
      <c r="AE40" s="141"/>
      <c r="AF40" s="138"/>
      <c r="AG40" s="137"/>
      <c r="AH40" s="141"/>
      <c r="AI40" s="141"/>
      <c r="AJ40" s="138"/>
      <c r="AK40" s="137"/>
      <c r="AL40" s="141"/>
      <c r="AM40" s="141"/>
      <c r="AN40" s="138"/>
      <c r="AO40" s="137"/>
      <c r="AP40" s="141"/>
      <c r="AQ40" s="141"/>
      <c r="AR40" s="138"/>
      <c r="AS40" s="137"/>
      <c r="AT40" s="141"/>
      <c r="AU40" s="141"/>
      <c r="AV40" s="138"/>
      <c r="AW40" s="115"/>
      <c r="AX40" s="115"/>
      <c r="AY40" s="115"/>
      <c r="AZ40" s="115"/>
      <c r="BA40" s="115"/>
      <c r="BB40" s="115"/>
      <c r="BC40" s="115"/>
      <c r="BD40" s="126"/>
      <c r="BE40" s="4"/>
      <c r="BF40" s="4"/>
      <c r="BG40" s="4"/>
      <c r="BH40" s="4"/>
      <c r="BI40" s="4"/>
      <c r="BJ40" s="4"/>
      <c r="BK40" s="4"/>
      <c r="BL40" s="4"/>
      <c r="BM40" s="4"/>
      <c r="BN40" s="4"/>
      <c r="BO40" s="4"/>
      <c r="BP40" s="4"/>
      <c r="BQ40" s="4"/>
      <c r="BR40" s="4"/>
      <c r="BS40" s="4"/>
      <c r="BT40" s="4"/>
      <c r="BU40" s="4"/>
      <c r="BV40" s="4"/>
      <c r="BW40" s="4"/>
      <c r="BX40" s="4"/>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row>
    <row r="41" ht="30.0" customHeight="1">
      <c r="A41" s="21"/>
      <c r="B41" s="20"/>
      <c r="C41" s="123"/>
      <c r="D41" s="142">
        <v>0.23</v>
      </c>
      <c r="E41" s="143">
        <v>5.0</v>
      </c>
      <c r="F41" s="14"/>
      <c r="G41" s="144" t="s">
        <v>45</v>
      </c>
      <c r="H41" s="14"/>
      <c r="I41" s="145" t="s">
        <v>17</v>
      </c>
      <c r="J41" s="13"/>
      <c r="K41" s="13"/>
      <c r="L41" s="14"/>
      <c r="M41" s="145"/>
      <c r="N41" s="13"/>
      <c r="O41" s="13"/>
      <c r="P41" s="14"/>
      <c r="Q41" s="145" t="s">
        <v>17</v>
      </c>
      <c r="R41" s="13"/>
      <c r="S41" s="13"/>
      <c r="T41" s="14"/>
      <c r="U41" s="145" t="s">
        <v>17</v>
      </c>
      <c r="V41" s="13"/>
      <c r="W41" s="13"/>
      <c r="X41" s="14"/>
      <c r="Y41" s="145"/>
      <c r="Z41" s="13"/>
      <c r="AA41" s="13"/>
      <c r="AB41" s="14"/>
      <c r="AC41" s="145"/>
      <c r="AD41" s="13"/>
      <c r="AE41" s="13"/>
      <c r="AF41" s="14"/>
      <c r="AG41" s="145"/>
      <c r="AH41" s="13"/>
      <c r="AI41" s="13"/>
      <c r="AJ41" s="14"/>
      <c r="AK41" s="145"/>
      <c r="AL41" s="13"/>
      <c r="AM41" s="13"/>
      <c r="AN41" s="14"/>
      <c r="AO41" s="145"/>
      <c r="AP41" s="13"/>
      <c r="AQ41" s="13"/>
      <c r="AR41" s="14"/>
      <c r="AS41" s="145" t="s">
        <v>17</v>
      </c>
      <c r="AT41" s="13"/>
      <c r="AU41" s="13"/>
      <c r="AV41" s="14"/>
      <c r="AW41" s="115"/>
      <c r="AX41" s="115"/>
      <c r="AY41" s="115"/>
      <c r="AZ41" s="115"/>
      <c r="BA41" s="115"/>
      <c r="BB41" s="115"/>
      <c r="BC41" s="115"/>
      <c r="BD41" s="126"/>
      <c r="BE41" s="4"/>
      <c r="BF41" s="4"/>
      <c r="BG41" s="4"/>
      <c r="BH41" s="4"/>
      <c r="BI41" s="4"/>
      <c r="BJ41" s="4"/>
      <c r="BK41" s="4"/>
      <c r="BL41" s="4"/>
      <c r="BM41" s="4"/>
      <c r="BN41" s="4"/>
      <c r="BO41" s="4"/>
      <c r="BP41" s="4"/>
      <c r="BQ41" s="4"/>
      <c r="BR41" s="4"/>
      <c r="BS41" s="4"/>
      <c r="BT41" s="4"/>
      <c r="BU41" s="4"/>
      <c r="BV41" s="4"/>
      <c r="BW41" s="4"/>
      <c r="BX41" s="4"/>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row>
    <row r="42" ht="30.0" customHeight="1">
      <c r="A42" s="21"/>
      <c r="B42" s="20"/>
      <c r="C42" s="123"/>
      <c r="D42" s="146">
        <f t="shared" ref="D42:D47" si="69">E42*COUNTA($G$41:$H$47)/(SUM($E$41:$E$47)*COUNTA($G$41:$H$47))</f>
        <v>0.1818181818</v>
      </c>
      <c r="E42" s="143">
        <v>4.0</v>
      </c>
      <c r="F42" s="14"/>
      <c r="G42" s="144" t="s">
        <v>46</v>
      </c>
      <c r="H42" s="14"/>
      <c r="I42" s="145"/>
      <c r="J42" s="13"/>
      <c r="K42" s="13"/>
      <c r="L42" s="14"/>
      <c r="M42" s="145" t="s">
        <v>19</v>
      </c>
      <c r="N42" s="13"/>
      <c r="O42" s="13"/>
      <c r="P42" s="14"/>
      <c r="Q42" s="145"/>
      <c r="R42" s="13"/>
      <c r="S42" s="13"/>
      <c r="T42" s="14"/>
      <c r="U42" s="145"/>
      <c r="V42" s="13"/>
      <c r="W42" s="13"/>
      <c r="X42" s="14"/>
      <c r="Y42" s="145"/>
      <c r="Z42" s="13"/>
      <c r="AA42" s="13"/>
      <c r="AB42" s="14"/>
      <c r="AC42" s="145"/>
      <c r="AD42" s="13"/>
      <c r="AE42" s="13"/>
      <c r="AF42" s="14"/>
      <c r="AG42" s="145"/>
      <c r="AH42" s="13"/>
      <c r="AI42" s="13"/>
      <c r="AJ42" s="14"/>
      <c r="AK42" s="145" t="s">
        <v>17</v>
      </c>
      <c r="AL42" s="13"/>
      <c r="AM42" s="13"/>
      <c r="AN42" s="14"/>
      <c r="AO42" s="145" t="s">
        <v>17</v>
      </c>
      <c r="AP42" s="13"/>
      <c r="AQ42" s="13"/>
      <c r="AR42" s="14"/>
      <c r="AS42" s="145"/>
      <c r="AT42" s="13"/>
      <c r="AU42" s="13"/>
      <c r="AV42" s="14"/>
      <c r="AW42" s="115"/>
      <c r="AX42" s="115"/>
      <c r="AY42" s="115"/>
      <c r="AZ42" s="115"/>
      <c r="BA42" s="115"/>
      <c r="BB42" s="115"/>
      <c r="BC42" s="115"/>
      <c r="BD42" s="126"/>
      <c r="BE42" s="4"/>
      <c r="BF42" s="4"/>
      <c r="BG42" s="4"/>
      <c r="BH42" s="4"/>
      <c r="BI42" s="4"/>
      <c r="BJ42" s="4"/>
      <c r="BK42" s="4"/>
      <c r="BL42" s="4"/>
      <c r="BM42" s="4"/>
      <c r="BN42" s="4"/>
      <c r="BO42" s="4"/>
      <c r="BP42" s="4"/>
      <c r="BQ42" s="4"/>
      <c r="BR42" s="4"/>
      <c r="BS42" s="4"/>
      <c r="BT42" s="4"/>
      <c r="BU42" s="4"/>
      <c r="BV42" s="4"/>
      <c r="BW42" s="4"/>
      <c r="BX42" s="4"/>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row>
    <row r="43" ht="30.0" customHeight="1">
      <c r="A43" s="21"/>
      <c r="B43" s="20"/>
      <c r="C43" s="123"/>
      <c r="D43" s="146">
        <f t="shared" si="69"/>
        <v>0.09090909091</v>
      </c>
      <c r="E43" s="143">
        <v>2.0</v>
      </c>
      <c r="F43" s="14"/>
      <c r="G43" s="144" t="s">
        <v>47</v>
      </c>
      <c r="H43" s="14"/>
      <c r="I43" s="145"/>
      <c r="J43" s="13"/>
      <c r="K43" s="13"/>
      <c r="L43" s="14"/>
      <c r="M43" s="145"/>
      <c r="N43" s="13"/>
      <c r="O43" s="13"/>
      <c r="P43" s="14"/>
      <c r="Q43" s="145"/>
      <c r="R43" s="13"/>
      <c r="S43" s="13"/>
      <c r="T43" s="14"/>
      <c r="U43" s="145" t="s">
        <v>17</v>
      </c>
      <c r="V43" s="13"/>
      <c r="W43" s="13"/>
      <c r="X43" s="14"/>
      <c r="Y43" s="145" t="s">
        <v>17</v>
      </c>
      <c r="Z43" s="13"/>
      <c r="AA43" s="13"/>
      <c r="AB43" s="14"/>
      <c r="AC43" s="145" t="s">
        <v>17</v>
      </c>
      <c r="AD43" s="13"/>
      <c r="AE43" s="13"/>
      <c r="AF43" s="14"/>
      <c r="AG43" s="145"/>
      <c r="AH43" s="13"/>
      <c r="AI43" s="13"/>
      <c r="AJ43" s="14"/>
      <c r="AK43" s="145"/>
      <c r="AL43" s="13"/>
      <c r="AM43" s="13"/>
      <c r="AN43" s="14"/>
      <c r="AO43" s="145"/>
      <c r="AP43" s="13"/>
      <c r="AQ43" s="13"/>
      <c r="AR43" s="14"/>
      <c r="AS43" s="145"/>
      <c r="AT43" s="13"/>
      <c r="AU43" s="13"/>
      <c r="AV43" s="14"/>
      <c r="AW43" s="115"/>
      <c r="AX43" s="115"/>
      <c r="AY43" s="115"/>
      <c r="AZ43" s="115"/>
      <c r="BA43" s="115"/>
      <c r="BB43" s="115"/>
      <c r="BC43" s="115"/>
      <c r="BD43" s="126"/>
      <c r="BE43" s="4"/>
      <c r="BF43" s="4"/>
      <c r="BG43" s="4"/>
      <c r="BH43" s="4"/>
      <c r="BI43" s="4"/>
      <c r="BJ43" s="4"/>
      <c r="BK43" s="4"/>
      <c r="BL43" s="4"/>
      <c r="BM43" s="4"/>
      <c r="BN43" s="4"/>
      <c r="BO43" s="4"/>
      <c r="BP43" s="4"/>
      <c r="BQ43" s="4"/>
      <c r="BR43" s="4"/>
      <c r="BS43" s="4"/>
      <c r="BT43" s="4"/>
      <c r="BU43" s="4"/>
      <c r="BV43" s="4"/>
      <c r="BW43" s="4"/>
      <c r="BX43" s="4"/>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row>
    <row r="44" ht="30.0" customHeight="1">
      <c r="A44" s="21"/>
      <c r="B44" s="20"/>
      <c r="C44" s="123"/>
      <c r="D44" s="146">
        <f t="shared" si="69"/>
        <v>0.09090909091</v>
      </c>
      <c r="E44" s="143">
        <v>2.0</v>
      </c>
      <c r="F44" s="14"/>
      <c r="G44" s="144" t="s">
        <v>48</v>
      </c>
      <c r="H44" s="14"/>
      <c r="I44" s="145"/>
      <c r="J44" s="13"/>
      <c r="K44" s="13"/>
      <c r="L44" s="14"/>
      <c r="M44" s="145" t="s">
        <v>17</v>
      </c>
      <c r="N44" s="13"/>
      <c r="O44" s="13"/>
      <c r="P44" s="14"/>
      <c r="Q44" s="145" t="s">
        <v>19</v>
      </c>
      <c r="R44" s="13"/>
      <c r="S44" s="13"/>
      <c r="T44" s="14"/>
      <c r="U44" s="145"/>
      <c r="V44" s="13"/>
      <c r="W44" s="13"/>
      <c r="X44" s="14"/>
      <c r="Y44" s="145"/>
      <c r="Z44" s="13"/>
      <c r="AA44" s="13"/>
      <c r="AB44" s="14"/>
      <c r="AC44" s="145"/>
      <c r="AD44" s="13"/>
      <c r="AE44" s="13"/>
      <c r="AF44" s="14"/>
      <c r="AG44" s="145"/>
      <c r="AH44" s="13"/>
      <c r="AI44" s="13"/>
      <c r="AJ44" s="14"/>
      <c r="AK44" s="145" t="s">
        <v>19</v>
      </c>
      <c r="AL44" s="13"/>
      <c r="AM44" s="13"/>
      <c r="AN44" s="14"/>
      <c r="AO44" s="145" t="s">
        <v>19</v>
      </c>
      <c r="AP44" s="13"/>
      <c r="AQ44" s="13"/>
      <c r="AR44" s="14"/>
      <c r="AS44" s="145" t="s">
        <v>19</v>
      </c>
      <c r="AT44" s="13"/>
      <c r="AU44" s="13"/>
      <c r="AV44" s="14"/>
      <c r="AW44" s="115"/>
      <c r="AX44" s="115"/>
      <c r="AY44" s="115"/>
      <c r="AZ44" s="115"/>
      <c r="BA44" s="115"/>
      <c r="BB44" s="115"/>
      <c r="BC44" s="115"/>
      <c r="BD44" s="126"/>
      <c r="BE44" s="4"/>
      <c r="BF44" s="4"/>
      <c r="BG44" s="4"/>
      <c r="BH44" s="4"/>
      <c r="BI44" s="4"/>
      <c r="BJ44" s="4"/>
      <c r="BK44" s="4"/>
      <c r="BL44" s="4"/>
      <c r="BM44" s="4"/>
      <c r="BN44" s="4"/>
      <c r="BO44" s="4"/>
      <c r="BP44" s="4"/>
      <c r="BQ44" s="4"/>
      <c r="BR44" s="4"/>
      <c r="BS44" s="4"/>
      <c r="BT44" s="4"/>
      <c r="BU44" s="4"/>
      <c r="BV44" s="4"/>
      <c r="BW44" s="4"/>
      <c r="BX44" s="4"/>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row>
    <row r="45" ht="30.0" customHeight="1">
      <c r="A45" s="21"/>
      <c r="B45" s="20"/>
      <c r="C45" s="123"/>
      <c r="D45" s="146">
        <f t="shared" si="69"/>
        <v>0.2272727273</v>
      </c>
      <c r="E45" s="143">
        <v>5.0</v>
      </c>
      <c r="F45" s="14"/>
      <c r="G45" s="144" t="s">
        <v>49</v>
      </c>
      <c r="H45" s="14"/>
      <c r="I45" s="145"/>
      <c r="J45" s="13"/>
      <c r="K45" s="13"/>
      <c r="L45" s="14"/>
      <c r="M45" s="145"/>
      <c r="N45" s="13"/>
      <c r="O45" s="13"/>
      <c r="P45" s="14"/>
      <c r="Q45" s="145"/>
      <c r="R45" s="13"/>
      <c r="S45" s="13"/>
      <c r="T45" s="14"/>
      <c r="U45" s="145" t="s">
        <v>19</v>
      </c>
      <c r="V45" s="13"/>
      <c r="W45" s="13"/>
      <c r="X45" s="14"/>
      <c r="Y45" s="145"/>
      <c r="Z45" s="13"/>
      <c r="AA45" s="13"/>
      <c r="AB45" s="14"/>
      <c r="AC45" s="145"/>
      <c r="AD45" s="13"/>
      <c r="AE45" s="13"/>
      <c r="AF45" s="14"/>
      <c r="AG45" s="145" t="s">
        <v>17</v>
      </c>
      <c r="AH45" s="13"/>
      <c r="AI45" s="13"/>
      <c r="AJ45" s="14"/>
      <c r="AK45" s="145"/>
      <c r="AL45" s="13"/>
      <c r="AM45" s="13"/>
      <c r="AN45" s="14"/>
      <c r="AO45" s="145"/>
      <c r="AP45" s="13"/>
      <c r="AQ45" s="13"/>
      <c r="AR45" s="14"/>
      <c r="AS45" s="145"/>
      <c r="AT45" s="13"/>
      <c r="AU45" s="13"/>
      <c r="AV45" s="14"/>
      <c r="AW45" s="115"/>
      <c r="AX45" s="115"/>
      <c r="AY45" s="115"/>
      <c r="AZ45" s="115"/>
      <c r="BA45" s="115"/>
      <c r="BB45" s="115"/>
      <c r="BC45" s="115"/>
      <c r="BD45" s="126"/>
      <c r="BE45" s="4"/>
      <c r="BF45" s="4"/>
      <c r="BG45" s="4"/>
      <c r="BH45" s="4"/>
      <c r="BI45" s="4"/>
      <c r="BJ45" s="4"/>
      <c r="BK45" s="4"/>
      <c r="BL45" s="4"/>
      <c r="BM45" s="4"/>
      <c r="BN45" s="4"/>
      <c r="BO45" s="4"/>
      <c r="BP45" s="4"/>
      <c r="BQ45" s="4"/>
      <c r="BR45" s="4"/>
      <c r="BS45" s="4"/>
      <c r="BT45" s="4"/>
      <c r="BU45" s="4"/>
      <c r="BV45" s="4"/>
      <c r="BW45" s="4"/>
      <c r="BX45" s="4"/>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row>
    <row r="46" ht="30.0" customHeight="1">
      <c r="A46" s="21"/>
      <c r="B46" s="20"/>
      <c r="C46" s="123"/>
      <c r="D46" s="146">
        <f t="shared" si="69"/>
        <v>0.04545454545</v>
      </c>
      <c r="E46" s="143">
        <v>1.0</v>
      </c>
      <c r="F46" s="14"/>
      <c r="G46" s="144" t="s">
        <v>50</v>
      </c>
      <c r="H46" s="14"/>
      <c r="I46" s="145"/>
      <c r="J46" s="13"/>
      <c r="K46" s="13"/>
      <c r="L46" s="14"/>
      <c r="M46" s="145" t="s">
        <v>17</v>
      </c>
      <c r="N46" s="13"/>
      <c r="O46" s="13"/>
      <c r="P46" s="14"/>
      <c r="Q46" s="145"/>
      <c r="R46" s="13"/>
      <c r="S46" s="13"/>
      <c r="T46" s="14"/>
      <c r="U46" s="145"/>
      <c r="V46" s="13"/>
      <c r="W46" s="13"/>
      <c r="X46" s="14"/>
      <c r="Y46" s="145"/>
      <c r="Z46" s="13"/>
      <c r="AA46" s="13"/>
      <c r="AB46" s="14"/>
      <c r="AC46" s="145" t="s">
        <v>19</v>
      </c>
      <c r="AD46" s="13"/>
      <c r="AE46" s="13"/>
      <c r="AF46" s="14"/>
      <c r="AG46" s="145"/>
      <c r="AH46" s="13"/>
      <c r="AI46" s="13"/>
      <c r="AJ46" s="14"/>
      <c r="AK46" s="145"/>
      <c r="AL46" s="13"/>
      <c r="AM46" s="13"/>
      <c r="AN46" s="14"/>
      <c r="AO46" s="145"/>
      <c r="AP46" s="13"/>
      <c r="AQ46" s="13"/>
      <c r="AR46" s="14"/>
      <c r="AS46" s="145" t="s">
        <v>17</v>
      </c>
      <c r="AT46" s="13"/>
      <c r="AU46" s="13"/>
      <c r="AV46" s="14"/>
      <c r="AW46" s="115"/>
      <c r="AX46" s="115"/>
      <c r="AY46" s="115"/>
      <c r="AZ46" s="115"/>
      <c r="BA46" s="115"/>
      <c r="BB46" s="115"/>
      <c r="BC46" s="115"/>
      <c r="BD46" s="126"/>
      <c r="BE46" s="4"/>
      <c r="BF46" s="4"/>
      <c r="BG46" s="4"/>
      <c r="BH46" s="4"/>
      <c r="BI46" s="4"/>
      <c r="BJ46" s="4"/>
      <c r="BK46" s="4"/>
      <c r="BL46" s="4"/>
      <c r="BM46" s="4"/>
      <c r="BN46" s="4"/>
      <c r="BO46" s="4"/>
      <c r="BP46" s="4"/>
      <c r="BQ46" s="4"/>
      <c r="BR46" s="4"/>
      <c r="BS46" s="4"/>
      <c r="BT46" s="4"/>
      <c r="BU46" s="4"/>
      <c r="BV46" s="4"/>
      <c r="BW46" s="4"/>
      <c r="BX46" s="4"/>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row>
    <row r="47" ht="30.0" customHeight="1">
      <c r="A47" s="21"/>
      <c r="B47" s="20"/>
      <c r="C47" s="123"/>
      <c r="D47" s="146">
        <f t="shared" si="69"/>
        <v>0.1363636364</v>
      </c>
      <c r="E47" s="143">
        <v>3.0</v>
      </c>
      <c r="F47" s="14"/>
      <c r="G47" s="144" t="s">
        <v>51</v>
      </c>
      <c r="H47" s="14"/>
      <c r="I47" s="145"/>
      <c r="J47" s="13"/>
      <c r="K47" s="13"/>
      <c r="L47" s="14"/>
      <c r="M47" s="145" t="s">
        <v>17</v>
      </c>
      <c r="N47" s="13"/>
      <c r="O47" s="13"/>
      <c r="P47" s="14"/>
      <c r="Q47" s="145" t="s">
        <v>19</v>
      </c>
      <c r="R47" s="13"/>
      <c r="S47" s="13"/>
      <c r="T47" s="14"/>
      <c r="U47" s="145" t="s">
        <v>17</v>
      </c>
      <c r="V47" s="13"/>
      <c r="W47" s="13"/>
      <c r="X47" s="14"/>
      <c r="Y47" s="145" t="s">
        <v>17</v>
      </c>
      <c r="Z47" s="13"/>
      <c r="AA47" s="13"/>
      <c r="AB47" s="14"/>
      <c r="AC47" s="145"/>
      <c r="AD47" s="13"/>
      <c r="AE47" s="13"/>
      <c r="AF47" s="14"/>
      <c r="AG47" s="145"/>
      <c r="AH47" s="13"/>
      <c r="AI47" s="13"/>
      <c r="AJ47" s="14"/>
      <c r="AK47" s="145"/>
      <c r="AL47" s="13"/>
      <c r="AM47" s="13"/>
      <c r="AN47" s="14"/>
      <c r="AO47" s="145"/>
      <c r="AP47" s="13"/>
      <c r="AQ47" s="13"/>
      <c r="AR47" s="14"/>
      <c r="AS47" s="145"/>
      <c r="AT47" s="13"/>
      <c r="AU47" s="13"/>
      <c r="AV47" s="14"/>
      <c r="AW47" s="115"/>
      <c r="AX47" s="115"/>
      <c r="AY47" s="115"/>
      <c r="AZ47" s="115"/>
      <c r="BA47" s="115"/>
      <c r="BB47" s="115"/>
      <c r="BC47" s="115"/>
      <c r="BD47" s="126"/>
      <c r="BE47" s="4"/>
      <c r="BF47" s="4"/>
      <c r="BG47" s="4"/>
      <c r="BH47" s="4"/>
      <c r="BI47" s="4"/>
      <c r="BJ47" s="4"/>
      <c r="BK47" s="4"/>
      <c r="BL47" s="4"/>
      <c r="BM47" s="4"/>
      <c r="BN47" s="4"/>
      <c r="BO47" s="4"/>
      <c r="BP47" s="4"/>
      <c r="BQ47" s="4"/>
      <c r="BR47" s="4"/>
      <c r="BS47" s="4"/>
      <c r="BT47" s="4"/>
      <c r="BU47" s="4"/>
      <c r="BV47" s="4"/>
      <c r="BW47" s="4"/>
      <c r="BX47" s="4"/>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row>
    <row r="48" ht="129.75" customHeight="1">
      <c r="A48" s="59"/>
      <c r="B48" s="147"/>
      <c r="C48" s="148"/>
      <c r="D48" s="42"/>
      <c r="E48" s="84"/>
      <c r="F48" s="83"/>
      <c r="G48" s="149" t="s">
        <v>52</v>
      </c>
      <c r="H48" s="14"/>
      <c r="I48" s="150">
        <v>300.0</v>
      </c>
      <c r="J48" s="13"/>
      <c r="K48" s="13"/>
      <c r="L48" s="14"/>
      <c r="M48" s="151" t="s">
        <v>52</v>
      </c>
      <c r="N48" s="13"/>
      <c r="O48" s="13"/>
      <c r="P48" s="14"/>
      <c r="Q48" s="151" t="s">
        <v>53</v>
      </c>
      <c r="R48" s="13"/>
      <c r="S48" s="13"/>
      <c r="T48" s="14"/>
      <c r="U48" s="151" t="s">
        <v>54</v>
      </c>
      <c r="V48" s="13"/>
      <c r="W48" s="13"/>
      <c r="X48" s="14"/>
      <c r="Y48" s="151" t="s">
        <v>55</v>
      </c>
      <c r="Z48" s="13"/>
      <c r="AA48" s="13"/>
      <c r="AB48" s="14"/>
      <c r="AC48" s="151" t="s">
        <v>56</v>
      </c>
      <c r="AD48" s="13"/>
      <c r="AE48" s="13"/>
      <c r="AF48" s="14"/>
      <c r="AG48" s="151" t="s">
        <v>57</v>
      </c>
      <c r="AH48" s="13"/>
      <c r="AI48" s="13"/>
      <c r="AJ48" s="14"/>
      <c r="AK48" s="151" t="s">
        <v>58</v>
      </c>
      <c r="AL48" s="13"/>
      <c r="AM48" s="13"/>
      <c r="AN48" s="14"/>
      <c r="AO48" s="151" t="s">
        <v>52</v>
      </c>
      <c r="AP48" s="13"/>
      <c r="AQ48" s="13"/>
      <c r="AR48" s="14"/>
      <c r="AS48" s="150" t="s">
        <v>52</v>
      </c>
      <c r="AT48" s="13"/>
      <c r="AU48" s="13"/>
      <c r="AV48" s="14"/>
      <c r="AW48" s="152"/>
      <c r="AX48" s="152"/>
      <c r="AY48" s="152"/>
      <c r="AZ48" s="152"/>
      <c r="BA48" s="152"/>
      <c r="BB48" s="152"/>
      <c r="BC48" s="152"/>
      <c r="BD48" s="153"/>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row>
    <row r="49" ht="18.75" customHeight="1">
      <c r="A49" s="154"/>
      <c r="B49" s="154"/>
      <c r="C49" s="154"/>
      <c r="D49" s="155"/>
      <c r="E49" s="154"/>
      <c r="F49" s="156"/>
      <c r="G49" s="157" t="s">
        <v>59</v>
      </c>
      <c r="H49" s="14"/>
      <c r="I49" s="158">
        <f>100*SUM(SUMIF(I41:I47,"▽",$D41:$D47)*1,SUMIF(I41:I47,"○",$D41:$D47)*3,SUMIF(I41:I47,"●",$D41:$D47)*9)</f>
        <v>207</v>
      </c>
      <c r="J49" s="13"/>
      <c r="K49" s="13"/>
      <c r="L49" s="14"/>
      <c r="M49" s="158">
        <f>100*SUM(SUMIF(M41:M47,"▽",$D41:$D47)*1,SUMIF(M41:M47,"○",$D41:$D47)*3,SUMIF(M41:M47,"●",$D41:$D47)*9)</f>
        <v>300</v>
      </c>
      <c r="N49" s="13"/>
      <c r="O49" s="13"/>
      <c r="P49" s="14"/>
      <c r="Q49" s="158">
        <f>100*SUM(SUMIF(Q41:Q47,"▽",$D41:$D47)*1,SUMIF(Q41:Q47,"○",$D41:$D47)*3,SUMIF(Q41:Q47,"●",$D41:$D47)*9)</f>
        <v>275.1818182</v>
      </c>
      <c r="R49" s="13"/>
      <c r="S49" s="13"/>
      <c r="T49" s="14"/>
      <c r="U49" s="158">
        <f>100*SUM(SUMIF(U41:U47,"▽",$D41:$D47)*1,SUMIF(U41:U47,"○",$D41:$D47)*3,SUMIF(U41:U47,"●",$D41:$D47)*9)</f>
        <v>479.7272727</v>
      </c>
      <c r="V49" s="13"/>
      <c r="W49" s="13"/>
      <c r="X49" s="14"/>
      <c r="Y49" s="158">
        <f>100*SUM(SUMIF(Y41:Y47,"▽",$D41:$D47)*1,SUMIF(Y41:Y47,"○",$D41:$D47)*3,SUMIF(Y41:Y47,"●",$D41:$D47)*9)</f>
        <v>204.5454545</v>
      </c>
      <c r="Z49" s="13"/>
      <c r="AA49" s="13"/>
      <c r="AB49" s="14"/>
      <c r="AC49" s="158">
        <f>100*SUM(SUMIF(AC41:AC47,"▽",$D41:$D47)*1,SUMIF(AC41:AC47,"○",$D41:$D47)*3,SUMIF(AC41:AC47,"●",$D41:$D47)*9)</f>
        <v>95.45454545</v>
      </c>
      <c r="AD49" s="13"/>
      <c r="AE49" s="13"/>
      <c r="AF49" s="14"/>
      <c r="AG49" s="158">
        <f>100*SUM(SUMIF(AG41:AG47,"▽",$D41:$D47)*1,SUMIF(AG41:AG47,"○",$D41:$D47)*3,SUMIF(AG41:AG47,"●",$D41:$D47)*9)</f>
        <v>204.5454545</v>
      </c>
      <c r="AH49" s="13"/>
      <c r="AI49" s="13"/>
      <c r="AJ49" s="14"/>
      <c r="AK49" s="158">
        <f>100*SUM(SUMIF(AK41:AK47,"▽",$D41:$D47)*1,SUMIF(AK41:AK47,"○",$D41:$D47)*3,SUMIF(AK41:AK47,"●",$D41:$D47)*9)</f>
        <v>190.9090909</v>
      </c>
      <c r="AL49" s="13"/>
      <c r="AM49" s="13"/>
      <c r="AN49" s="14"/>
      <c r="AO49" s="158">
        <f>100*SUM(SUMIF(AO41:AO47,"▽",$D41:$D47)*1,SUMIF(AO41:AO47,"○",$D41:$D47)*3,SUMIF(AO41:AO47,"●",$D41:$D47)*9)</f>
        <v>190.9090909</v>
      </c>
      <c r="AP49" s="13"/>
      <c r="AQ49" s="13"/>
      <c r="AR49" s="14"/>
      <c r="AS49" s="158">
        <f>100*SUM(SUMIF(AS41:AS47,"▽",$D41:$D47)*1,SUMIF(AS41:AS47,"○",$D41:$D47)*3,SUMIF(AS41:AS47,"●",$D41:$D47)*9)</f>
        <v>275.1818182</v>
      </c>
      <c r="AT49" s="13"/>
      <c r="AU49" s="13"/>
      <c r="AV49" s="14"/>
      <c r="AW49" s="159"/>
      <c r="AX49" s="154"/>
      <c r="AY49" s="154"/>
      <c r="AZ49" s="154"/>
      <c r="BA49" s="154"/>
      <c r="BB49" s="154"/>
      <c r="BC49" s="154"/>
      <c r="BD49" s="154"/>
      <c r="BE49" s="154"/>
      <c r="BF49" s="154"/>
      <c r="BG49" s="154"/>
      <c r="BH49" s="154"/>
      <c r="BI49" s="4"/>
      <c r="BJ49" s="4"/>
      <c r="BK49" s="4"/>
      <c r="BL49" s="4"/>
      <c r="BM49" s="4"/>
      <c r="BN49" s="4"/>
      <c r="BO49" s="4"/>
      <c r="BP49" s="4"/>
      <c r="BQ49" s="4"/>
      <c r="BR49" s="4"/>
      <c r="BS49" s="4"/>
      <c r="BT49" s="4"/>
      <c r="BU49" s="4"/>
      <c r="BV49" s="4"/>
      <c r="BW49" s="4"/>
      <c r="BX49" s="4"/>
      <c r="BY49" s="4"/>
      <c r="BZ49" s="4"/>
      <c r="CA49" s="4"/>
      <c r="CB49" s="4"/>
      <c r="CC49" s="4"/>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row>
    <row r="50">
      <c r="A50" s="160"/>
      <c r="B50" s="160"/>
      <c r="C50" s="160"/>
      <c r="D50" s="161"/>
      <c r="E50" s="160"/>
      <c r="F50" s="162"/>
      <c r="G50" s="163" t="s">
        <v>60</v>
      </c>
      <c r="H50" s="14"/>
      <c r="I50" s="164">
        <f>I49*COUNTA($I$39:$AV$39)/(SUM($I$49:$AV$49)*COUNTA($I$39:$AV$39))</f>
        <v>0.08541525996</v>
      </c>
      <c r="J50" s="13"/>
      <c r="K50" s="13"/>
      <c r="L50" s="14"/>
      <c r="M50" s="164">
        <f>M49*COUNTA($I$39:$AV$39)/(SUM($I$49:$AV$49)*COUNTA($I$39:$AV$39))</f>
        <v>0.1237902318</v>
      </c>
      <c r="N50" s="13"/>
      <c r="O50" s="13"/>
      <c r="P50" s="14"/>
      <c r="Q50" s="164">
        <f>Q49*COUNTA($I$39:$AV$39)/(SUM($I$49:$AV$49)*COUNTA($I$39:$AV$39))</f>
        <v>0.1135494036</v>
      </c>
      <c r="R50" s="13"/>
      <c r="S50" s="13"/>
      <c r="T50" s="14"/>
      <c r="U50" s="164">
        <f>U49*COUNTA($I$39:$AV$39)/(SUM($I$49:$AV$49)*COUNTA($I$39:$AV$39))</f>
        <v>0.1979518343</v>
      </c>
      <c r="V50" s="13"/>
      <c r="W50" s="13"/>
      <c r="X50" s="14"/>
      <c r="Y50" s="164">
        <f>Y49*COUNTA($I$39:$AV$39)/(SUM($I$49:$AV$49)*COUNTA($I$39:$AV$39))</f>
        <v>0.08440243079</v>
      </c>
      <c r="Z50" s="13"/>
      <c r="AA50" s="13"/>
      <c r="AB50" s="14"/>
      <c r="AC50" s="164">
        <f>AC49*COUNTA($I$39:$AV$39)/(SUM($I$49:$AV$49)*COUNTA($I$39:$AV$39))</f>
        <v>0.03938780104</v>
      </c>
      <c r="AD50" s="13"/>
      <c r="AE50" s="13"/>
      <c r="AF50" s="14"/>
      <c r="AG50" s="164">
        <f>AG49*COUNTA($I$39:$AV$39)/(SUM($I$49:$AV$49)*COUNTA($I$39:$AV$39))</f>
        <v>0.08440243079</v>
      </c>
      <c r="AH50" s="13"/>
      <c r="AI50" s="13"/>
      <c r="AJ50" s="14"/>
      <c r="AK50" s="164">
        <f>AK49*COUNTA($I$39:$AV$39)/(SUM($I$49:$AV$49)*COUNTA($I$39:$AV$39))</f>
        <v>0.07877560207</v>
      </c>
      <c r="AL50" s="13"/>
      <c r="AM50" s="13"/>
      <c r="AN50" s="14"/>
      <c r="AO50" s="164">
        <f>AO49*COUNTA($I$39:$AV$39)/(SUM($I$49:$AV$49)*COUNTA($I$39:$AV$39))</f>
        <v>0.07877560207</v>
      </c>
      <c r="AP50" s="13"/>
      <c r="AQ50" s="13"/>
      <c r="AR50" s="14"/>
      <c r="AS50" s="164">
        <f>AS49*COUNTA($I$39:$AV$39)/(SUM($I$49:$AV$49)*COUNTA($I$39:$AV$39))</f>
        <v>0.1135494036</v>
      </c>
      <c r="AT50" s="13"/>
      <c r="AU50" s="13"/>
      <c r="AV50" s="14"/>
      <c r="AW50" s="165"/>
      <c r="AX50" s="160"/>
      <c r="AY50" s="160"/>
      <c r="AZ50" s="160"/>
      <c r="BA50" s="160"/>
      <c r="BB50" s="160"/>
      <c r="BC50" s="160"/>
      <c r="BD50" s="160"/>
      <c r="BE50" s="160"/>
      <c r="BF50" s="160"/>
      <c r="BG50" s="160"/>
      <c r="BH50" s="160"/>
      <c r="BI50" s="4"/>
      <c r="BJ50" s="4"/>
      <c r="BK50" s="4"/>
      <c r="BL50" s="4"/>
      <c r="BM50" s="4"/>
      <c r="BN50" s="4"/>
      <c r="BO50" s="4"/>
      <c r="BP50" s="4"/>
      <c r="BQ50" s="4"/>
      <c r="BR50" s="4"/>
      <c r="BS50" s="4"/>
      <c r="BT50" s="4"/>
      <c r="BU50" s="4"/>
      <c r="BV50" s="4"/>
      <c r="BW50" s="4"/>
      <c r="BX50" s="4"/>
      <c r="BY50" s="4"/>
      <c r="BZ50" s="4"/>
      <c r="CA50" s="4"/>
      <c r="CB50" s="4"/>
      <c r="CC50" s="4"/>
      <c r="CD50" s="31"/>
      <c r="CE50" s="31"/>
      <c r="CF50" s="31"/>
      <c r="CG50" s="31"/>
      <c r="CH50" s="31"/>
      <c r="CI50" s="31"/>
      <c r="CJ50" s="31"/>
      <c r="CK50" s="31"/>
      <c r="CL50" s="31"/>
      <c r="CM50" s="31"/>
      <c r="CN50" s="31"/>
      <c r="CO50" s="31"/>
      <c r="CP50" s="31"/>
      <c r="CQ50" s="31"/>
      <c r="CR50" s="31"/>
      <c r="CS50" s="31"/>
      <c r="CT50" s="31"/>
      <c r="CU50" s="31"/>
      <c r="CV50" s="31"/>
      <c r="CW50" s="31"/>
      <c r="CX50" s="31"/>
      <c r="CY50" s="31"/>
      <c r="CZ50" s="31"/>
      <c r="DA50" s="31"/>
      <c r="DB50" s="31"/>
      <c r="DC50" s="31"/>
      <c r="DD50" s="31"/>
      <c r="DE50" s="31"/>
      <c r="DF50" s="31"/>
      <c r="DG50" s="31"/>
      <c r="DH50" s="31"/>
      <c r="DI50" s="31"/>
      <c r="DJ50" s="31"/>
      <c r="DK50" s="31"/>
      <c r="DL50" s="31"/>
      <c r="DM50" s="31"/>
      <c r="DN50" s="31"/>
      <c r="DO50" s="31"/>
      <c r="DP50" s="31"/>
      <c r="DQ50" s="31"/>
      <c r="DR50" s="31"/>
      <c r="DS50" s="31"/>
      <c r="DT50" s="31"/>
      <c r="DU50" s="31"/>
      <c r="DV50" s="31"/>
      <c r="DW50" s="31"/>
      <c r="DX50" s="31"/>
      <c r="DY50" s="31"/>
      <c r="DZ50" s="31"/>
      <c r="EA50" s="31"/>
      <c r="EB50" s="31"/>
      <c r="EC50" s="31"/>
      <c r="ED50" s="31"/>
      <c r="EE50" s="31"/>
      <c r="EF50" s="31"/>
    </row>
    <row r="51" ht="90.75" customHeight="1">
      <c r="A51" s="4"/>
      <c r="B51" s="4"/>
      <c r="C51" s="166"/>
      <c r="D51" s="4"/>
      <c r="E51" s="102"/>
      <c r="F51" s="167" t="s">
        <v>61</v>
      </c>
      <c r="G51" s="168" t="s">
        <v>62</v>
      </c>
      <c r="H51" s="14"/>
      <c r="I51" s="169">
        <v>984.91</v>
      </c>
      <c r="J51" s="13"/>
      <c r="K51" s="13"/>
      <c r="L51" s="14"/>
      <c r="M51" s="170" t="s">
        <v>52</v>
      </c>
      <c r="N51" s="13"/>
      <c r="O51" s="13"/>
      <c r="P51" s="14"/>
      <c r="Q51" s="170" t="s">
        <v>63</v>
      </c>
      <c r="R51" s="13"/>
      <c r="S51" s="13"/>
      <c r="T51" s="14"/>
      <c r="U51" s="170" t="s">
        <v>64</v>
      </c>
      <c r="V51" s="13"/>
      <c r="W51" s="13"/>
      <c r="X51" s="14"/>
      <c r="Y51" s="170" t="s">
        <v>65</v>
      </c>
      <c r="Z51" s="13"/>
      <c r="AA51" s="13"/>
      <c r="AB51" s="14"/>
      <c r="AC51" s="170" t="s">
        <v>56</v>
      </c>
      <c r="AD51" s="13"/>
      <c r="AE51" s="13"/>
      <c r="AF51" s="14"/>
      <c r="AG51" s="170" t="s">
        <v>66</v>
      </c>
      <c r="AH51" s="13"/>
      <c r="AI51" s="13"/>
      <c r="AJ51" s="14"/>
      <c r="AK51" s="170" t="s">
        <v>58</v>
      </c>
      <c r="AL51" s="13"/>
      <c r="AM51" s="13"/>
      <c r="AN51" s="14"/>
      <c r="AO51" s="170" t="s">
        <v>52</v>
      </c>
      <c r="AP51" s="13"/>
      <c r="AQ51" s="13"/>
      <c r="AR51" s="14"/>
      <c r="AS51" s="170" t="s">
        <v>67</v>
      </c>
      <c r="AT51" s="13"/>
      <c r="AU51" s="13"/>
      <c r="AV51" s="14"/>
      <c r="AW51" s="4"/>
      <c r="AX51" s="4"/>
      <c r="AY51" s="4"/>
      <c r="AZ51" s="171"/>
      <c r="BA51" s="4"/>
      <c r="BB51" s="4"/>
      <c r="BC51" s="4"/>
      <c r="BD51" s="4"/>
      <c r="BE51" s="4"/>
      <c r="BF51" s="4"/>
      <c r="BG51" s="4"/>
      <c r="BH51" s="4"/>
      <c r="BI51" s="4"/>
      <c r="BJ51" s="4"/>
      <c r="BK51" s="4"/>
      <c r="BL51" s="172"/>
      <c r="BM51" s="172"/>
      <c r="BN51" s="172"/>
      <c r="BO51" s="172"/>
      <c r="BP51" s="172"/>
      <c r="BQ51" s="172"/>
      <c r="BR51" s="172"/>
      <c r="BS51" s="172"/>
      <c r="BT51" s="172"/>
      <c r="BU51" s="172"/>
      <c r="BV51" s="172"/>
      <c r="BW51" s="172"/>
      <c r="BX51" s="172"/>
      <c r="BY51" s="172"/>
      <c r="BZ51" s="172"/>
      <c r="CA51" s="4"/>
      <c r="CB51" s="4"/>
      <c r="CC51" s="4"/>
      <c r="CD51" s="31"/>
      <c r="CE51" s="31"/>
      <c r="CF51" s="31"/>
      <c r="CG51" s="31"/>
      <c r="CH51" s="31"/>
      <c r="CI51" s="31"/>
      <c r="CJ51" s="31"/>
      <c r="CK51" s="31"/>
      <c r="CL51" s="31"/>
      <c r="CM51" s="31"/>
      <c r="CN51" s="31"/>
      <c r="CO51" s="31"/>
      <c r="CP51" s="31"/>
      <c r="CQ51" s="31"/>
      <c r="CR51" s="31"/>
      <c r="CS51" s="31"/>
      <c r="CT51" s="31"/>
      <c r="CU51" s="31"/>
      <c r="CV51" s="31"/>
      <c r="CW51" s="31"/>
      <c r="CX51" s="31"/>
      <c r="CY51" s="31"/>
      <c r="CZ51" s="31"/>
      <c r="DA51" s="31"/>
      <c r="DB51" s="31"/>
      <c r="DC51" s="31"/>
      <c r="DD51" s="31"/>
      <c r="DE51" s="31"/>
      <c r="DF51" s="31"/>
      <c r="DG51" s="31"/>
      <c r="DH51" s="31"/>
      <c r="DI51" s="31"/>
      <c r="DJ51" s="31"/>
      <c r="DK51" s="31"/>
      <c r="DL51" s="31"/>
      <c r="DM51" s="31"/>
      <c r="DN51" s="31"/>
      <c r="DO51" s="31"/>
      <c r="DP51" s="31"/>
      <c r="DQ51" s="31"/>
      <c r="DR51" s="31"/>
      <c r="DS51" s="31"/>
      <c r="DT51" s="31"/>
      <c r="DU51" s="31"/>
      <c r="DV51" s="31"/>
      <c r="DW51" s="31"/>
      <c r="DX51" s="31"/>
      <c r="DY51" s="31"/>
      <c r="DZ51" s="31"/>
      <c r="EA51" s="31"/>
      <c r="EB51" s="31"/>
      <c r="EC51" s="31"/>
      <c r="ED51" s="31"/>
      <c r="EE51" s="31"/>
      <c r="EF51" s="31"/>
    </row>
    <row r="52" ht="99.0" customHeight="1">
      <c r="A52" s="4"/>
      <c r="B52" s="166"/>
      <c r="C52" s="166"/>
      <c r="D52" s="166"/>
      <c r="E52" s="173"/>
      <c r="F52" s="174"/>
      <c r="G52" s="175" t="s">
        <v>68</v>
      </c>
      <c r="H52" s="14"/>
      <c r="I52" s="176">
        <v>129.99</v>
      </c>
      <c r="J52" s="13"/>
      <c r="K52" s="13"/>
      <c r="L52" s="14"/>
      <c r="M52" s="170" t="s">
        <v>52</v>
      </c>
      <c r="N52" s="13"/>
      <c r="O52" s="13"/>
      <c r="P52" s="14"/>
      <c r="Q52" s="170" t="s">
        <v>69</v>
      </c>
      <c r="R52" s="13"/>
      <c r="S52" s="13"/>
      <c r="T52" s="14"/>
      <c r="U52" s="170" t="s">
        <v>70</v>
      </c>
      <c r="V52" s="13"/>
      <c r="W52" s="13"/>
      <c r="X52" s="14"/>
      <c r="Y52" s="170" t="s">
        <v>71</v>
      </c>
      <c r="Z52" s="13"/>
      <c r="AA52" s="13"/>
      <c r="AB52" s="14"/>
      <c r="AC52" s="170" t="s">
        <v>72</v>
      </c>
      <c r="AD52" s="13"/>
      <c r="AE52" s="13"/>
      <c r="AF52" s="14"/>
      <c r="AG52" s="170" t="s">
        <v>73</v>
      </c>
      <c r="AH52" s="13"/>
      <c r="AI52" s="13"/>
      <c r="AJ52" s="14"/>
      <c r="AK52" s="170" t="s">
        <v>74</v>
      </c>
      <c r="AL52" s="13"/>
      <c r="AM52" s="13"/>
      <c r="AN52" s="14"/>
      <c r="AO52" s="170" t="s">
        <v>52</v>
      </c>
      <c r="AP52" s="13"/>
      <c r="AQ52" s="13"/>
      <c r="AR52" s="14"/>
      <c r="AS52" s="170" t="s">
        <v>52</v>
      </c>
      <c r="AT52" s="13"/>
      <c r="AU52" s="13"/>
      <c r="AV52" s="14"/>
      <c r="AW52" s="4"/>
      <c r="AX52" s="4"/>
      <c r="AY52" s="4"/>
      <c r="AZ52" s="171"/>
      <c r="BA52" s="4"/>
      <c r="BB52" s="4"/>
      <c r="BC52" s="4"/>
      <c r="BD52" s="4"/>
      <c r="BE52" s="4"/>
      <c r="BF52" s="4"/>
      <c r="BG52" s="4"/>
      <c r="BH52" s="4"/>
      <c r="BI52" s="4"/>
      <c r="BJ52" s="4"/>
      <c r="BK52" s="4"/>
      <c r="BL52" s="172"/>
      <c r="BM52" s="172"/>
      <c r="BN52" s="172"/>
      <c r="BO52" s="172"/>
      <c r="BP52" s="172"/>
      <c r="BQ52" s="172"/>
      <c r="BR52" s="172"/>
      <c r="BS52" s="172"/>
      <c r="BT52" s="172"/>
      <c r="BU52" s="172"/>
      <c r="BV52" s="172"/>
      <c r="BW52" s="172"/>
      <c r="BX52" s="172"/>
      <c r="BY52" s="172"/>
      <c r="BZ52" s="172"/>
      <c r="CA52" s="4"/>
      <c r="CB52" s="4"/>
      <c r="CC52" s="4"/>
      <c r="CD52" s="31"/>
      <c r="CE52" s="31"/>
      <c r="CF52" s="31"/>
      <c r="CG52" s="31"/>
      <c r="CH52" s="31"/>
      <c r="CI52" s="31"/>
      <c r="CJ52" s="31"/>
      <c r="CK52" s="31"/>
      <c r="CL52" s="31"/>
      <c r="CM52" s="31"/>
      <c r="CN52" s="31"/>
      <c r="CO52" s="31"/>
      <c r="CP52" s="31"/>
      <c r="CQ52" s="31"/>
      <c r="CR52" s="31"/>
      <c r="CS52" s="31"/>
      <c r="CT52" s="31"/>
      <c r="CU52" s="31"/>
      <c r="CV52" s="31"/>
      <c r="CW52" s="31"/>
      <c r="CX52" s="31"/>
      <c r="CY52" s="31"/>
      <c r="CZ52" s="31"/>
      <c r="DA52" s="31"/>
      <c r="DB52" s="31"/>
      <c r="DC52" s="31"/>
      <c r="DD52" s="31"/>
      <c r="DE52" s="31"/>
      <c r="DF52" s="31"/>
      <c r="DG52" s="31"/>
      <c r="DH52" s="31"/>
      <c r="DI52" s="31"/>
      <c r="DJ52" s="31"/>
      <c r="DK52" s="31"/>
      <c r="DL52" s="31"/>
      <c r="DM52" s="31"/>
      <c r="DN52" s="31"/>
      <c r="DO52" s="31"/>
      <c r="DP52" s="31"/>
      <c r="DQ52" s="31"/>
      <c r="DR52" s="31"/>
      <c r="DS52" s="31"/>
      <c r="DT52" s="31"/>
      <c r="DU52" s="31"/>
      <c r="DV52" s="31"/>
      <c r="DW52" s="31"/>
      <c r="DX52" s="31"/>
      <c r="DY52" s="31"/>
      <c r="DZ52" s="31"/>
      <c r="EA52" s="31"/>
      <c r="EB52" s="31"/>
      <c r="EC52" s="31"/>
      <c r="ED52" s="31"/>
      <c r="EE52" s="31"/>
      <c r="EF52" s="31"/>
    </row>
    <row r="53" ht="68.25" customHeight="1">
      <c r="A53" s="4"/>
      <c r="B53" s="166"/>
      <c r="C53" s="166"/>
      <c r="D53" s="166"/>
      <c r="E53" s="173"/>
      <c r="F53" s="136"/>
      <c r="G53" s="175" t="s">
        <v>75</v>
      </c>
      <c r="H53" s="14"/>
      <c r="I53" s="176">
        <v>13.99</v>
      </c>
      <c r="J53" s="13"/>
      <c r="K53" s="13"/>
      <c r="L53" s="14"/>
      <c r="M53" s="170" t="s">
        <v>67</v>
      </c>
      <c r="N53" s="13"/>
      <c r="O53" s="13"/>
      <c r="P53" s="14"/>
      <c r="Q53" s="170" t="s">
        <v>76</v>
      </c>
      <c r="R53" s="13"/>
      <c r="S53" s="13"/>
      <c r="T53" s="14"/>
      <c r="U53" s="170" t="s">
        <v>77</v>
      </c>
      <c r="V53" s="13"/>
      <c r="W53" s="13"/>
      <c r="X53" s="14"/>
      <c r="Y53" s="170" t="s">
        <v>78</v>
      </c>
      <c r="Z53" s="13"/>
      <c r="AA53" s="13"/>
      <c r="AB53" s="14"/>
      <c r="AC53" s="170" t="s">
        <v>56</v>
      </c>
      <c r="AD53" s="13"/>
      <c r="AE53" s="13"/>
      <c r="AF53" s="14"/>
      <c r="AG53" s="170" t="s">
        <v>79</v>
      </c>
      <c r="AH53" s="13"/>
      <c r="AI53" s="13"/>
      <c r="AJ53" s="14"/>
      <c r="AK53" s="170" t="s">
        <v>80</v>
      </c>
      <c r="AL53" s="13"/>
      <c r="AM53" s="13"/>
      <c r="AN53" s="14"/>
      <c r="AO53" s="170" t="s">
        <v>67</v>
      </c>
      <c r="AP53" s="13"/>
      <c r="AQ53" s="13"/>
      <c r="AR53" s="14"/>
      <c r="AS53" s="170" t="s">
        <v>52</v>
      </c>
      <c r="AT53" s="13"/>
      <c r="AU53" s="13"/>
      <c r="AV53" s="14"/>
      <c r="AW53" s="4"/>
      <c r="AX53" s="4"/>
      <c r="AY53" s="4"/>
      <c r="AZ53" s="171"/>
      <c r="BA53" s="4"/>
      <c r="BB53" s="4"/>
      <c r="BC53" s="4"/>
      <c r="BD53" s="4"/>
      <c r="BE53" s="4"/>
      <c r="BF53" s="4"/>
      <c r="BG53" s="4"/>
      <c r="BH53" s="4"/>
      <c r="BI53" s="4"/>
      <c r="BJ53" s="4"/>
      <c r="BK53" s="4"/>
      <c r="BL53" s="172"/>
      <c r="BM53" s="172"/>
      <c r="BN53" s="172"/>
      <c r="BO53" s="172"/>
      <c r="BP53" s="172"/>
      <c r="BQ53" s="172"/>
      <c r="BR53" s="172"/>
      <c r="BS53" s="172"/>
      <c r="BT53" s="172"/>
      <c r="BU53" s="172"/>
      <c r="BV53" s="172"/>
      <c r="BW53" s="172"/>
      <c r="BX53" s="172"/>
      <c r="BY53" s="172"/>
      <c r="BZ53" s="172"/>
      <c r="CA53" s="4"/>
      <c r="CB53" s="4"/>
      <c r="CC53" s="4"/>
      <c r="CD53" s="31"/>
      <c r="CE53" s="31"/>
      <c r="CF53" s="31"/>
      <c r="CG53" s="31"/>
      <c r="CH53" s="31"/>
      <c r="CI53" s="31"/>
      <c r="CJ53" s="31"/>
      <c r="CK53" s="31"/>
      <c r="CL53" s="31"/>
      <c r="CM53" s="31"/>
      <c r="CN53" s="31"/>
      <c r="CO53" s="31"/>
      <c r="CP53" s="31"/>
      <c r="CQ53" s="31"/>
      <c r="CR53" s="31"/>
      <c r="CS53" s="31"/>
      <c r="CT53" s="31"/>
      <c r="CU53" s="31"/>
      <c r="CV53" s="31"/>
      <c r="CW53" s="31"/>
      <c r="CX53" s="31"/>
      <c r="CY53" s="31"/>
      <c r="CZ53" s="31"/>
      <c r="DA53" s="31"/>
      <c r="DB53" s="31"/>
      <c r="DC53" s="31"/>
      <c r="DD53" s="31"/>
      <c r="DE53" s="31"/>
      <c r="DF53" s="31"/>
      <c r="DG53" s="31"/>
      <c r="DH53" s="31"/>
      <c r="DI53" s="31"/>
      <c r="DJ53" s="31"/>
      <c r="DK53" s="31"/>
      <c r="DL53" s="31"/>
      <c r="DM53" s="31"/>
      <c r="DN53" s="31"/>
      <c r="DO53" s="31"/>
      <c r="DP53" s="31"/>
      <c r="DQ53" s="31"/>
      <c r="DR53" s="31"/>
      <c r="DS53" s="31"/>
      <c r="DT53" s="31"/>
      <c r="DU53" s="31"/>
      <c r="DV53" s="31"/>
      <c r="DW53" s="31"/>
      <c r="DX53" s="31"/>
      <c r="DY53" s="31"/>
      <c r="DZ53" s="31"/>
      <c r="EA53" s="31"/>
      <c r="EB53" s="31"/>
      <c r="EC53" s="31"/>
      <c r="ED53" s="31"/>
      <c r="EE53" s="31"/>
      <c r="EF53" s="31"/>
    </row>
    <row r="54" ht="29.25" customHeight="1">
      <c r="A54" s="4"/>
      <c r="B54" s="166"/>
      <c r="C54" s="166"/>
      <c r="D54" s="166"/>
      <c r="E54" s="177"/>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4"/>
      <c r="AX54" s="4"/>
      <c r="AY54" s="4"/>
      <c r="AZ54" s="171"/>
      <c r="BA54" s="4"/>
      <c r="BB54" s="4"/>
      <c r="BC54" s="4"/>
      <c r="BD54" s="4"/>
      <c r="BE54" s="4"/>
      <c r="BF54" s="4"/>
      <c r="BG54" s="4"/>
      <c r="BH54" s="4"/>
      <c r="BI54" s="4"/>
      <c r="BJ54" s="4"/>
      <c r="BK54" s="4"/>
      <c r="BL54" s="172"/>
      <c r="BM54" s="172"/>
      <c r="BN54" s="172"/>
      <c r="BO54" s="172"/>
      <c r="BP54" s="172"/>
      <c r="BQ54" s="172"/>
      <c r="BR54" s="172"/>
      <c r="BS54" s="172"/>
      <c r="BT54" s="172"/>
      <c r="BU54" s="172"/>
      <c r="BV54" s="172"/>
      <c r="BW54" s="172"/>
      <c r="BX54" s="172"/>
      <c r="BY54" s="172"/>
      <c r="BZ54" s="172"/>
      <c r="CA54" s="4"/>
      <c r="CB54" s="4"/>
      <c r="CC54" s="4"/>
      <c r="CD54" s="31"/>
      <c r="CE54" s="31"/>
      <c r="CF54" s="31"/>
      <c r="CG54" s="31"/>
      <c r="CH54" s="31"/>
      <c r="CI54" s="31"/>
      <c r="CJ54" s="31"/>
      <c r="CK54" s="31"/>
      <c r="CL54" s="31"/>
      <c r="CM54" s="31"/>
      <c r="CN54" s="31"/>
      <c r="CO54" s="31"/>
      <c r="CP54" s="31"/>
      <c r="CQ54" s="31"/>
      <c r="CR54" s="31"/>
      <c r="CS54" s="31"/>
      <c r="CT54" s="31"/>
      <c r="CU54" s="31"/>
      <c r="CV54" s="31"/>
      <c r="CW54" s="31"/>
      <c r="CX54" s="31"/>
      <c r="CY54" s="31"/>
      <c r="CZ54" s="31"/>
      <c r="DA54" s="31"/>
      <c r="DB54" s="31"/>
      <c r="DC54" s="31"/>
      <c r="DD54" s="31"/>
      <c r="DE54" s="31"/>
      <c r="DF54" s="31"/>
      <c r="DG54" s="31"/>
      <c r="DH54" s="31"/>
      <c r="DI54" s="31"/>
      <c r="DJ54" s="31"/>
      <c r="DK54" s="31"/>
      <c r="DL54" s="31"/>
      <c r="DM54" s="31"/>
      <c r="DN54" s="31"/>
      <c r="DO54" s="31"/>
      <c r="DP54" s="31"/>
      <c r="DQ54" s="31"/>
      <c r="DR54" s="31"/>
      <c r="DS54" s="31"/>
      <c r="DT54" s="31"/>
      <c r="DU54" s="31"/>
      <c r="DV54" s="31"/>
      <c r="DW54" s="31"/>
      <c r="DX54" s="31"/>
      <c r="DY54" s="31"/>
      <c r="DZ54" s="31"/>
      <c r="EA54" s="31"/>
      <c r="EB54" s="31"/>
      <c r="EC54" s="31"/>
      <c r="ED54" s="31"/>
      <c r="EE54" s="31"/>
      <c r="EF54" s="31"/>
    </row>
    <row r="55" ht="29.25" customHeight="1">
      <c r="A55" s="4"/>
      <c r="B55" s="166"/>
      <c r="C55" s="166"/>
      <c r="D55" s="166"/>
      <c r="E55" s="21"/>
      <c r="AW55" s="4"/>
      <c r="AX55" s="4"/>
      <c r="AY55" s="4"/>
      <c r="AZ55" s="171"/>
      <c r="BA55" s="4"/>
      <c r="BB55" s="4"/>
      <c r="BC55" s="4"/>
      <c r="BD55" s="4"/>
      <c r="BE55" s="4"/>
      <c r="BF55" s="4"/>
      <c r="BG55" s="4"/>
      <c r="BH55" s="4"/>
      <c r="BI55" s="4"/>
      <c r="BJ55" s="4"/>
      <c r="BK55" s="4"/>
      <c r="BL55" s="172"/>
      <c r="BM55" s="172"/>
      <c r="BN55" s="172"/>
      <c r="BO55" s="172"/>
      <c r="BP55" s="172"/>
      <c r="BQ55" s="172"/>
      <c r="BR55" s="172"/>
      <c r="BS55" s="172"/>
      <c r="BT55" s="172"/>
      <c r="BU55" s="172"/>
      <c r="BV55" s="172"/>
      <c r="BW55" s="172"/>
      <c r="BX55" s="172"/>
      <c r="BY55" s="172"/>
      <c r="BZ55" s="172"/>
      <c r="CA55" s="4"/>
      <c r="CB55" s="4"/>
      <c r="CC55" s="4"/>
      <c r="CD55" s="31"/>
      <c r="CE55" s="31"/>
      <c r="CF55" s="31"/>
      <c r="CG55" s="31"/>
      <c r="CH55" s="31"/>
      <c r="CI55" s="31"/>
      <c r="CJ55" s="31"/>
      <c r="CK55" s="31"/>
      <c r="CL55" s="31"/>
      <c r="CM55" s="31"/>
      <c r="CN55" s="31"/>
      <c r="CO55" s="31"/>
      <c r="CP55" s="31"/>
      <c r="CQ55" s="31"/>
      <c r="CR55" s="31"/>
      <c r="CS55" s="31"/>
      <c r="CT55" s="31"/>
      <c r="CU55" s="31"/>
      <c r="CV55" s="31"/>
      <c r="CW55" s="31"/>
      <c r="CX55" s="31"/>
      <c r="CY55" s="31"/>
      <c r="CZ55" s="31"/>
      <c r="DA55" s="31"/>
      <c r="DB55" s="31"/>
      <c r="DC55" s="31"/>
      <c r="DD55" s="31"/>
      <c r="DE55" s="31"/>
      <c r="DF55" s="31"/>
      <c r="DG55" s="31"/>
      <c r="DH55" s="31"/>
      <c r="DI55" s="31"/>
      <c r="DJ55" s="31"/>
      <c r="DK55" s="31"/>
      <c r="DL55" s="31"/>
      <c r="DM55" s="31"/>
      <c r="DN55" s="31"/>
      <c r="DO55" s="31"/>
      <c r="DP55" s="31"/>
      <c r="DQ55" s="31"/>
      <c r="DR55" s="31"/>
      <c r="DS55" s="31"/>
      <c r="DT55" s="31"/>
      <c r="DU55" s="31"/>
      <c r="DV55" s="31"/>
      <c r="DW55" s="31"/>
      <c r="DX55" s="31"/>
      <c r="DY55" s="31"/>
      <c r="DZ55" s="31"/>
      <c r="EA55" s="31"/>
      <c r="EB55" s="31"/>
      <c r="EC55" s="31"/>
      <c r="ED55" s="31"/>
      <c r="EE55" s="31"/>
      <c r="EF55" s="31"/>
    </row>
    <row r="56" ht="29.25" customHeight="1">
      <c r="A56" s="4"/>
      <c r="B56" s="166"/>
      <c r="C56" s="166"/>
      <c r="D56" s="166"/>
      <c r="E56" s="21"/>
      <c r="AW56" s="4"/>
      <c r="AX56" s="4"/>
      <c r="AY56" s="4"/>
      <c r="AZ56" s="171"/>
      <c r="BA56" s="4"/>
      <c r="BB56" s="4"/>
      <c r="BC56" s="4"/>
      <c r="BD56" s="4"/>
      <c r="BE56" s="4"/>
      <c r="BF56" s="4"/>
      <c r="BG56" s="4"/>
      <c r="BH56" s="4"/>
      <c r="BI56" s="4"/>
      <c r="BJ56" s="4"/>
      <c r="BK56" s="4"/>
      <c r="BL56" s="172"/>
      <c r="BM56" s="172"/>
      <c r="BN56" s="172"/>
      <c r="BO56" s="172"/>
      <c r="BP56" s="172"/>
      <c r="BQ56" s="172"/>
      <c r="BR56" s="172"/>
      <c r="BS56" s="172"/>
      <c r="BT56" s="172"/>
      <c r="BU56" s="172"/>
      <c r="BV56" s="172"/>
      <c r="BW56" s="172"/>
      <c r="BX56" s="172"/>
      <c r="BY56" s="172"/>
      <c r="BZ56" s="172"/>
      <c r="CA56" s="4"/>
      <c r="CB56" s="4"/>
      <c r="CC56" s="4"/>
      <c r="CD56" s="31"/>
      <c r="CE56" s="31"/>
      <c r="CF56" s="31"/>
      <c r="CG56" s="31"/>
      <c r="CH56" s="31"/>
      <c r="CI56" s="31"/>
      <c r="CJ56" s="31"/>
      <c r="CK56" s="31"/>
      <c r="CL56" s="31"/>
      <c r="CM56" s="31"/>
      <c r="CN56" s="31"/>
      <c r="CO56" s="31"/>
      <c r="CP56" s="31"/>
      <c r="CQ56" s="31"/>
      <c r="CR56" s="31"/>
      <c r="CS56" s="31"/>
      <c r="CT56" s="31"/>
      <c r="CU56" s="31"/>
      <c r="CV56" s="31"/>
      <c r="CW56" s="31"/>
      <c r="CX56" s="31"/>
      <c r="CY56" s="31"/>
      <c r="CZ56" s="31"/>
      <c r="DA56" s="31"/>
      <c r="DB56" s="31"/>
      <c r="DC56" s="31"/>
      <c r="DD56" s="31"/>
      <c r="DE56" s="31"/>
      <c r="DF56" s="31"/>
      <c r="DG56" s="31"/>
      <c r="DH56" s="31"/>
      <c r="DI56" s="31"/>
      <c r="DJ56" s="31"/>
      <c r="DK56" s="31"/>
      <c r="DL56" s="31"/>
      <c r="DM56" s="31"/>
      <c r="DN56" s="31"/>
      <c r="DO56" s="31"/>
      <c r="DP56" s="31"/>
      <c r="DQ56" s="31"/>
      <c r="DR56" s="31"/>
      <c r="DS56" s="31"/>
      <c r="DT56" s="31"/>
      <c r="DU56" s="31"/>
      <c r="DV56" s="31"/>
      <c r="DW56" s="31"/>
      <c r="DX56" s="31"/>
      <c r="DY56" s="31"/>
      <c r="DZ56" s="31"/>
      <c r="EA56" s="31"/>
      <c r="EB56" s="31"/>
      <c r="EC56" s="31"/>
      <c r="ED56" s="31"/>
      <c r="EE56" s="31"/>
      <c r="EF56" s="31"/>
    </row>
    <row r="57" ht="29.25" customHeight="1">
      <c r="A57" s="4"/>
      <c r="B57" s="166"/>
      <c r="C57" s="166"/>
      <c r="D57" s="166"/>
      <c r="E57" s="21"/>
      <c r="AW57" s="4"/>
      <c r="AX57" s="4"/>
      <c r="AY57" s="4"/>
      <c r="AZ57" s="171"/>
      <c r="BA57" s="4"/>
      <c r="BB57" s="4"/>
      <c r="BC57" s="4"/>
      <c r="BD57" s="4"/>
      <c r="BE57" s="4"/>
      <c r="BF57" s="4"/>
      <c r="BG57" s="4"/>
      <c r="BH57" s="4"/>
      <c r="BI57" s="4"/>
      <c r="BJ57" s="4"/>
      <c r="BK57" s="4"/>
      <c r="BL57" s="172"/>
      <c r="BM57" s="172"/>
      <c r="BN57" s="172"/>
      <c r="BO57" s="172"/>
      <c r="BP57" s="172"/>
      <c r="BQ57" s="172"/>
      <c r="BR57" s="172"/>
      <c r="BS57" s="172"/>
      <c r="BT57" s="172"/>
      <c r="BU57" s="172"/>
      <c r="BV57" s="172"/>
      <c r="BW57" s="172"/>
      <c r="BX57" s="172"/>
      <c r="BY57" s="172"/>
      <c r="BZ57" s="172"/>
      <c r="CA57" s="4"/>
      <c r="CB57" s="4"/>
      <c r="CC57" s="4"/>
      <c r="CD57" s="31"/>
      <c r="CE57" s="31"/>
      <c r="CF57" s="31"/>
      <c r="CG57" s="31"/>
      <c r="CH57" s="31"/>
      <c r="CI57" s="31"/>
      <c r="CJ57" s="31"/>
      <c r="CK57" s="31"/>
      <c r="CL57" s="31"/>
      <c r="CM57" s="31"/>
      <c r="CN57" s="31"/>
      <c r="CO57" s="31"/>
      <c r="CP57" s="31"/>
      <c r="CQ57" s="31"/>
      <c r="CR57" s="31"/>
      <c r="CS57" s="31"/>
      <c r="CT57" s="31"/>
      <c r="CU57" s="31"/>
      <c r="CV57" s="31"/>
      <c r="CW57" s="31"/>
      <c r="CX57" s="31"/>
      <c r="CY57" s="31"/>
      <c r="CZ57" s="31"/>
      <c r="DA57" s="31"/>
      <c r="DB57" s="31"/>
      <c r="DC57" s="31"/>
      <c r="DD57" s="31"/>
      <c r="DE57" s="31"/>
      <c r="DF57" s="31"/>
      <c r="DG57" s="31"/>
      <c r="DH57" s="31"/>
      <c r="DI57" s="31"/>
      <c r="DJ57" s="31"/>
      <c r="DK57" s="31"/>
      <c r="DL57" s="31"/>
      <c r="DM57" s="31"/>
      <c r="DN57" s="31"/>
      <c r="DO57" s="31"/>
      <c r="DP57" s="31"/>
      <c r="DQ57" s="31"/>
      <c r="DR57" s="31"/>
      <c r="DS57" s="31"/>
      <c r="DT57" s="31"/>
      <c r="DU57" s="31"/>
      <c r="DV57" s="31"/>
      <c r="DW57" s="31"/>
      <c r="DX57" s="31"/>
      <c r="DY57" s="31"/>
      <c r="DZ57" s="31"/>
      <c r="EA57" s="31"/>
      <c r="EB57" s="31"/>
      <c r="EC57" s="31"/>
      <c r="ED57" s="31"/>
      <c r="EE57" s="31"/>
      <c r="EF57" s="31"/>
    </row>
    <row r="58" ht="29.25" customHeight="1">
      <c r="A58" s="4"/>
      <c r="B58" s="166"/>
      <c r="C58" s="166"/>
      <c r="D58" s="166"/>
      <c r="E58" s="21"/>
      <c r="AW58" s="4"/>
      <c r="AX58" s="4"/>
      <c r="AY58" s="4"/>
      <c r="AZ58" s="171"/>
      <c r="BA58" s="4"/>
      <c r="BB58" s="4"/>
      <c r="BC58" s="4"/>
      <c r="BD58" s="4"/>
      <c r="BE58" s="4"/>
      <c r="BF58" s="4"/>
      <c r="BG58" s="4"/>
      <c r="BH58" s="4"/>
      <c r="BI58" s="4"/>
      <c r="BJ58" s="4"/>
      <c r="BK58" s="4"/>
      <c r="BL58" s="172"/>
      <c r="BM58" s="172"/>
      <c r="BN58" s="172"/>
      <c r="BO58" s="172"/>
      <c r="BP58" s="172"/>
      <c r="BQ58" s="172"/>
      <c r="BR58" s="172"/>
      <c r="BS58" s="172"/>
      <c r="BT58" s="172"/>
      <c r="BU58" s="172"/>
      <c r="BV58" s="172"/>
      <c r="BW58" s="172"/>
      <c r="BX58" s="172"/>
      <c r="BY58" s="172"/>
      <c r="BZ58" s="172"/>
      <c r="CA58" s="4"/>
      <c r="CB58" s="4"/>
      <c r="CC58" s="4"/>
      <c r="CD58" s="31"/>
      <c r="CE58" s="31"/>
      <c r="CF58" s="31"/>
      <c r="CG58" s="31"/>
      <c r="CH58" s="31"/>
      <c r="CI58" s="31"/>
      <c r="CJ58" s="31"/>
      <c r="CK58" s="31"/>
      <c r="CL58" s="31"/>
      <c r="CM58" s="31"/>
      <c r="CN58" s="31"/>
      <c r="CO58" s="31"/>
      <c r="CP58" s="31"/>
      <c r="CQ58" s="31"/>
      <c r="CR58" s="31"/>
      <c r="CS58" s="31"/>
      <c r="CT58" s="31"/>
      <c r="CU58" s="31"/>
      <c r="CV58" s="31"/>
      <c r="CW58" s="31"/>
      <c r="CX58" s="31"/>
      <c r="CY58" s="31"/>
      <c r="CZ58" s="31"/>
      <c r="DA58" s="31"/>
      <c r="DB58" s="31"/>
      <c r="DC58" s="31"/>
      <c r="DD58" s="31"/>
      <c r="DE58" s="31"/>
      <c r="DF58" s="31"/>
      <c r="DG58" s="31"/>
      <c r="DH58" s="31"/>
      <c r="DI58" s="31"/>
      <c r="DJ58" s="31"/>
      <c r="DK58" s="31"/>
      <c r="DL58" s="31"/>
      <c r="DM58" s="31"/>
      <c r="DN58" s="31"/>
      <c r="DO58" s="31"/>
      <c r="DP58" s="31"/>
      <c r="DQ58" s="31"/>
      <c r="DR58" s="31"/>
      <c r="DS58" s="31"/>
      <c r="DT58" s="31"/>
      <c r="DU58" s="31"/>
      <c r="DV58" s="31"/>
      <c r="DW58" s="31"/>
      <c r="DX58" s="31"/>
      <c r="DY58" s="31"/>
      <c r="DZ58" s="31"/>
      <c r="EA58" s="31"/>
      <c r="EB58" s="31"/>
      <c r="EC58" s="31"/>
      <c r="ED58" s="31"/>
      <c r="EE58" s="31"/>
      <c r="EF58" s="31"/>
    </row>
    <row r="59" ht="29.25" customHeight="1">
      <c r="A59" s="4"/>
      <c r="B59" s="166"/>
      <c r="C59" s="166"/>
      <c r="D59" s="166"/>
      <c r="E59" s="21"/>
      <c r="AW59" s="4"/>
      <c r="AX59" s="4"/>
      <c r="AY59" s="4"/>
      <c r="AZ59" s="171"/>
      <c r="BA59" s="43"/>
      <c r="BB59" s="43"/>
      <c r="BC59" s="43"/>
      <c r="BD59" s="43"/>
      <c r="BE59" s="43"/>
      <c r="BF59" s="43"/>
      <c r="BG59" s="43"/>
      <c r="BH59" s="43"/>
      <c r="BI59" s="4"/>
      <c r="BJ59" s="4"/>
      <c r="BK59" s="4"/>
      <c r="BL59" s="172"/>
      <c r="BM59" s="172"/>
      <c r="BN59" s="172"/>
      <c r="BO59" s="172"/>
      <c r="BP59" s="172"/>
      <c r="BQ59" s="172"/>
      <c r="BR59" s="172"/>
      <c r="BS59" s="172"/>
      <c r="BT59" s="172"/>
      <c r="BU59" s="172"/>
      <c r="BV59" s="172"/>
      <c r="BW59" s="172"/>
      <c r="BX59" s="172"/>
      <c r="BY59" s="172"/>
      <c r="BZ59" s="172"/>
      <c r="CA59" s="4"/>
      <c r="CB59" s="4"/>
      <c r="CC59" s="4"/>
      <c r="CD59" s="31"/>
      <c r="CE59" s="31"/>
      <c r="CF59" s="31"/>
      <c r="CG59" s="31"/>
      <c r="CH59" s="31"/>
      <c r="CI59" s="31"/>
      <c r="CJ59" s="31"/>
      <c r="CK59" s="31"/>
      <c r="CL59" s="31"/>
      <c r="CM59" s="31"/>
      <c r="CN59" s="31"/>
      <c r="CO59" s="31"/>
      <c r="CP59" s="31"/>
      <c r="CQ59" s="31"/>
      <c r="CR59" s="31"/>
      <c r="CS59" s="31"/>
      <c r="CT59" s="31"/>
      <c r="CU59" s="31"/>
      <c r="CV59" s="31"/>
      <c r="CW59" s="31"/>
      <c r="CX59" s="31"/>
      <c r="CY59" s="31"/>
      <c r="CZ59" s="31"/>
      <c r="DA59" s="31"/>
      <c r="DB59" s="31"/>
      <c r="DC59" s="31"/>
      <c r="DD59" s="31"/>
      <c r="DE59" s="31"/>
      <c r="DF59" s="31"/>
      <c r="DG59" s="31"/>
      <c r="DH59" s="31"/>
      <c r="DI59" s="31"/>
      <c r="DJ59" s="31"/>
      <c r="DK59" s="31"/>
      <c r="DL59" s="31"/>
      <c r="DM59" s="31"/>
      <c r="DN59" s="31"/>
      <c r="DO59" s="31"/>
      <c r="DP59" s="31"/>
      <c r="DQ59" s="31"/>
      <c r="DR59" s="31"/>
      <c r="DS59" s="31"/>
      <c r="DT59" s="31"/>
      <c r="DU59" s="31"/>
      <c r="DV59" s="31"/>
      <c r="DW59" s="31"/>
      <c r="DX59" s="31"/>
      <c r="DY59" s="31"/>
      <c r="DZ59" s="31"/>
      <c r="EA59" s="31"/>
      <c r="EB59" s="31"/>
      <c r="EC59" s="31"/>
      <c r="ED59" s="31"/>
      <c r="EE59" s="31"/>
      <c r="EF59" s="31"/>
    </row>
    <row r="60" ht="29.25" customHeight="1">
      <c r="A60" s="4"/>
      <c r="B60" s="166"/>
      <c r="C60" s="166"/>
      <c r="D60" s="166"/>
      <c r="E60" s="21"/>
      <c r="AW60" s="4"/>
      <c r="AX60" s="4"/>
      <c r="AY60" s="4"/>
      <c r="AZ60" s="178"/>
      <c r="BA60" s="179"/>
      <c r="BB60" s="180"/>
      <c r="BC60" s="180"/>
      <c r="BD60" s="180"/>
      <c r="BE60" s="180"/>
      <c r="BF60" s="180"/>
      <c r="BG60" s="181"/>
      <c r="BH60" s="182"/>
      <c r="BI60" s="66"/>
      <c r="BJ60" s="4"/>
      <c r="BK60" s="4"/>
      <c r="BL60" s="172"/>
      <c r="BM60" s="172"/>
      <c r="BN60" s="172"/>
      <c r="BO60" s="172"/>
      <c r="BP60" s="172"/>
      <c r="BQ60" s="172"/>
      <c r="BR60" s="172"/>
      <c r="BS60" s="172"/>
      <c r="BT60" s="172"/>
      <c r="BU60" s="172"/>
      <c r="BV60" s="172"/>
      <c r="BW60" s="172"/>
      <c r="BX60" s="172"/>
      <c r="BY60" s="172"/>
      <c r="BZ60" s="172"/>
      <c r="CA60" s="4"/>
      <c r="CB60" s="4"/>
      <c r="CC60" s="4"/>
      <c r="CD60" s="31"/>
      <c r="CE60" s="31"/>
      <c r="CF60" s="31"/>
      <c r="CG60" s="31"/>
      <c r="CH60" s="31"/>
      <c r="CI60" s="31"/>
      <c r="CJ60" s="31"/>
      <c r="CK60" s="31"/>
      <c r="CL60" s="31"/>
      <c r="CM60" s="31"/>
      <c r="CN60" s="31"/>
      <c r="CO60" s="31"/>
      <c r="CP60" s="31"/>
      <c r="CQ60" s="31"/>
      <c r="CR60" s="31"/>
      <c r="CS60" s="31"/>
      <c r="CT60" s="31"/>
      <c r="CU60" s="31"/>
      <c r="CV60" s="31"/>
      <c r="CW60" s="31"/>
      <c r="CX60" s="31"/>
      <c r="CY60" s="31"/>
      <c r="CZ60" s="31"/>
      <c r="DA60" s="31"/>
      <c r="DB60" s="31"/>
      <c r="DC60" s="31"/>
      <c r="DD60" s="31"/>
      <c r="DE60" s="31"/>
      <c r="DF60" s="31"/>
      <c r="DG60" s="31"/>
      <c r="DH60" s="31"/>
      <c r="DI60" s="31"/>
      <c r="DJ60" s="31"/>
      <c r="DK60" s="31"/>
      <c r="DL60" s="31"/>
      <c r="DM60" s="31"/>
      <c r="DN60" s="31"/>
      <c r="DO60" s="31"/>
      <c r="DP60" s="31"/>
      <c r="DQ60" s="31"/>
      <c r="DR60" s="31"/>
      <c r="DS60" s="31"/>
      <c r="DT60" s="31"/>
      <c r="DU60" s="31"/>
      <c r="DV60" s="31"/>
      <c r="DW60" s="31"/>
      <c r="DX60" s="31"/>
      <c r="DY60" s="31"/>
      <c r="DZ60" s="31"/>
      <c r="EA60" s="31"/>
      <c r="EB60" s="31"/>
      <c r="EC60" s="31"/>
      <c r="ED60" s="31"/>
      <c r="EE60" s="31"/>
      <c r="EF60" s="31"/>
    </row>
    <row r="61" ht="7.5" customHeight="1">
      <c r="A61" s="4"/>
      <c r="B61" s="166"/>
      <c r="C61" s="166"/>
      <c r="D61" s="166"/>
      <c r="E61" s="21"/>
      <c r="AW61" s="4"/>
      <c r="AX61" s="4"/>
      <c r="AY61" s="4"/>
      <c r="AZ61" s="178"/>
      <c r="BA61" s="103"/>
      <c r="BB61" s="103"/>
      <c r="BC61" s="103"/>
      <c r="BD61" s="103"/>
      <c r="BE61" s="103"/>
      <c r="BF61" s="103"/>
      <c r="BG61" s="103"/>
      <c r="BH61" s="103"/>
      <c r="BI61" s="103"/>
      <c r="BJ61" s="103"/>
      <c r="BK61" s="103"/>
      <c r="BL61" s="172"/>
      <c r="BM61" s="172"/>
      <c r="BN61" s="172"/>
      <c r="BO61" s="172"/>
      <c r="BP61" s="172"/>
      <c r="BQ61" s="172"/>
      <c r="BR61" s="172"/>
      <c r="BS61" s="172"/>
      <c r="BT61" s="172"/>
      <c r="BU61" s="172"/>
      <c r="BV61" s="172"/>
      <c r="BW61" s="172"/>
      <c r="BX61" s="172"/>
      <c r="BY61" s="172"/>
      <c r="BZ61" s="172"/>
      <c r="CA61" s="4"/>
      <c r="CB61" s="4"/>
      <c r="CC61" s="4"/>
      <c r="CD61" s="31"/>
      <c r="CE61" s="31"/>
      <c r="CF61" s="31"/>
      <c r="CG61" s="31"/>
      <c r="CH61" s="31"/>
      <c r="CI61" s="31"/>
      <c r="CJ61" s="31"/>
      <c r="CK61" s="31"/>
      <c r="CL61" s="31"/>
      <c r="CM61" s="31"/>
      <c r="CN61" s="31"/>
      <c r="CO61" s="31"/>
      <c r="CP61" s="31"/>
      <c r="CQ61" s="31"/>
      <c r="CR61" s="31"/>
      <c r="CS61" s="31"/>
      <c r="CT61" s="31"/>
      <c r="CU61" s="31"/>
      <c r="CV61" s="31"/>
      <c r="CW61" s="31"/>
      <c r="CX61" s="31"/>
      <c r="CY61" s="31"/>
      <c r="CZ61" s="31"/>
      <c r="DA61" s="31"/>
      <c r="DB61" s="31"/>
      <c r="DC61" s="31"/>
      <c r="DD61" s="31"/>
      <c r="DE61" s="31"/>
      <c r="DF61" s="31"/>
      <c r="DG61" s="31"/>
      <c r="DH61" s="31"/>
      <c r="DI61" s="31"/>
      <c r="DJ61" s="31"/>
      <c r="DK61" s="31"/>
      <c r="DL61" s="31"/>
      <c r="DM61" s="31"/>
      <c r="DN61" s="31"/>
      <c r="DO61" s="31"/>
      <c r="DP61" s="31"/>
      <c r="DQ61" s="31"/>
      <c r="DR61" s="31"/>
      <c r="DS61" s="31"/>
      <c r="DT61" s="31"/>
      <c r="DU61" s="31"/>
      <c r="DV61" s="31"/>
      <c r="DW61" s="31"/>
      <c r="DX61" s="31"/>
      <c r="DY61" s="31"/>
      <c r="DZ61" s="31"/>
      <c r="EA61" s="31"/>
      <c r="EB61" s="31"/>
      <c r="EC61" s="31"/>
      <c r="ED61" s="31"/>
      <c r="EE61" s="31"/>
      <c r="EF61" s="31"/>
    </row>
    <row r="62" ht="15.0" customHeight="1">
      <c r="A62" s="4"/>
      <c r="B62" s="4"/>
      <c r="C62" s="4"/>
      <c r="D62" s="42"/>
      <c r="E62" s="59"/>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4"/>
      <c r="AX62" s="4"/>
      <c r="AY62" s="4"/>
      <c r="AZ62" s="178"/>
      <c r="BA62" s="103"/>
      <c r="BB62" s="103"/>
      <c r="BC62" s="103"/>
      <c r="BD62" s="103"/>
      <c r="BE62" s="103"/>
      <c r="BF62" s="103"/>
      <c r="BG62" s="103"/>
      <c r="BH62" s="103"/>
      <c r="BI62" s="66"/>
      <c r="BJ62" s="4"/>
      <c r="BK62" s="4"/>
      <c r="BL62" s="172"/>
      <c r="BM62" s="172"/>
      <c r="BN62" s="172"/>
      <c r="BO62" s="172"/>
      <c r="BP62" s="172"/>
      <c r="BQ62" s="172"/>
      <c r="BR62" s="172"/>
      <c r="BS62" s="172"/>
      <c r="BT62" s="172"/>
      <c r="BU62" s="172"/>
      <c r="BV62" s="172"/>
      <c r="BW62" s="172"/>
      <c r="BX62" s="172"/>
      <c r="BY62" s="172"/>
      <c r="BZ62" s="172"/>
      <c r="CA62" s="4"/>
      <c r="CB62" s="4"/>
      <c r="CC62" s="4"/>
      <c r="CD62" s="31"/>
      <c r="CE62" s="31"/>
      <c r="CF62" s="31"/>
      <c r="CG62" s="31"/>
      <c r="CH62" s="31"/>
      <c r="CI62" s="31"/>
      <c r="CJ62" s="31"/>
      <c r="CK62" s="31"/>
      <c r="CL62" s="31"/>
      <c r="CM62" s="31"/>
      <c r="CN62" s="31"/>
      <c r="CO62" s="31"/>
      <c r="CP62" s="31"/>
      <c r="CQ62" s="31"/>
      <c r="CR62" s="31"/>
      <c r="CS62" s="31"/>
      <c r="CT62" s="31"/>
      <c r="CU62" s="31"/>
      <c r="CV62" s="31"/>
      <c r="CW62" s="31"/>
      <c r="CX62" s="31"/>
      <c r="CY62" s="31"/>
      <c r="CZ62" s="31"/>
      <c r="DA62" s="31"/>
      <c r="DB62" s="31"/>
      <c r="DC62" s="31"/>
      <c r="DD62" s="31"/>
      <c r="DE62" s="31"/>
      <c r="DF62" s="31"/>
      <c r="DG62" s="31"/>
      <c r="DH62" s="31"/>
      <c r="DI62" s="31"/>
      <c r="DJ62" s="31"/>
      <c r="DK62" s="31"/>
      <c r="DL62" s="31"/>
      <c r="DM62" s="31"/>
      <c r="DN62" s="31"/>
      <c r="DO62" s="31"/>
      <c r="DP62" s="31"/>
      <c r="DQ62" s="31"/>
      <c r="DR62" s="31"/>
      <c r="DS62" s="31"/>
      <c r="DT62" s="31"/>
      <c r="DU62" s="31"/>
      <c r="DV62" s="31"/>
      <c r="DW62" s="31"/>
      <c r="DX62" s="31"/>
      <c r="DY62" s="31"/>
      <c r="DZ62" s="31"/>
      <c r="EA62" s="31"/>
      <c r="EB62" s="31"/>
      <c r="EC62" s="31"/>
      <c r="ED62" s="31"/>
      <c r="EE62" s="31"/>
      <c r="EF62" s="31"/>
    </row>
    <row r="63" ht="15.75" customHeight="1">
      <c r="A63" s="4"/>
      <c r="B63" s="4"/>
      <c r="C63" s="4"/>
      <c r="D63" s="42"/>
      <c r="E63" s="4"/>
      <c r="F63" s="4"/>
      <c r="G63" s="4"/>
      <c r="H63" s="4"/>
      <c r="I63" s="4"/>
      <c r="J63" s="4"/>
      <c r="K63" s="4"/>
      <c r="L63" s="4"/>
      <c r="M63" s="4"/>
      <c r="N63" s="4"/>
      <c r="O63" s="4"/>
      <c r="P63" s="102"/>
      <c r="Q63" s="31"/>
      <c r="R63" s="66"/>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171"/>
      <c r="BA63" s="84"/>
      <c r="BB63" s="84"/>
      <c r="BC63" s="84"/>
      <c r="BD63" s="84"/>
      <c r="BE63" s="84"/>
      <c r="BF63" s="84"/>
      <c r="BG63" s="84"/>
      <c r="BH63" s="84"/>
      <c r="BI63" s="4"/>
      <c r="BJ63" s="4"/>
      <c r="BK63" s="4"/>
      <c r="BL63" s="172"/>
      <c r="BM63" s="172"/>
      <c r="BN63" s="172"/>
      <c r="BO63" s="172"/>
      <c r="BP63" s="172"/>
      <c r="BQ63" s="172"/>
      <c r="BR63" s="172"/>
      <c r="BS63" s="172"/>
      <c r="BT63" s="172"/>
      <c r="BU63" s="172"/>
      <c r="BV63" s="172"/>
      <c r="BW63" s="172"/>
      <c r="BX63" s="172"/>
      <c r="BY63" s="172"/>
      <c r="BZ63" s="172"/>
      <c r="CA63" s="4"/>
      <c r="CB63" s="4"/>
      <c r="CC63" s="4"/>
      <c r="CD63" s="31"/>
      <c r="CE63" s="31"/>
      <c r="CF63" s="31"/>
      <c r="CG63" s="31"/>
      <c r="CH63" s="31"/>
      <c r="CI63" s="31"/>
      <c r="CJ63" s="31"/>
      <c r="CK63" s="31"/>
      <c r="CL63" s="31"/>
      <c r="CM63" s="31"/>
      <c r="CN63" s="31"/>
      <c r="CO63" s="31"/>
      <c r="CP63" s="31"/>
      <c r="CQ63" s="31"/>
      <c r="CR63" s="31"/>
      <c r="CS63" s="31"/>
      <c r="CT63" s="31"/>
      <c r="CU63" s="31"/>
      <c r="CV63" s="31"/>
      <c r="CW63" s="31"/>
      <c r="CX63" s="31"/>
      <c r="CY63" s="31"/>
      <c r="CZ63" s="31"/>
      <c r="DA63" s="31"/>
      <c r="DB63" s="31"/>
      <c r="DC63" s="31"/>
      <c r="DD63" s="31"/>
      <c r="DE63" s="31"/>
      <c r="DF63" s="31"/>
      <c r="DG63" s="31"/>
      <c r="DH63" s="31"/>
      <c r="DI63" s="31"/>
      <c r="DJ63" s="31"/>
      <c r="DK63" s="31"/>
      <c r="DL63" s="31"/>
      <c r="DM63" s="31"/>
      <c r="DN63" s="31"/>
      <c r="DO63" s="31"/>
      <c r="DP63" s="31"/>
      <c r="DQ63" s="31"/>
      <c r="DR63" s="31"/>
      <c r="DS63" s="31"/>
      <c r="DT63" s="31"/>
      <c r="DU63" s="31"/>
      <c r="DV63" s="31"/>
      <c r="DW63" s="31"/>
      <c r="DX63" s="31"/>
      <c r="DY63" s="31"/>
      <c r="DZ63" s="31"/>
      <c r="EA63" s="31"/>
      <c r="EB63" s="31"/>
      <c r="EC63" s="31"/>
      <c r="ED63" s="31"/>
      <c r="EE63" s="31"/>
      <c r="EF63" s="31"/>
    </row>
    <row r="64" ht="15.75" customHeight="1">
      <c r="A64" s="4"/>
      <c r="B64" s="4"/>
      <c r="C64" s="4"/>
      <c r="D64" s="42"/>
      <c r="E64" s="4"/>
      <c r="F64" s="4"/>
      <c r="G64" s="4"/>
      <c r="H64" s="4"/>
      <c r="I64" s="4"/>
      <c r="J64" s="4"/>
      <c r="K64" s="4"/>
      <c r="L64" s="4"/>
      <c r="M64" s="4"/>
      <c r="N64" s="4"/>
      <c r="O64" s="4"/>
      <c r="P64" s="4"/>
      <c r="Q64" s="8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171"/>
      <c r="BA64" s="4"/>
      <c r="BB64" s="4"/>
      <c r="BC64" s="4"/>
      <c r="BD64" s="4"/>
      <c r="BE64" s="4"/>
      <c r="BF64" s="4"/>
      <c r="BG64" s="4"/>
      <c r="BH64" s="4"/>
      <c r="BI64" s="31"/>
      <c r="BJ64" s="31"/>
      <c r="BK64" s="31"/>
      <c r="BL64" s="31"/>
      <c r="BM64" s="31"/>
      <c r="BN64" s="31"/>
      <c r="BO64" s="31"/>
      <c r="BP64" s="31"/>
      <c r="BQ64" s="31"/>
      <c r="BR64" s="31"/>
      <c r="BS64" s="31"/>
      <c r="BT64" s="31"/>
      <c r="BU64" s="31"/>
      <c r="BV64" s="31"/>
      <c r="BW64" s="31"/>
      <c r="BX64" s="31"/>
      <c r="BY64" s="31"/>
      <c r="BZ64" s="31"/>
      <c r="CA64" s="31"/>
      <c r="CB64" s="31"/>
      <c r="CC64" s="31"/>
      <c r="CD64" s="31"/>
      <c r="CE64" s="31"/>
      <c r="CF64" s="31"/>
      <c r="CG64" s="31"/>
      <c r="CH64" s="31"/>
      <c r="CI64" s="31"/>
      <c r="CJ64" s="31"/>
      <c r="CK64" s="31"/>
      <c r="CL64" s="31"/>
      <c r="CM64" s="31"/>
      <c r="CN64" s="31"/>
      <c r="CO64" s="31"/>
      <c r="CP64" s="31"/>
      <c r="CQ64" s="31"/>
      <c r="CR64" s="31"/>
      <c r="CS64" s="31"/>
      <c r="CT64" s="31"/>
      <c r="CU64" s="31"/>
      <c r="CV64" s="31"/>
      <c r="CW64" s="31"/>
      <c r="CX64" s="31"/>
      <c r="CY64" s="31"/>
      <c r="CZ64" s="31"/>
      <c r="DA64" s="31"/>
      <c r="DB64" s="31"/>
      <c r="DC64" s="31"/>
      <c r="DD64" s="31"/>
      <c r="DE64" s="31"/>
      <c r="DF64" s="31"/>
      <c r="DG64" s="31"/>
      <c r="DH64" s="31"/>
      <c r="DI64" s="31"/>
      <c r="DJ64" s="31"/>
      <c r="DK64" s="31"/>
      <c r="DL64" s="31"/>
      <c r="DM64" s="31"/>
      <c r="DN64" s="31"/>
      <c r="DO64" s="31"/>
      <c r="DP64" s="31"/>
      <c r="DQ64" s="31"/>
      <c r="DR64" s="31"/>
      <c r="DS64" s="31"/>
      <c r="DT64" s="31"/>
      <c r="DU64" s="31"/>
      <c r="DV64" s="31"/>
      <c r="DW64" s="31"/>
      <c r="DX64" s="31"/>
      <c r="DY64" s="31"/>
      <c r="DZ64" s="31"/>
      <c r="EA64" s="31"/>
      <c r="EB64" s="31"/>
      <c r="EC64" s="31"/>
      <c r="ED64" s="31"/>
      <c r="EE64" s="31"/>
      <c r="EF64" s="31"/>
    </row>
  </sheetData>
  <mergeCells count="276">
    <mergeCell ref="AG46:AJ46"/>
    <mergeCell ref="AK46:AN46"/>
    <mergeCell ref="AO46:AR46"/>
    <mergeCell ref="AS46:AV46"/>
    <mergeCell ref="G46:H46"/>
    <mergeCell ref="I46:L46"/>
    <mergeCell ref="M46:P46"/>
    <mergeCell ref="Q46:T46"/>
    <mergeCell ref="U46:X46"/>
    <mergeCell ref="Y46:AB46"/>
    <mergeCell ref="AC46:AF46"/>
    <mergeCell ref="AG47:AJ47"/>
    <mergeCell ref="AK47:AN47"/>
    <mergeCell ref="AO47:AR47"/>
    <mergeCell ref="AS47:AV47"/>
    <mergeCell ref="G47:H47"/>
    <mergeCell ref="I47:L47"/>
    <mergeCell ref="M47:P47"/>
    <mergeCell ref="Q47:T47"/>
    <mergeCell ref="U47:X47"/>
    <mergeCell ref="Y47:AB47"/>
    <mergeCell ref="AC47:AF47"/>
    <mergeCell ref="AG49:AJ49"/>
    <mergeCell ref="AK49:AN49"/>
    <mergeCell ref="AO49:AR49"/>
    <mergeCell ref="AS49:AV49"/>
    <mergeCell ref="G49:H49"/>
    <mergeCell ref="I49:L49"/>
    <mergeCell ref="M49:P49"/>
    <mergeCell ref="Q49:T49"/>
    <mergeCell ref="U49:X49"/>
    <mergeCell ref="Y49:AB49"/>
    <mergeCell ref="AC49:AF49"/>
    <mergeCell ref="AG38:AJ38"/>
    <mergeCell ref="AK38:AN38"/>
    <mergeCell ref="AO38:AR38"/>
    <mergeCell ref="AS38:AV38"/>
    <mergeCell ref="G38:H38"/>
    <mergeCell ref="I38:L38"/>
    <mergeCell ref="M38:P38"/>
    <mergeCell ref="Q38:T38"/>
    <mergeCell ref="U38:X38"/>
    <mergeCell ref="Y38:AB38"/>
    <mergeCell ref="AC38:AF38"/>
    <mergeCell ref="AK39:AN40"/>
    <mergeCell ref="AO39:AR40"/>
    <mergeCell ref="AS39:AV40"/>
    <mergeCell ref="I39:L40"/>
    <mergeCell ref="M39:P40"/>
    <mergeCell ref="Q39:T40"/>
    <mergeCell ref="U39:X40"/>
    <mergeCell ref="Y39:AB40"/>
    <mergeCell ref="AC39:AF40"/>
    <mergeCell ref="AG39:AJ40"/>
    <mergeCell ref="AG41:AJ41"/>
    <mergeCell ref="AK41:AN41"/>
    <mergeCell ref="AO41:AR41"/>
    <mergeCell ref="AS41:AV41"/>
    <mergeCell ref="G41:H41"/>
    <mergeCell ref="I41:L41"/>
    <mergeCell ref="M41:P41"/>
    <mergeCell ref="Q41:T41"/>
    <mergeCell ref="U41:X41"/>
    <mergeCell ref="Y41:AB41"/>
    <mergeCell ref="AC41:AF41"/>
    <mergeCell ref="AG50:AJ50"/>
    <mergeCell ref="AK50:AN50"/>
    <mergeCell ref="AO50:AR50"/>
    <mergeCell ref="AS50:AV50"/>
    <mergeCell ref="M52:P52"/>
    <mergeCell ref="Q52:T52"/>
    <mergeCell ref="I50:L50"/>
    <mergeCell ref="M50:P50"/>
    <mergeCell ref="Q50:T50"/>
    <mergeCell ref="U50:X50"/>
    <mergeCell ref="Y50:AB50"/>
    <mergeCell ref="AC50:AF50"/>
    <mergeCell ref="AC52:AF52"/>
    <mergeCell ref="G50:H50"/>
    <mergeCell ref="G51:H51"/>
    <mergeCell ref="I51:L51"/>
    <mergeCell ref="M51:P51"/>
    <mergeCell ref="Q51:T51"/>
    <mergeCell ref="U51:X51"/>
    <mergeCell ref="Y51:AB51"/>
    <mergeCell ref="AC51:AF51"/>
    <mergeCell ref="AG51:AJ51"/>
    <mergeCell ref="AK51:AN51"/>
    <mergeCell ref="AO51:AR51"/>
    <mergeCell ref="AS51:AV51"/>
    <mergeCell ref="U52:X52"/>
    <mergeCell ref="Y52:AB52"/>
    <mergeCell ref="AG52:AJ52"/>
    <mergeCell ref="AK52:AN52"/>
    <mergeCell ref="AO52:AR52"/>
    <mergeCell ref="AS52:AV52"/>
    <mergeCell ref="F51:F53"/>
    <mergeCell ref="G53:H53"/>
    <mergeCell ref="AC53:AF53"/>
    <mergeCell ref="AG53:AJ53"/>
    <mergeCell ref="AK53:AN53"/>
    <mergeCell ref="AO53:AR53"/>
    <mergeCell ref="AS53:AV53"/>
    <mergeCell ref="E54:AV62"/>
    <mergeCell ref="BA60:BG60"/>
    <mergeCell ref="G52:H52"/>
    <mergeCell ref="I52:L52"/>
    <mergeCell ref="I53:L53"/>
    <mergeCell ref="M53:P53"/>
    <mergeCell ref="Q53:T53"/>
    <mergeCell ref="U53:X53"/>
    <mergeCell ref="Y53:AB53"/>
    <mergeCell ref="B9:E10"/>
    <mergeCell ref="B11:D12"/>
    <mergeCell ref="E11:E12"/>
    <mergeCell ref="A4:D5"/>
    <mergeCell ref="B15:D16"/>
    <mergeCell ref="B17:D18"/>
    <mergeCell ref="E17:E18"/>
    <mergeCell ref="B20:E21"/>
    <mergeCell ref="B22:D23"/>
    <mergeCell ref="E22:E23"/>
    <mergeCell ref="B29:E30"/>
    <mergeCell ref="B31:D32"/>
    <mergeCell ref="E31:E32"/>
    <mergeCell ref="B33:D34"/>
    <mergeCell ref="E33:E34"/>
    <mergeCell ref="B35:D36"/>
    <mergeCell ref="E35:E36"/>
    <mergeCell ref="E44:F44"/>
    <mergeCell ref="E45:F45"/>
    <mergeCell ref="E46:F46"/>
    <mergeCell ref="E47:F47"/>
    <mergeCell ref="G48:H48"/>
    <mergeCell ref="A37:B48"/>
    <mergeCell ref="C37:C48"/>
    <mergeCell ref="D39:D40"/>
    <mergeCell ref="E39:F40"/>
    <mergeCell ref="E41:F41"/>
    <mergeCell ref="E42:F42"/>
    <mergeCell ref="E43:F43"/>
    <mergeCell ref="B13:D14"/>
    <mergeCell ref="E13:E14"/>
    <mergeCell ref="A1:D1"/>
    <mergeCell ref="F1:Z17"/>
    <mergeCell ref="BJ1:BY1"/>
    <mergeCell ref="EC1:EE1"/>
    <mergeCell ref="A2:D2"/>
    <mergeCell ref="A3:D3"/>
    <mergeCell ref="E15:E16"/>
    <mergeCell ref="AE17:AF18"/>
    <mergeCell ref="AB18:AC19"/>
    <mergeCell ref="Z20:AA21"/>
    <mergeCell ref="AD20:AE21"/>
    <mergeCell ref="X22:Y23"/>
    <mergeCell ref="AB22:AC23"/>
    <mergeCell ref="AF22:AG23"/>
    <mergeCell ref="AS18:AT27"/>
    <mergeCell ref="AU18:AV27"/>
    <mergeCell ref="AX18:AY27"/>
    <mergeCell ref="BC27:BD28"/>
    <mergeCell ref="AB14:AI16"/>
    <mergeCell ref="AG17:AH18"/>
    <mergeCell ref="AI17:AJ18"/>
    <mergeCell ref="AK17:AL18"/>
    <mergeCell ref="AM17:AN18"/>
    <mergeCell ref="AO17:AP18"/>
    <mergeCell ref="AQ17:AR18"/>
    <mergeCell ref="B24:D25"/>
    <mergeCell ref="E24:E25"/>
    <mergeCell ref="V24:W25"/>
    <mergeCell ref="Z24:AA25"/>
    <mergeCell ref="AD24:AE25"/>
    <mergeCell ref="AH24:AI25"/>
    <mergeCell ref="B26:D27"/>
    <mergeCell ref="E26:E27"/>
    <mergeCell ref="T26:U27"/>
    <mergeCell ref="X26:Y27"/>
    <mergeCell ref="AB26:AC27"/>
    <mergeCell ref="AF26:AG27"/>
    <mergeCell ref="AJ26:AK27"/>
    <mergeCell ref="AB30:AC31"/>
    <mergeCell ref="AF30:AG31"/>
    <mergeCell ref="AD32:AE33"/>
    <mergeCell ref="AH32:AI33"/>
    <mergeCell ref="AJ30:AK31"/>
    <mergeCell ref="AN30:AO31"/>
    <mergeCell ref="AL32:AM33"/>
    <mergeCell ref="AP32:AQ33"/>
    <mergeCell ref="R28:S29"/>
    <mergeCell ref="V28:W29"/>
    <mergeCell ref="Z28:AA29"/>
    <mergeCell ref="AD28:AE29"/>
    <mergeCell ref="AH28:AI29"/>
    <mergeCell ref="AL28:AM29"/>
    <mergeCell ref="P30:Q31"/>
    <mergeCell ref="X34:Y35"/>
    <mergeCell ref="AB34:AC35"/>
    <mergeCell ref="AF34:AG35"/>
    <mergeCell ref="AJ34:AK35"/>
    <mergeCell ref="AN34:AO35"/>
    <mergeCell ref="AR34:AS35"/>
    <mergeCell ref="T30:U31"/>
    <mergeCell ref="X30:Y31"/>
    <mergeCell ref="N32:O33"/>
    <mergeCell ref="R32:S33"/>
    <mergeCell ref="V32:W33"/>
    <mergeCell ref="Z32:AA33"/>
    <mergeCell ref="L34:M35"/>
    <mergeCell ref="Y37:AB37"/>
    <mergeCell ref="AC37:AF37"/>
    <mergeCell ref="AG37:AJ37"/>
    <mergeCell ref="AK37:AN37"/>
    <mergeCell ref="AO37:AR37"/>
    <mergeCell ref="AS37:AV37"/>
    <mergeCell ref="P34:Q35"/>
    <mergeCell ref="T34:U35"/>
    <mergeCell ref="G37:H37"/>
    <mergeCell ref="I37:L37"/>
    <mergeCell ref="M37:P37"/>
    <mergeCell ref="Q37:T37"/>
    <mergeCell ref="U37:X37"/>
    <mergeCell ref="AG42:AJ42"/>
    <mergeCell ref="AK42:AN42"/>
    <mergeCell ref="AO42:AR42"/>
    <mergeCell ref="AS42:AV42"/>
    <mergeCell ref="G42:H42"/>
    <mergeCell ref="I42:L42"/>
    <mergeCell ref="M42:P42"/>
    <mergeCell ref="Q42:T42"/>
    <mergeCell ref="U42:X42"/>
    <mergeCell ref="Y42:AB42"/>
    <mergeCell ref="AC42:AF42"/>
    <mergeCell ref="AG43:AJ43"/>
    <mergeCell ref="AK43:AN43"/>
    <mergeCell ref="AO43:AR43"/>
    <mergeCell ref="AS43:AV43"/>
    <mergeCell ref="G43:H43"/>
    <mergeCell ref="I43:L43"/>
    <mergeCell ref="M43:P43"/>
    <mergeCell ref="Q43:T43"/>
    <mergeCell ref="U43:X43"/>
    <mergeCell ref="Y43:AB43"/>
    <mergeCell ref="AC43:AF43"/>
    <mergeCell ref="AG44:AJ44"/>
    <mergeCell ref="AK44:AN44"/>
    <mergeCell ref="AO44:AR44"/>
    <mergeCell ref="AS44:AV44"/>
    <mergeCell ref="G44:H44"/>
    <mergeCell ref="I44:L44"/>
    <mergeCell ref="M44:P44"/>
    <mergeCell ref="Q44:T44"/>
    <mergeCell ref="U44:X44"/>
    <mergeCell ref="Y44:AB44"/>
    <mergeCell ref="AC44:AF44"/>
    <mergeCell ref="AG45:AJ45"/>
    <mergeCell ref="AK45:AN45"/>
    <mergeCell ref="AO45:AR45"/>
    <mergeCell ref="AS45:AV45"/>
    <mergeCell ref="G45:H45"/>
    <mergeCell ref="I45:L45"/>
    <mergeCell ref="M45:P45"/>
    <mergeCell ref="Q45:T45"/>
    <mergeCell ref="U45:X45"/>
    <mergeCell ref="Y45:AB45"/>
    <mergeCell ref="AC45:AF45"/>
    <mergeCell ref="AK48:AN48"/>
    <mergeCell ref="AO48:AR48"/>
    <mergeCell ref="AS48:AV48"/>
    <mergeCell ref="I48:L48"/>
    <mergeCell ref="M48:P48"/>
    <mergeCell ref="Q48:T48"/>
    <mergeCell ref="U48:X48"/>
    <mergeCell ref="Y48:AB48"/>
    <mergeCell ref="AC48:AF48"/>
    <mergeCell ref="AG48:AJ48"/>
  </mergeCells>
  <conditionalFormatting sqref="AA2:AA36 AB2:AB15 AC16:AM36 AN16:AP24 AQ16:AR27 AS16:AV31 AW16 AB17:AB36 I18:Z36 AW18:AY27 BA25:BB26 BC25:BC30 AN27:AN36 AO27:AP27 BD27:BE28 AO29:AO36 AP30:AP36 AR30:AR36 AQ31:AQ36 BB32 BE32:BE33 AS33:AS36 AT34:AT36 AU35:AU36 AZ35:BC35 AV36">
    <cfRule type="endsWith" dxfId="0" priority="1" operator="endsWith" text="-">
      <formula>RIGHT((AA2),LEN("-"))=("-")</formula>
    </cfRule>
  </conditionalFormatting>
  <conditionalFormatting sqref="AA2:AA36 AB2:AB15 AC16:AM36 AN16:AP24 AQ16:AR27 AS16:AV31 AW16 AB17:AB36 I18:Z36 AW18:AY27 BA25:BB26 BC25:BC30 AN27:AN36 AO27:AP27 BD27:BE28 AO29:AO36 AP30:AP36 AR30:AR36 AQ31:AQ36 BB32 BE32:BE33 AS33:AS36 AT34:AT36 AU35:AU36 AZ35:BC35 AV36">
    <cfRule type="endsWith" dxfId="1" priority="2" operator="endsWith" text="+">
      <formula>RIGHT((AA2),LEN("+"))=("+")</formula>
    </cfRule>
  </conditionalFormatting>
  <conditionalFormatting sqref="AA2:AA36 AB2:AB15 AC16:AM36 AN16:AP24 AQ16:AR27 AS16:AV31 AW16 AB17:AB36 I18:Z36 AW18:AY27 BA25:BB26 BC25:BC30 AN27:AN36 AO27:AP27 BD27:BE28 AO29:AO36 AP30:AP36 AR30:AR36 AQ31:AQ36 BB32 BE32:BE33 AS33:AS36 AT34:AT36 AU35:AU36 AZ35:BC35 AV36">
    <cfRule type="endsWith" dxfId="2" priority="3" operator="endsWith" text="o">
      <formula>RIGHT((AA2),LEN("o"))=("o")</formula>
    </cfRule>
  </conditionalFormatting>
  <conditionalFormatting sqref="I51:AV53">
    <cfRule type="colorScale" priority="4">
      <colorScale>
        <cfvo type="formula" val="0"/>
        <cfvo type="percentile" val="50"/>
        <cfvo type="formula" val="5"/>
        <color rgb="FFE67C73"/>
        <color rgb="FFFFFFFF"/>
        <color rgb="FF57BB8A"/>
      </colorScale>
    </cfRule>
  </conditionalFormatting>
  <dataValidations>
    <dataValidation type="list" allowBlank="1" showErrorMessage="1" sqref="Z20 AD20 X22 AB22 AF22 V24 Z24 AD24 AH24 T26 X26 AB26 AF26 AJ26 R28 V28 Z28 AD28 AH28 AL28 P30 T30 X30 AB30 AF30 AJ30 AN30 R32 V32 Z32 AD32 AH32 AL32 AP32 P34 T34 X34 AB34 AF34 AJ34 AN34 AR34">
      <formula1>'CustomerFunctional Requirements'!$E$11:$E$16</formula1>
    </dataValidation>
    <dataValidation type="list" allowBlank="1" showErrorMessage="1" sqref="AB18 N32 L34">
      <formula1>'CustomerFunctional Requirements'!$E$11:$E$18</formula1>
    </dataValidation>
    <dataValidation type="list" allowBlank="1" showErrorMessage="1" sqref="I38 M38 Q38 U38 Y38 AC38 AG38 AK38 AO38 AS38">
      <formula1>$E$31:$E$35</formula1>
    </dataValidation>
    <dataValidation type="list" allowBlank="1" showErrorMessage="1" sqref="I41:I47 M41:M47 Q41:Q47 U41:U47 Y41:Y47 AC41:AC47 AG41:AG47 AK41:AK47 AO41:AO47 AS41:AS47">
      <formula1>$E$22:$E$26</formula1>
    </dataValidation>
  </dataValidations>
  <printOptions horizontalCentered="1" verticalCentered="1"/>
  <pageMargins bottom="0.0" footer="0.0" header="0.0" left="0.0" right="0.0" top="0.0"/>
  <pageSetup orientation="landscape"/>
  <drawing r:id="rId2"/>
  <legacyDrawing r:id="rId3"/>
</worksheet>
</file>