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 of Materials" sheetId="1" r:id="rId4"/>
    <sheet state="visible" name="Final BoM" sheetId="2" r:id="rId5"/>
  </sheets>
  <definedNames>
    <definedName hidden="1" localSheetId="0" name="_xlnm._FilterDatabase">'Bill of Materials'!$A$1:$AA$28</definedName>
  </definedNames>
  <calcPr/>
</workbook>
</file>

<file path=xl/sharedStrings.xml><?xml version="1.0" encoding="utf-8"?>
<sst xmlns="http://schemas.openxmlformats.org/spreadsheetml/2006/main" count="345" uniqueCount="125">
  <si>
    <t>Component</t>
  </si>
  <si>
    <t>Material</t>
  </si>
  <si>
    <t xml:space="preserve">Purchasing Location </t>
  </si>
  <si>
    <t>Part Number</t>
  </si>
  <si>
    <t>Quantity</t>
  </si>
  <si>
    <t>Weight</t>
  </si>
  <si>
    <t>Price Per Purchase</t>
  </si>
  <si>
    <t>Total Price</t>
  </si>
  <si>
    <t>Notes</t>
  </si>
  <si>
    <t>Link</t>
  </si>
  <si>
    <t>Purchased by AW</t>
  </si>
  <si>
    <t>Recieved</t>
  </si>
  <si>
    <t>05Apr re-purchase</t>
  </si>
  <si>
    <t>Case</t>
  </si>
  <si>
    <t>PLA</t>
  </si>
  <si>
    <t>UC Davis</t>
  </si>
  <si>
    <t>N/A</t>
  </si>
  <si>
    <t>Per kg</t>
  </si>
  <si>
    <t>~1/2 kg</t>
  </si>
  <si>
    <t>$30 per kg</t>
  </si>
  <si>
    <t>Screws</t>
  </si>
  <si>
    <t>18-8 Stainless Steel</t>
  </si>
  <si>
    <t>McMaster-Carr</t>
  </si>
  <si>
    <t>92010A216</t>
  </si>
  <si>
    <t>1 pack</t>
  </si>
  <si>
    <t>~0</t>
  </si>
  <si>
    <t>For the Body attachment. 100 Pack</t>
  </si>
  <si>
    <t>x</t>
  </si>
  <si>
    <t>6061 Aluminum</t>
  </si>
  <si>
    <t>Amazon</t>
  </si>
  <si>
    <t>1.755 lbs per sheet</t>
  </si>
  <si>
    <t>The body for the pin pad</t>
  </si>
  <si>
    <t>6061 Aluminum Component Link</t>
  </si>
  <si>
    <t>Wires</t>
  </si>
  <si>
    <t>PVC Coated Copper</t>
  </si>
  <si>
    <t>B08BBXTBL7</t>
  </si>
  <si>
    <t>0.79 lbs total</t>
  </si>
  <si>
    <t>Wiring for the device</t>
  </si>
  <si>
    <t>Adhesive (Epoxy)</t>
  </si>
  <si>
    <t>Epoxy Resin</t>
  </si>
  <si>
    <t>0.125 lbs total</t>
  </si>
  <si>
    <t>2 pack, Metal Adhesive</t>
  </si>
  <si>
    <t>Closer</t>
  </si>
  <si>
    <t>Aluminum</t>
  </si>
  <si>
    <t>‎SOULONGg850ya231w</t>
  </si>
  <si>
    <t>2.31 lbs</t>
  </si>
  <si>
    <t>Will use for hydraulic components</t>
  </si>
  <si>
    <t>Closer Link</t>
  </si>
  <si>
    <t>Limit Switch</t>
  </si>
  <si>
    <t>metal and plastic</t>
  </si>
  <si>
    <t>V-156-1C25</t>
  </si>
  <si>
    <t>Not Available</t>
  </si>
  <si>
    <t>Possible to use in place of potentiometer, will test</t>
  </si>
  <si>
    <t>Battery</t>
  </si>
  <si>
    <t>9V battery</t>
  </si>
  <si>
    <t>1 pack of 4</t>
  </si>
  <si>
    <t>0.05lbs</t>
  </si>
  <si>
    <t>Power source for device</t>
  </si>
  <si>
    <t>18 Gauge Steel Sheet</t>
  </si>
  <si>
    <t>Mild Steel</t>
  </si>
  <si>
    <t>B08GFXMXNG</t>
  </si>
  <si>
    <t>2 packs of 2</t>
  </si>
  <si>
    <t>2.84 lbs per sheet</t>
  </si>
  <si>
    <t>Alternative Body for case</t>
  </si>
  <si>
    <t>https://a.co/d/a3CqhTq</t>
  </si>
  <si>
    <t>Adafruit METRO</t>
  </si>
  <si>
    <t>Microcontroller</t>
  </si>
  <si>
    <t>Adafruit</t>
  </si>
  <si>
    <t>0.042 lbs</t>
  </si>
  <si>
    <t>Coding component for alarms, pin pad, potentiometer</t>
  </si>
  <si>
    <t>Red and Green Indicator LED</t>
  </si>
  <si>
    <t>LED</t>
  </si>
  <si>
    <t>Light Alarm</t>
  </si>
  <si>
    <t>RED/GREEN LED Link</t>
  </si>
  <si>
    <t>Out of stock, new listing required</t>
  </si>
  <si>
    <t>Pin Pad</t>
  </si>
  <si>
    <t>The pin pad itself</t>
  </si>
  <si>
    <t>Pin Pad Link</t>
  </si>
  <si>
    <t>Potentiometer</t>
  </si>
  <si>
    <t>metal</t>
  </si>
  <si>
    <t>10k kiloohms</t>
  </si>
  <si>
    <t>Speaker</t>
  </si>
  <si>
    <t>0.01 lbs</t>
  </si>
  <si>
    <t>Speaker for the alarm</t>
  </si>
  <si>
    <t>Resistor</t>
  </si>
  <si>
    <t>10kΩ 5%</t>
  </si>
  <si>
    <t>For voltage divider</t>
  </si>
  <si>
    <t>10kΩ resistor</t>
  </si>
  <si>
    <t>Battery Holder</t>
  </si>
  <si>
    <t>https://www.adafruit.com/product/67</t>
  </si>
  <si>
    <t>Servo</t>
  </si>
  <si>
    <t>Micro Servo</t>
  </si>
  <si>
    <t>0.03lbs</t>
  </si>
  <si>
    <t>Metro ESP32-S3</t>
  </si>
  <si>
    <t>LCD Backlight</t>
  </si>
  <si>
    <t>LCD Display</t>
  </si>
  <si>
    <t>Neglible</t>
  </si>
  <si>
    <t>Possible HUD</t>
  </si>
  <si>
    <t>https://www.adafruit.com/product/181</t>
  </si>
  <si>
    <t>Female/Male Jumper Wire</t>
  </si>
  <si>
    <t xml:space="preserve">Silicone Covered </t>
  </si>
  <si>
    <t>~0.03lbs</t>
  </si>
  <si>
    <t>F/M Extension - 20 x 6" (150mm)</t>
  </si>
  <si>
    <t>https://www.adafruit.com/product/1954</t>
  </si>
  <si>
    <t>Male/Male Jump Wire</t>
  </si>
  <si>
    <t>M/M Extension - 20 x 6" (150mm)</t>
  </si>
  <si>
    <t>https://adafruit.com/product/1957</t>
  </si>
  <si>
    <t>ELEGOO MEGA 2560</t>
  </si>
  <si>
    <t>ELEGOO</t>
  </si>
  <si>
    <t>Microntroller used in the prototype</t>
  </si>
  <si>
    <t>1.42 lbs per sheet</t>
  </si>
  <si>
    <t>Attachment Block</t>
  </si>
  <si>
    <t>Self Tapping Screws</t>
  </si>
  <si>
    <t>Stainless Steel</t>
  </si>
  <si>
    <t>For component attachment. 25 Pack</t>
  </si>
  <si>
    <t>6-32 Hex Nuts</t>
  </si>
  <si>
    <t>Zinc Plated Steel</t>
  </si>
  <si>
    <t>Home Depot</t>
  </si>
  <si>
    <t>Hex Nuts</t>
  </si>
  <si>
    <t>Mini Breadboard</t>
  </si>
  <si>
    <t>Plastic</t>
  </si>
  <si>
    <t>EK2137</t>
  </si>
  <si>
    <t>Sum of Prices</t>
  </si>
  <si>
    <t xml:space="preserve">Remaining Budget = </t>
  </si>
  <si>
    <t>Negligible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</si>
</sst>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&quot;$&quot;#,##0.00"/>
    <numFmt numFmtId="166" formatCode="#,##0.00&quot;$&quot;"/>
  </numFmts>
  <fonts count="19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0.0"/>
      <color theme="1"/>
      <name val="Arial"/>
      <scheme val="minor"/>
    </font>
    <font>
      <sz val="12.0"/>
      <color rgb="FF000000"/>
      <name val="Times New Roman"/>
    </font>
    <font>
      <sz val="12.0"/>
      <color rgb="FF333333"/>
      <name val="Times New Roman"/>
    </font>
    <font>
      <color theme="1"/>
      <name val="Arial"/>
      <scheme val="minor"/>
    </font>
    <font>
      <color theme="1"/>
      <name val="Arial"/>
    </font>
    <font>
      <sz val="12.0"/>
      <color rgb="FF000000"/>
      <name val="&quot;Times New Roman&quot;"/>
    </font>
    <font>
      <u/>
      <sz val="12.0"/>
      <color rgb="FF0000FF"/>
      <name val="&quot;Times New Roman&quot;"/>
    </font>
    <font>
      <u/>
      <sz val="12.0"/>
      <color rgb="FF1155CC"/>
      <name val="&quot;Times New Roman&quot;"/>
    </font>
    <font>
      <sz val="12.0"/>
      <color rgb="FF333333"/>
      <name val="&quot;Times New Roman&quot;"/>
    </font>
    <font>
      <sz val="12.0"/>
      <color theme="1"/>
      <name val="Times New Roman"/>
    </font>
    <font>
      <sz val="12.0"/>
      <color rgb="FF0F1111"/>
      <name val="Times New Roman"/>
    </font>
    <font>
      <u/>
      <sz val="12.0"/>
      <color rgb="FF0000FF"/>
      <name val="Times New Roman"/>
    </font>
    <font>
      <sz val="11.0"/>
      <color rgb="FF000000"/>
      <name val="&quot;Times New Roman&quot;"/>
    </font>
    <font>
      <u/>
      <sz val="11.0"/>
      <color rgb="FF1155CC"/>
      <name val="&quot;Times New Roman&quot;"/>
    </font>
    <font>
      <u/>
      <sz val="12.0"/>
      <color rgb="FF0000FF"/>
      <name val="Times New Roman"/>
    </font>
    <font>
      <u/>
      <sz val="12.0"/>
      <color rgb="FF0000FF"/>
      <name val="&quot;Times New Roman&quot;"/>
    </font>
    <font>
      <u/>
      <sz val="12.0"/>
      <color rgb="FF1155CC"/>
      <name val="&quot;Times New Roman&quot;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164" xfId="0" applyAlignment="1" applyBorder="1" applyFont="1" applyNumberFormat="1">
      <alignment horizontal="right" readingOrder="0" shrinkToFit="0" wrapText="1"/>
    </xf>
    <xf borderId="1" fillId="0" fontId="5" numFmtId="0" xfId="0" applyAlignment="1" applyBorder="1" applyFont="1">
      <alignment horizontal="left" shrinkToFit="0" vertical="top" wrapText="1"/>
    </xf>
    <xf borderId="0" fillId="4" fontId="6" numFmtId="0" xfId="0" applyAlignment="1" applyFill="1" applyFont="1">
      <alignment vertical="bottom"/>
    </xf>
    <xf borderId="0" fillId="4" fontId="2" numFmtId="0" xfId="0" applyAlignment="1" applyFont="1">
      <alignment readingOrder="0"/>
    </xf>
    <xf borderId="0" fillId="4" fontId="2" numFmtId="0" xfId="0" applyFont="1"/>
    <xf borderId="1" fillId="0" fontId="7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horizontal="right" readingOrder="0" shrinkToFit="0" wrapText="1"/>
    </xf>
    <xf borderId="1" fillId="0" fontId="7" numFmtId="165" xfId="0" applyAlignment="1" applyBorder="1" applyFont="1" applyNumberFormat="1">
      <alignment horizontal="right" readingOrder="0" shrinkToFit="0" wrapText="1"/>
    </xf>
    <xf borderId="1" fillId="0" fontId="8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vertical="top"/>
    </xf>
    <xf borderId="0" fillId="0" fontId="6" numFmtId="0" xfId="0" applyAlignment="1" applyFont="1">
      <alignment vertical="bottom"/>
    </xf>
    <xf borderId="1" fillId="0" fontId="9" numFmtId="0" xfId="0" applyAlignment="1" applyBorder="1" applyFont="1">
      <alignment horizontal="left" readingOrder="0" shrinkToFit="0" wrapText="1"/>
    </xf>
    <xf borderId="1" fillId="0" fontId="10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vertical="top"/>
    </xf>
    <xf borderId="1" fillId="0" fontId="11" numFmtId="0" xfId="0" applyAlignment="1" applyBorder="1" applyFont="1">
      <alignment horizontal="left" readingOrder="0" shrinkToFit="0" vertical="bottom" wrapText="1"/>
    </xf>
    <xf borderId="1" fillId="5" fontId="12" numFmtId="0" xfId="0" applyAlignment="1" applyBorder="1" applyFill="1" applyFont="1">
      <alignment horizontal="left" readingOrder="0"/>
    </xf>
    <xf borderId="1" fillId="0" fontId="11" numFmtId="0" xfId="0" applyAlignment="1" applyBorder="1" applyFont="1">
      <alignment horizontal="right" readingOrder="0" shrinkToFit="0" vertical="bottom" wrapText="1"/>
    </xf>
    <xf borderId="1" fillId="0" fontId="11" numFmtId="165" xfId="0" applyAlignment="1" applyBorder="1" applyFont="1" applyNumberFormat="1">
      <alignment horizontal="right" readingOrder="0" shrinkToFit="0" vertical="bottom" wrapText="1"/>
    </xf>
    <xf borderId="1" fillId="0" fontId="3" numFmtId="165" xfId="0" applyAlignment="1" applyBorder="1" applyFont="1" applyNumberFormat="1">
      <alignment horizontal="right" readingOrder="0" shrinkToFit="0" wrapText="1"/>
    </xf>
    <xf borderId="1" fillId="0" fontId="13" numFmtId="0" xfId="0" applyAlignment="1" applyBorder="1" applyFont="1">
      <alignment horizontal="left" readingOrder="0" shrinkToFit="0" vertical="bottom" wrapText="1"/>
    </xf>
    <xf borderId="1" fillId="0" fontId="7" numFmtId="166" xfId="0" applyAlignment="1" applyBorder="1" applyFont="1" applyNumberFormat="1">
      <alignment horizontal="right" readingOrder="0" shrinkToFit="0" wrapText="1"/>
    </xf>
    <xf borderId="1" fillId="5" fontId="7" numFmtId="0" xfId="0" applyAlignment="1" applyBorder="1" applyFont="1">
      <alignment horizontal="left" readingOrder="0" shrinkToFit="0" wrapText="1"/>
    </xf>
    <xf borderId="1" fillId="0" fontId="11" numFmtId="0" xfId="0" applyAlignment="1" applyBorder="1" applyFont="1">
      <alignment horizontal="left" shrinkToFit="0" vertical="bottom" wrapText="1"/>
    </xf>
    <xf borderId="0" fillId="0" fontId="5" numFmtId="0" xfId="0" applyAlignment="1" applyFont="1">
      <alignment readingOrder="0"/>
    </xf>
    <xf borderId="0" fillId="0" fontId="11" numFmtId="0" xfId="0" applyAlignment="1" applyFont="1">
      <alignment horizontal="left" readingOrder="0" shrinkToFit="0" vertical="bottom" wrapText="1"/>
    </xf>
    <xf borderId="1" fillId="0" fontId="11" numFmtId="165" xfId="0" applyAlignment="1" applyBorder="1" applyFont="1" applyNumberFormat="1">
      <alignment horizontal="right" readingOrder="0" shrinkToFit="0" vertical="center" wrapText="1"/>
    </xf>
    <xf borderId="1" fillId="0" fontId="3" numFmtId="165" xfId="0" applyAlignment="1" applyBorder="1" applyFont="1" applyNumberFormat="1">
      <alignment horizontal="right" readingOrder="0" shrinkToFit="0" vertical="center" wrapText="1"/>
    </xf>
    <xf borderId="1" fillId="0" fontId="12" numFmtId="0" xfId="0" applyAlignment="1" applyBorder="1" applyFont="1">
      <alignment horizontal="left" readingOrder="0"/>
    </xf>
    <xf borderId="1" fillId="0" fontId="14" numFmtId="0" xfId="0" applyAlignment="1" applyBorder="1" applyFont="1">
      <alignment horizontal="left" readingOrder="0" shrinkToFit="0" wrapText="1"/>
    </xf>
    <xf borderId="1" fillId="0" fontId="14" numFmtId="0" xfId="0" applyAlignment="1" applyBorder="1" applyFont="1">
      <alignment horizontal="right" readingOrder="0" shrinkToFit="0" wrapText="1"/>
    </xf>
    <xf borderId="1" fillId="0" fontId="14" numFmtId="165" xfId="0" applyAlignment="1" applyBorder="1" applyFont="1" applyNumberFormat="1">
      <alignment horizontal="right" readingOrder="0" shrinkToFit="0" wrapText="1"/>
    </xf>
    <xf borderId="1" fillId="0" fontId="15" numFmtId="0" xfId="0" applyAlignment="1" applyBorder="1" applyFont="1">
      <alignment horizontal="left" readingOrder="0" shrinkToFit="0" wrapText="1"/>
    </xf>
    <xf borderId="1" fillId="6" fontId="5" numFmtId="0" xfId="0" applyAlignment="1" applyBorder="1" applyFill="1" applyFont="1">
      <alignment horizontal="left" shrinkToFit="0" vertical="bottom" wrapText="1"/>
    </xf>
    <xf borderId="1" fillId="0" fontId="14" numFmtId="164" xfId="0" applyAlignment="1" applyBorder="1" applyFont="1" applyNumberFormat="1">
      <alignment horizontal="right" readingOrder="0" shrinkToFit="0" wrapText="1"/>
    </xf>
    <xf borderId="1" fillId="0" fontId="11" numFmtId="0" xfId="0" applyAlignment="1" applyBorder="1" applyFont="1">
      <alignment horizontal="right" shrinkToFit="0" vertical="bottom" wrapText="1"/>
    </xf>
    <xf borderId="0" fillId="0" fontId="2" numFmtId="165" xfId="0" applyFont="1" applyNumberFormat="1"/>
    <xf borderId="0" fillId="7" fontId="1" numFmtId="0" xfId="0" applyAlignment="1" applyFill="1" applyFont="1">
      <alignment horizontal="center" readingOrder="0" vertical="center"/>
    </xf>
    <xf borderId="0" fillId="7" fontId="1" numFmtId="0" xfId="0" applyAlignment="1" applyFont="1">
      <alignment horizontal="center" readingOrder="0" shrinkToFit="0" vertical="center" wrapText="1"/>
    </xf>
    <xf borderId="1" fillId="6" fontId="7" numFmtId="0" xfId="0" applyAlignment="1" applyBorder="1" applyFont="1">
      <alignment horizontal="left" readingOrder="0" shrinkToFit="0" wrapText="1"/>
    </xf>
    <xf borderId="1" fillId="8" fontId="7" numFmtId="0" xfId="0" applyAlignment="1" applyBorder="1" applyFill="1" applyFont="1">
      <alignment horizontal="center" readingOrder="0" shrinkToFit="0" wrapText="1"/>
    </xf>
    <xf borderId="1" fillId="6" fontId="7" numFmtId="0" xfId="0" applyAlignment="1" applyBorder="1" applyFont="1">
      <alignment horizontal="center" readingOrder="0" shrinkToFit="0" wrapText="1"/>
    </xf>
    <xf borderId="1" fillId="8" fontId="10" numFmtId="0" xfId="0" applyAlignment="1" applyBorder="1" applyFont="1">
      <alignment horizontal="left" readingOrder="0" shrinkToFit="0" wrapText="1"/>
    </xf>
    <xf borderId="1" fillId="6" fontId="7" numFmtId="0" xfId="0" applyAlignment="1" applyBorder="1" applyFont="1">
      <alignment horizontal="center" readingOrder="0" shrinkToFit="0" vertical="center" wrapText="1"/>
    </xf>
    <xf borderId="1" fillId="8" fontId="7" numFmtId="164" xfId="0" applyAlignment="1" applyBorder="1" applyFont="1" applyNumberFormat="1">
      <alignment horizontal="center" readingOrder="0" shrinkToFit="0" vertical="center" wrapText="1"/>
    </xf>
    <xf borderId="1" fillId="6" fontId="5" numFmtId="0" xfId="0" applyAlignment="1" applyBorder="1" applyFont="1">
      <alignment horizontal="left" shrinkToFit="0" vertical="top" wrapText="1"/>
    </xf>
    <xf borderId="1" fillId="8" fontId="5" numFmtId="0" xfId="0" applyAlignment="1" applyBorder="1" applyFont="1">
      <alignment horizontal="left" shrinkToFit="0" vertical="top" wrapText="1"/>
    </xf>
    <xf borderId="1" fillId="6" fontId="3" numFmtId="0" xfId="0" applyAlignment="1" applyBorder="1" applyFont="1">
      <alignment horizontal="left" readingOrder="0" shrinkToFit="0" wrapText="1"/>
    </xf>
    <xf borderId="1" fillId="8" fontId="11" numFmtId="0" xfId="0" applyAlignment="1" applyBorder="1" applyFont="1">
      <alignment horizontal="center" readingOrder="0" shrinkToFit="0" vertical="bottom" wrapText="1"/>
    </xf>
    <xf borderId="1" fillId="6" fontId="11" numFmtId="0" xfId="0" applyAlignment="1" applyBorder="1" applyFont="1">
      <alignment horizontal="center" readingOrder="0" shrinkToFit="0" vertical="bottom" wrapText="1"/>
    </xf>
    <xf borderId="1" fillId="8" fontId="12" numFmtId="0" xfId="0" applyAlignment="1" applyBorder="1" applyFont="1">
      <alignment horizontal="left" readingOrder="0"/>
    </xf>
    <xf borderId="1" fillId="8" fontId="3" numFmtId="0" xfId="0" applyAlignment="1" applyBorder="1" applyFont="1">
      <alignment horizontal="center" readingOrder="0" shrinkToFit="0" wrapText="1"/>
    </xf>
    <xf borderId="1" fillId="6" fontId="11" numFmtId="165" xfId="0" applyAlignment="1" applyBorder="1" applyFont="1" applyNumberFormat="1">
      <alignment horizontal="center" readingOrder="0" shrinkToFit="0" vertical="center" wrapText="1"/>
    </xf>
    <xf borderId="1" fillId="8" fontId="3" numFmtId="165" xfId="0" applyAlignment="1" applyBorder="1" applyFont="1" applyNumberFormat="1">
      <alignment horizontal="center" readingOrder="0" shrinkToFit="0" vertical="center" wrapText="1"/>
    </xf>
    <xf borderId="1" fillId="6" fontId="11" numFmtId="0" xfId="0" applyAlignment="1" applyBorder="1" applyFont="1">
      <alignment horizontal="left" readingOrder="0" shrinkToFit="0" vertical="bottom" wrapText="1"/>
    </xf>
    <xf borderId="1" fillId="8" fontId="16" numFmtId="0" xfId="0" applyAlignment="1" applyBorder="1" applyFont="1">
      <alignment horizontal="left" readingOrder="0" shrinkToFit="0" vertical="bottom" wrapText="1"/>
    </xf>
    <xf borderId="1" fillId="8" fontId="7" numFmtId="0" xfId="0" applyAlignment="1" applyBorder="1" applyFont="1">
      <alignment horizontal="left" readingOrder="0" shrinkToFit="0" wrapText="1"/>
    </xf>
    <xf borderId="1" fillId="8" fontId="7" numFmtId="165" xfId="0" applyAlignment="1" applyBorder="1" applyFont="1" applyNumberFormat="1">
      <alignment horizontal="center" readingOrder="0" shrinkToFit="0" wrapText="1"/>
    </xf>
    <xf borderId="1" fillId="6" fontId="7" numFmtId="165" xfId="0" applyAlignment="1" applyBorder="1" applyFont="1" applyNumberFormat="1">
      <alignment horizontal="center" readingOrder="0" shrinkToFit="0" vertical="center" wrapText="1"/>
    </xf>
    <xf borderId="1" fillId="8" fontId="17" numFmtId="0" xfId="0" applyAlignment="1" applyBorder="1" applyFont="1">
      <alignment horizontal="left" readingOrder="0" shrinkToFit="0" wrapText="1"/>
    </xf>
    <xf borderId="1" fillId="8" fontId="18" numFmtId="0" xfId="0" applyAlignment="1" applyBorder="1" applyFont="1">
      <alignment horizontal="left" readingOrder="0" shrinkToFit="0" wrapText="1"/>
    </xf>
    <xf borderId="1" fillId="8" fontId="5" numFmtId="0" xfId="0" applyAlignment="1" applyBorder="1" applyFont="1">
      <alignment horizontal="center" shrinkToFit="0" vertical="top" wrapText="1"/>
    </xf>
    <xf borderId="0" fillId="8" fontId="11" numFmtId="0" xfId="0" applyAlignment="1" applyFont="1">
      <alignment horizontal="left" readingOrder="0" shrinkToFit="0" vertical="bottom" wrapText="1"/>
    </xf>
    <xf borderId="1" fillId="8" fontId="11" numFmtId="0" xfId="0" applyAlignment="1" applyBorder="1" applyFont="1">
      <alignment horizontal="center" shrinkToFit="0" vertical="bottom" wrapText="1"/>
    </xf>
    <xf borderId="1" fillId="6" fontId="11" numFmtId="0" xfId="0" applyAlignment="1" applyBorder="1" applyFont="1">
      <alignment horizontal="center" shrinkToFit="0" vertical="bottom" wrapText="1"/>
    </xf>
    <xf borderId="1" fillId="8" fontId="11" numFmtId="0" xfId="0" applyAlignment="1" applyBorder="1" applyFont="1">
      <alignment horizontal="left" shrinkToFit="0" vertical="bottom" wrapText="1"/>
    </xf>
    <xf borderId="1" fillId="6" fontId="11" numFmtId="0" xfId="0" applyAlignment="1" applyBorder="1" applyFont="1">
      <alignment horizontal="right" shrinkToFit="0" vertical="bottom" wrapText="1"/>
    </xf>
    <xf borderId="1" fillId="8" fontId="3" numFmtId="0" xfId="0" applyAlignment="1" applyBorder="1" applyFont="1">
      <alignment horizontal="right" readingOrder="0" shrinkToFit="0" wrapText="1"/>
    </xf>
    <xf borderId="1" fillId="6" fontId="11" numFmtId="0" xfId="0" applyAlignment="1" applyBorder="1" applyFont="1">
      <alignment horizontal="center" shrinkToFit="0" vertical="center" wrapText="1"/>
    </xf>
    <xf borderId="1" fillId="6" fontId="11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dafruit.com/product/1957" TargetMode="External"/><Relationship Id="rId22" Type="http://schemas.openxmlformats.org/officeDocument/2006/relationships/hyperlink" Target="https://a.co/d/a3CqhTq" TargetMode="External"/><Relationship Id="rId21" Type="http://schemas.openxmlformats.org/officeDocument/2006/relationships/hyperlink" Target="https://www.elegoo.com/products/elegoo-mega-2560-r3-board" TargetMode="External"/><Relationship Id="rId24" Type="http://schemas.openxmlformats.org/officeDocument/2006/relationships/hyperlink" Target="https://www.homedepot.com/p/Everbilt-6-32-Zinc-Plated-Machine-Screw-Nut-12-Pack-802131/204274121?source=shoppingads&amp;locale=en-US&amp;pla&amp;mtc=SHOPPING-BF-CDP-GGL-D25H-025_003_FASTENERS-NA-NA-NA-PMAX-NA-NA-NA-NA-NBR-NA-NA-NA-Fasteners&amp;cm_mmc=SHOPPING-BF-CDP-GGL-D25H-025_003_FASTENERS-NA-NA-NA-PMAX-NA-NA-NA-NA-NBR-NA-NA-NA-Fasteners-71700000113162680--&amp;gad_source=1&amp;gclid=CjwKCAjwjeuyBhBuEiwAJ3vuoX1yZx6K0lHu4Y4T7nSHWEFcBklySLooaQUgLEBejZmTFEd1JWgA2xoCkjYQAvD_BwE&amp;gclsrc=aw.ds" TargetMode="External"/><Relationship Id="rId23" Type="http://schemas.openxmlformats.org/officeDocument/2006/relationships/hyperlink" Target="https://a.co/d/gUcn6Kk" TargetMode="External"/><Relationship Id="rId1" Type="http://schemas.openxmlformats.org/officeDocument/2006/relationships/hyperlink" Target="https://www.mcmaster.com/92010A216/" TargetMode="External"/><Relationship Id="rId2" Type="http://schemas.openxmlformats.org/officeDocument/2006/relationships/hyperlink" Target="https://www.amazon.com/Aluminium-Aluminum-Finely-Polished-Deburred/dp/B08M63VD66/ref=asc_df_B08M63VD66/?tag=hyprod-20&amp;linkCode=df0&amp;hvadid=507685853899&amp;hvpos=&amp;hvnetw=g&amp;hvrand=13803444464249626083&amp;hvpone=&amp;hvptwo=&amp;hvqmt=&amp;hvdev=c&amp;hvdvcmdl=&amp;hvlocint=&amp;hvlocphy=1013763&amp;hvtargid=pla-1244865546405&amp;psc=1&amp;mcid=73ecb0c2c16c363090a3ab1a556c41a9&amp;gclid=CjwKCAiAqY6tBhAtEiwAHeRopVNa8dwxIhKlyLCnpZvd1lSsjFA1dELC7lDzbDw5YA9n06tZS93lMhoC3QAQAvD_BwE" TargetMode="External"/><Relationship Id="rId3" Type="http://schemas.openxmlformats.org/officeDocument/2006/relationships/hyperlink" Target="https://www.amazon.com/Gauge-Wire-Solid-Core-Hookup/dp/B08BBXTBL7/ref=sr_1_4?crid=2YFKFOA4RD63X&amp;dib=eyJ2IjoiMSJ9.UIo5E3q7NzPjkxQwKGNfdQ3FuhAzLC-mAshupgLoSkDXkWJc1I1QggnkW8dAvnQAoPGPPllbJenMA18wVx0t9j-gmsoh0NwyJyPDq3IPxBP2T55pKQpW10vA9NtuKP_kZATr4Ul6AlKtvMASqldw9Q.xbG82dSqDf78ub71xgXVEjiEBb7RhIcGF8l26PJFpKs&amp;dib_tag=se&amp;keywords=wires&amp;qid=1705265164&amp;s=hi&amp;sprefix=wire%2Ctools%2C199&amp;sr=1-4" TargetMode="External"/><Relationship Id="rId4" Type="http://schemas.openxmlformats.org/officeDocument/2006/relationships/hyperlink" Target="https://www.amazon.com/J-B-Weld-Original-Reinforced-Strength/dp/B0B5VNG2YT/ref=asc_df_B0B5VNG2YT/?tag=hyprod-20&amp;linkCode=df0&amp;hvadid=598238944920&amp;hvpos=&amp;hvnetw=g&amp;hvrand=16027891236110708106&amp;hvpone=&amp;hvptwo=&amp;hvqmt=&amp;hvdev=c&amp;hvdvcmdl=&amp;hvlocint=&amp;hvlocphy=1013763&amp;hvtargid=pla-1695224676408&amp;mcid=13a156f4cdf13c26a20bfeb5266c44ce&amp;gclid=CjwKCAiAqY6tBhAtEiwAHeRopf2Vh7qsXWIDqrsuZjqCuv6-VXtDVUysLzUv1R-RMKNJFESZMiPzWBoCWzAQAvD_BwE&amp;th=1" TargetMode="External"/><Relationship Id="rId9" Type="http://schemas.openxmlformats.org/officeDocument/2006/relationships/hyperlink" Target="https://www.adafruit.com/product/3505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amazon.com/dp/B0146MGBWI?ref=cm_sw_r_apan_dp_6XY93ZM82QF5STMMKEZG_1&amp;ref_=cm_sw_r_apan_dp_6XY93ZM82QF5STMMKEZG_1&amp;social_share=cm_sw_r_apan_dp_6XY93ZM82QF5STMMKEZG_1&amp;starsLeft=1" TargetMode="External"/><Relationship Id="rId5" Type="http://schemas.openxmlformats.org/officeDocument/2006/relationships/hyperlink" Target="https://www.amazon.com/Aluminum-Commercial-Automatic-Closing-Independent/dp/B08GPD3W6V/ref=asc_df_B08GPD3W6V/?tag=hyprod-20&amp;linkCode=df0&amp;hvadid=680463214693&amp;hvpos=&amp;hvnetw=g&amp;hvrand=18051584580321407561&amp;hvpone=&amp;hvptwo=&amp;hvqmt=&amp;hvdev=c&amp;hvdvcmdl=&amp;hvlocint=&amp;hvlocphy=1013721&amp;hvtargid=pla-2260095885309&amp;psc=1&amp;mcid=624b2ed7d3513a4e9b84fd5e8e249870" TargetMode="External"/><Relationship Id="rId6" Type="http://schemas.openxmlformats.org/officeDocument/2006/relationships/hyperlink" Target="https://a.co/d/gz5lPw8" TargetMode="External"/><Relationship Id="rId7" Type="http://schemas.openxmlformats.org/officeDocument/2006/relationships/hyperlink" Target="https://www.amazon.com/Amazon-Basics-Performance-All-Purpose-Batteries/dp/B0774D64LT?th=1" TargetMode="External"/><Relationship Id="rId8" Type="http://schemas.openxmlformats.org/officeDocument/2006/relationships/hyperlink" Target="https://a.co/d/a3CqhTq" TargetMode="External"/><Relationship Id="rId11" Type="http://schemas.openxmlformats.org/officeDocument/2006/relationships/hyperlink" Target="https://www.adafruit.com/product/3845" TargetMode="External"/><Relationship Id="rId10" Type="http://schemas.openxmlformats.org/officeDocument/2006/relationships/hyperlink" Target="https://www.adafruit.com/product/4042" TargetMode="External"/><Relationship Id="rId13" Type="http://schemas.openxmlformats.org/officeDocument/2006/relationships/hyperlink" Target="https://www.adafruit.com/product/1891" TargetMode="External"/><Relationship Id="rId12" Type="http://schemas.openxmlformats.org/officeDocument/2006/relationships/hyperlink" Target="https://www.adafruit.com/product/562" TargetMode="External"/><Relationship Id="rId15" Type="http://schemas.openxmlformats.org/officeDocument/2006/relationships/hyperlink" Target="https://www.adafruit.com/product/67" TargetMode="External"/><Relationship Id="rId14" Type="http://schemas.openxmlformats.org/officeDocument/2006/relationships/hyperlink" Target="https://www.adafruit.com/product/2784" TargetMode="External"/><Relationship Id="rId17" Type="http://schemas.openxmlformats.org/officeDocument/2006/relationships/hyperlink" Target="https://www.adafruit.com/product/5500" TargetMode="External"/><Relationship Id="rId16" Type="http://schemas.openxmlformats.org/officeDocument/2006/relationships/hyperlink" Target="https://www.adafruit.com/product/2307" TargetMode="External"/><Relationship Id="rId19" Type="http://schemas.openxmlformats.org/officeDocument/2006/relationships/hyperlink" Target="https://www.adafruit.com/product/1954" TargetMode="External"/><Relationship Id="rId18" Type="http://schemas.openxmlformats.org/officeDocument/2006/relationships/hyperlink" Target="https://www.adafruit.com/product/18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.co/d/a3CqhTq" TargetMode="External"/><Relationship Id="rId2" Type="http://schemas.openxmlformats.org/officeDocument/2006/relationships/hyperlink" Target="https://www.mcmaster.com/92010A216/" TargetMode="External"/><Relationship Id="rId3" Type="http://schemas.openxmlformats.org/officeDocument/2006/relationships/hyperlink" Target="https://www.amazon.com/Gauge-Wire-Solid-Core-Hookup/dp/B08BBXTBL7/ref=sr_1_4?crid=2YFKFOA4RD63X&amp;dib=eyJ2IjoiMSJ9.UIo5E3q7NzPjkxQwKGNfdQ3FuhAzLC-mAshupgLoSkDXkWJc1I1QggnkW8dAvnQAoPGPPllbJenMA18wVx0t9j-gmsoh0NwyJyPDq3IPxBP2T55pKQpW10vA9NtuKP_kZATr4Ul6AlKtvMASqldw9Q.xbG82dSqDf78ub71xgXVEjiEBb7RhIcGF8l26PJFpKs&amp;dib_tag=se&amp;keywords=wires&amp;qid=1705265164&amp;s=hi&amp;sprefix=wire%2Ctools%2C199&amp;sr=1-4" TargetMode="External"/><Relationship Id="rId4" Type="http://schemas.openxmlformats.org/officeDocument/2006/relationships/hyperlink" Target="https://www.amazon.com/J-B-Weld-Original-Reinforced-Strength/dp/B0B5VNG2YT/ref=asc_df_B0B5VNG2YT/?tag=hyprod-20&amp;linkCode=df0&amp;hvadid=598238944920&amp;hvpos=&amp;hvnetw=g&amp;hvrand=16027891236110708106&amp;hvpone=&amp;hvptwo=&amp;hvqmt=&amp;hvdev=c&amp;hvdvcmdl=&amp;hvlocint=&amp;hvlocphy=1013763&amp;hvtargid=pla-1695224676408&amp;mcid=13a156f4cdf13c26a20bfeb5266c44ce&amp;gclid=CjwKCAiAqY6tBhAtEiwAHeRopf2Vh7qsXWIDqrsuZjqCuv6-VXtDVUysLzUv1R-RMKNJFESZMiPzWBoCWzAQAvD_BwE&amp;th=1" TargetMode="External"/><Relationship Id="rId9" Type="http://schemas.openxmlformats.org/officeDocument/2006/relationships/hyperlink" Target="https://www.adafruit.com/product/3845" TargetMode="External"/><Relationship Id="rId5" Type="http://schemas.openxmlformats.org/officeDocument/2006/relationships/hyperlink" Target="https://www.amazon.com/Aluminum-Commercial-Automatic-Closing-Independent/dp/B08GPD3W6V/ref=asc_df_B08GPD3W6V/?tag=hyprod-20&amp;linkCode=df0&amp;hvadid=680463214693&amp;hvpos=&amp;hvnetw=g&amp;hvrand=18051584580321407561&amp;hvpone=&amp;hvptwo=&amp;hvqmt=&amp;hvdev=c&amp;hvdvcmdl=&amp;hvlocint=&amp;hvlocphy=1013721&amp;hvtargid=pla-2260095885309&amp;psc=1&amp;mcid=624b2ed7d3513a4e9b84fd5e8e249870" TargetMode="External"/><Relationship Id="rId6" Type="http://schemas.openxmlformats.org/officeDocument/2006/relationships/hyperlink" Target="https://a.co/d/gz5lPw8" TargetMode="External"/><Relationship Id="rId7" Type="http://schemas.openxmlformats.org/officeDocument/2006/relationships/hyperlink" Target="https://www.amazon.com/Amazon-Basics-Performance-All-Purpose-Batteries/dp/B0774D64LT?th=1" TargetMode="External"/><Relationship Id="rId8" Type="http://schemas.openxmlformats.org/officeDocument/2006/relationships/hyperlink" Target="https://www.adafruit.com/product/4042" TargetMode="External"/><Relationship Id="rId11" Type="http://schemas.openxmlformats.org/officeDocument/2006/relationships/hyperlink" Target="https://www.adafruit.com/product/2784" TargetMode="External"/><Relationship Id="rId10" Type="http://schemas.openxmlformats.org/officeDocument/2006/relationships/hyperlink" Target="https://www.adafruit.com/product/1891" TargetMode="External"/><Relationship Id="rId13" Type="http://schemas.openxmlformats.org/officeDocument/2006/relationships/hyperlink" Target="https://www.adafruit.com/product/2307" TargetMode="External"/><Relationship Id="rId12" Type="http://schemas.openxmlformats.org/officeDocument/2006/relationships/hyperlink" Target="https://www.adafruit.com/product/67" TargetMode="External"/><Relationship Id="rId15" Type="http://schemas.openxmlformats.org/officeDocument/2006/relationships/hyperlink" Target="https://www.adafruit.com/product/181" TargetMode="External"/><Relationship Id="rId14" Type="http://schemas.openxmlformats.org/officeDocument/2006/relationships/hyperlink" Target="https://www.elegoo.com/products/elegoo-mega-2560-r3-board" TargetMode="External"/><Relationship Id="rId17" Type="http://schemas.openxmlformats.org/officeDocument/2006/relationships/hyperlink" Target="https://adafruit.com/product/1957" TargetMode="External"/><Relationship Id="rId16" Type="http://schemas.openxmlformats.org/officeDocument/2006/relationships/hyperlink" Target="https://www.adafruit.com/product/1954" TargetMode="External"/><Relationship Id="rId1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3" width="16.13"/>
    <col customWidth="1" min="4" max="4" width="21.5"/>
    <col customWidth="1" min="7" max="7" width="20.25"/>
    <col customWidth="1" min="9" max="9" width="20.25"/>
    <col customWidth="1" min="10" max="10" width="27.38"/>
    <col customWidth="1" min="12" max="12" width="17.63"/>
    <col customWidth="1" min="14" max="14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 t="s">
        <v>10</v>
      </c>
      <c r="M1" s="4" t="s">
        <v>11</v>
      </c>
      <c r="N1" s="4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 t="s">
        <v>13</v>
      </c>
      <c r="B2" s="5" t="s">
        <v>14</v>
      </c>
      <c r="C2" s="5" t="s">
        <v>15</v>
      </c>
      <c r="D2" s="6" t="s">
        <v>16</v>
      </c>
      <c r="E2" s="7" t="s">
        <v>17</v>
      </c>
      <c r="F2" s="7" t="s">
        <v>18</v>
      </c>
      <c r="G2" s="7" t="s">
        <v>19</v>
      </c>
      <c r="H2" s="8">
        <v>15.0</v>
      </c>
      <c r="I2" s="9"/>
      <c r="J2" s="9"/>
      <c r="K2" s="2"/>
      <c r="L2" s="10"/>
      <c r="M2" s="11"/>
      <c r="N2" s="1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34.5" customHeight="1">
      <c r="A3" s="13" t="s">
        <v>20</v>
      </c>
      <c r="B3" s="13" t="s">
        <v>21</v>
      </c>
      <c r="C3" s="13" t="s">
        <v>22</v>
      </c>
      <c r="D3" s="13" t="s">
        <v>23</v>
      </c>
      <c r="E3" s="14" t="s">
        <v>24</v>
      </c>
      <c r="F3" s="15" t="s">
        <v>25</v>
      </c>
      <c r="G3" s="15">
        <v>7.01</v>
      </c>
      <c r="H3" s="15">
        <v>7.01</v>
      </c>
      <c r="I3" s="13" t="s">
        <v>26</v>
      </c>
      <c r="J3" s="16" t="s">
        <v>20</v>
      </c>
      <c r="K3" s="17"/>
      <c r="L3" s="18" t="s">
        <v>27</v>
      </c>
      <c r="M3" s="4" t="s">
        <v>27</v>
      </c>
      <c r="N3" s="1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3" t="s">
        <v>28</v>
      </c>
      <c r="B4" s="13" t="s">
        <v>28</v>
      </c>
      <c r="C4" s="13" t="s">
        <v>29</v>
      </c>
      <c r="D4" s="13" t="s">
        <v>16</v>
      </c>
      <c r="E4" s="14">
        <v>3.0</v>
      </c>
      <c r="F4" s="15" t="s">
        <v>30</v>
      </c>
      <c r="G4" s="15">
        <v>18.99</v>
      </c>
      <c r="H4" s="15">
        <f>G4*3</f>
        <v>56.97</v>
      </c>
      <c r="I4" s="13" t="s">
        <v>31</v>
      </c>
      <c r="J4" s="19" t="s">
        <v>32</v>
      </c>
      <c r="K4" s="2"/>
      <c r="L4" s="18" t="s">
        <v>27</v>
      </c>
      <c r="M4" s="4" t="s">
        <v>27</v>
      </c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3" t="s">
        <v>33</v>
      </c>
      <c r="B5" s="13" t="s">
        <v>34</v>
      </c>
      <c r="C5" s="13" t="s">
        <v>29</v>
      </c>
      <c r="D5" s="13" t="s">
        <v>35</v>
      </c>
      <c r="E5" s="14">
        <v>1.0</v>
      </c>
      <c r="F5" s="14" t="s">
        <v>36</v>
      </c>
      <c r="G5" s="15">
        <v>14.94</v>
      </c>
      <c r="H5" s="15">
        <v>14.94</v>
      </c>
      <c r="I5" s="13" t="s">
        <v>37</v>
      </c>
      <c r="J5" s="19" t="s">
        <v>33</v>
      </c>
      <c r="K5" s="2"/>
      <c r="L5" s="18" t="s">
        <v>27</v>
      </c>
      <c r="M5" s="4" t="s">
        <v>27</v>
      </c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3" t="s">
        <v>38</v>
      </c>
      <c r="B6" s="13" t="s">
        <v>39</v>
      </c>
      <c r="C6" s="13" t="s">
        <v>29</v>
      </c>
      <c r="D6" s="13" t="s">
        <v>16</v>
      </c>
      <c r="E6" s="14">
        <v>1.0</v>
      </c>
      <c r="F6" s="15" t="s">
        <v>40</v>
      </c>
      <c r="G6" s="15">
        <v>12.45</v>
      </c>
      <c r="H6" s="15">
        <v>12.45</v>
      </c>
      <c r="I6" s="13" t="s">
        <v>41</v>
      </c>
      <c r="J6" s="19" t="s">
        <v>39</v>
      </c>
      <c r="K6" s="2"/>
      <c r="L6" s="18" t="s">
        <v>27</v>
      </c>
      <c r="M6" s="4" t="s">
        <v>27</v>
      </c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3" t="s">
        <v>42</v>
      </c>
      <c r="B7" s="13" t="s">
        <v>43</v>
      </c>
      <c r="C7" s="13" t="s">
        <v>29</v>
      </c>
      <c r="D7" s="20" t="s">
        <v>44</v>
      </c>
      <c r="E7" s="14">
        <v>1.0</v>
      </c>
      <c r="F7" s="15" t="s">
        <v>45</v>
      </c>
      <c r="G7" s="15">
        <v>20.81</v>
      </c>
      <c r="H7" s="15">
        <v>20.81</v>
      </c>
      <c r="I7" s="13" t="s">
        <v>46</v>
      </c>
      <c r="J7" s="19" t="s">
        <v>47</v>
      </c>
      <c r="K7" s="2"/>
      <c r="L7" s="18" t="s">
        <v>27</v>
      </c>
      <c r="M7" s="4" t="s">
        <v>27</v>
      </c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3" t="s">
        <v>48</v>
      </c>
      <c r="B8" s="13" t="s">
        <v>49</v>
      </c>
      <c r="C8" s="13" t="s">
        <v>29</v>
      </c>
      <c r="D8" s="20" t="s">
        <v>50</v>
      </c>
      <c r="E8" s="14">
        <v>10.0</v>
      </c>
      <c r="F8" s="14" t="s">
        <v>51</v>
      </c>
      <c r="G8" s="15">
        <v>1.0</v>
      </c>
      <c r="H8" s="15">
        <v>9.99</v>
      </c>
      <c r="I8" s="13" t="s">
        <v>52</v>
      </c>
      <c r="J8" s="16" t="s">
        <v>48</v>
      </c>
      <c r="K8" s="2"/>
      <c r="L8" s="18" t="s">
        <v>27</v>
      </c>
      <c r="M8" s="4" t="s">
        <v>27</v>
      </c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3" t="s">
        <v>53</v>
      </c>
      <c r="B9" s="13" t="s">
        <v>54</v>
      </c>
      <c r="C9" s="13" t="s">
        <v>29</v>
      </c>
      <c r="D9" s="20" t="s">
        <v>16</v>
      </c>
      <c r="E9" s="14" t="s">
        <v>55</v>
      </c>
      <c r="F9" s="14" t="s">
        <v>56</v>
      </c>
      <c r="G9" s="15">
        <v>9.55</v>
      </c>
      <c r="H9" s="15">
        <v>9.55</v>
      </c>
      <c r="I9" s="13" t="s">
        <v>57</v>
      </c>
      <c r="J9" s="16" t="s">
        <v>54</v>
      </c>
      <c r="K9" s="2"/>
      <c r="L9" s="21" t="s">
        <v>27</v>
      </c>
      <c r="M9" s="4" t="s">
        <v>27</v>
      </c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5" t="s">
        <v>58</v>
      </c>
      <c r="B10" s="22" t="s">
        <v>59</v>
      </c>
      <c r="C10" s="22" t="s">
        <v>29</v>
      </c>
      <c r="D10" s="23" t="s">
        <v>60</v>
      </c>
      <c r="E10" s="24" t="s">
        <v>61</v>
      </c>
      <c r="F10" s="7" t="s">
        <v>62</v>
      </c>
      <c r="G10" s="25">
        <v>29.9</v>
      </c>
      <c r="H10" s="26">
        <v>59.8</v>
      </c>
      <c r="I10" s="22" t="s">
        <v>63</v>
      </c>
      <c r="J10" s="27" t="s">
        <v>64</v>
      </c>
      <c r="K10" s="2"/>
      <c r="L10" s="4" t="s">
        <v>27</v>
      </c>
      <c r="M10" s="4" t="s">
        <v>27</v>
      </c>
      <c r="N10" s="1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3" t="s">
        <v>65</v>
      </c>
      <c r="B11" s="13" t="s">
        <v>66</v>
      </c>
      <c r="C11" s="13" t="s">
        <v>67</v>
      </c>
      <c r="D11" s="13">
        <v>3505.0</v>
      </c>
      <c r="E11" s="14">
        <v>1.0</v>
      </c>
      <c r="F11" s="15" t="s">
        <v>68</v>
      </c>
      <c r="G11" s="15">
        <v>17.5</v>
      </c>
      <c r="H11" s="28">
        <v>17.5</v>
      </c>
      <c r="I11" s="13" t="s">
        <v>69</v>
      </c>
      <c r="J11" s="16" t="s">
        <v>65</v>
      </c>
      <c r="K11" s="2"/>
      <c r="L11" s="18" t="s">
        <v>27</v>
      </c>
      <c r="M11" s="4" t="s">
        <v>27</v>
      </c>
      <c r="N11" s="1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9" t="s">
        <v>70</v>
      </c>
      <c r="B12" s="13" t="s">
        <v>71</v>
      </c>
      <c r="C12" s="13" t="s">
        <v>67</v>
      </c>
      <c r="D12" s="13">
        <v>4042.0</v>
      </c>
      <c r="E12" s="14">
        <v>1.0</v>
      </c>
      <c r="F12" s="14" t="s">
        <v>51</v>
      </c>
      <c r="G12" s="15">
        <v>1.75</v>
      </c>
      <c r="H12" s="15">
        <v>1.75</v>
      </c>
      <c r="I12" s="13" t="s">
        <v>72</v>
      </c>
      <c r="J12" s="16" t="s">
        <v>73</v>
      </c>
      <c r="K12" s="2"/>
      <c r="L12" s="18" t="s">
        <v>27</v>
      </c>
      <c r="M12" s="4" t="s">
        <v>27</v>
      </c>
      <c r="N12" s="4" t="s">
        <v>74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3" t="s">
        <v>75</v>
      </c>
      <c r="B13" s="13" t="s">
        <v>16</v>
      </c>
      <c r="C13" s="13" t="s">
        <v>67</v>
      </c>
      <c r="D13" s="13">
        <v>3845.0</v>
      </c>
      <c r="E13" s="14">
        <v>2.0</v>
      </c>
      <c r="F13" s="14" t="s">
        <v>25</v>
      </c>
      <c r="G13" s="15">
        <v>6.5</v>
      </c>
      <c r="H13" s="15">
        <f t="shared" ref="H13:H20" si="1">G13*E13</f>
        <v>13</v>
      </c>
      <c r="I13" s="13" t="s">
        <v>76</v>
      </c>
      <c r="J13" s="19" t="s">
        <v>77</v>
      </c>
      <c r="K13" s="2"/>
      <c r="L13" s="18" t="s">
        <v>27</v>
      </c>
      <c r="M13" s="4" t="s">
        <v>27</v>
      </c>
      <c r="N13" s="4" t="s">
        <v>27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3" t="s">
        <v>78</v>
      </c>
      <c r="B14" s="13" t="s">
        <v>79</v>
      </c>
      <c r="C14" s="13" t="s">
        <v>67</v>
      </c>
      <c r="D14" s="13">
        <v>562.0</v>
      </c>
      <c r="E14" s="14">
        <v>1.0</v>
      </c>
      <c r="F14" s="15" t="s">
        <v>51</v>
      </c>
      <c r="G14" s="15">
        <v>0.95</v>
      </c>
      <c r="H14" s="15">
        <f t="shared" si="1"/>
        <v>0.95</v>
      </c>
      <c r="I14" s="13" t="s">
        <v>80</v>
      </c>
      <c r="J14" s="19" t="s">
        <v>78</v>
      </c>
      <c r="K14" s="2"/>
      <c r="L14" s="18" t="s">
        <v>27</v>
      </c>
      <c r="M14" s="4" t="s">
        <v>27</v>
      </c>
      <c r="N14" s="1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3" t="s">
        <v>81</v>
      </c>
      <c r="B15" s="13" t="s">
        <v>16</v>
      </c>
      <c r="C15" s="13" t="s">
        <v>67</v>
      </c>
      <c r="D15" s="13">
        <v>1891.0</v>
      </c>
      <c r="E15" s="14">
        <v>2.0</v>
      </c>
      <c r="F15" s="15" t="s">
        <v>82</v>
      </c>
      <c r="G15" s="15">
        <v>1.75</v>
      </c>
      <c r="H15" s="15">
        <f t="shared" si="1"/>
        <v>3.5</v>
      </c>
      <c r="I15" s="13" t="s">
        <v>83</v>
      </c>
      <c r="J15" s="19" t="s">
        <v>81</v>
      </c>
      <c r="K15" s="2"/>
      <c r="L15" s="18" t="s">
        <v>27</v>
      </c>
      <c r="M15" s="4" t="s">
        <v>27</v>
      </c>
      <c r="N15" s="4" t="s">
        <v>27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3" t="s">
        <v>84</v>
      </c>
      <c r="B16" s="13" t="s">
        <v>85</v>
      </c>
      <c r="C16" s="13" t="s">
        <v>67</v>
      </c>
      <c r="D16" s="20">
        <v>2784.0</v>
      </c>
      <c r="E16" s="14">
        <v>2.0</v>
      </c>
      <c r="F16" s="14" t="s">
        <v>25</v>
      </c>
      <c r="G16" s="15">
        <v>0.75</v>
      </c>
      <c r="H16" s="15">
        <f t="shared" si="1"/>
        <v>1.5</v>
      </c>
      <c r="I16" s="13" t="s">
        <v>86</v>
      </c>
      <c r="J16" s="19" t="s">
        <v>87</v>
      </c>
      <c r="K16" s="2"/>
      <c r="L16" s="18" t="s">
        <v>27</v>
      </c>
      <c r="M16" s="4" t="s">
        <v>27</v>
      </c>
      <c r="N16" s="4" t="s">
        <v>27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3" t="s">
        <v>88</v>
      </c>
      <c r="B17" s="9"/>
      <c r="C17" s="13" t="s">
        <v>67</v>
      </c>
      <c r="D17" s="20">
        <v>67.0</v>
      </c>
      <c r="E17" s="14">
        <v>2.0</v>
      </c>
      <c r="F17" s="14" t="s">
        <v>56</v>
      </c>
      <c r="G17" s="15">
        <v>3.95</v>
      </c>
      <c r="H17" s="15">
        <f t="shared" si="1"/>
        <v>7.9</v>
      </c>
      <c r="I17" s="9"/>
      <c r="J17" s="19" t="s">
        <v>89</v>
      </c>
      <c r="K17" s="2"/>
      <c r="L17" s="18" t="s">
        <v>27</v>
      </c>
      <c r="M17" s="4" t="s">
        <v>27</v>
      </c>
      <c r="N17" s="4" t="s">
        <v>27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3" t="s">
        <v>90</v>
      </c>
      <c r="B18" s="13" t="s">
        <v>91</v>
      </c>
      <c r="C18" s="13" t="s">
        <v>67</v>
      </c>
      <c r="D18" s="20">
        <v>2307.0</v>
      </c>
      <c r="E18" s="14">
        <v>2.0</v>
      </c>
      <c r="F18" s="14" t="s">
        <v>92</v>
      </c>
      <c r="G18" s="15">
        <v>11.95</v>
      </c>
      <c r="H18" s="15">
        <f t="shared" si="1"/>
        <v>23.9</v>
      </c>
      <c r="I18" s="9"/>
      <c r="J18" s="19" t="s">
        <v>90</v>
      </c>
      <c r="K18" s="2"/>
      <c r="L18" s="18" t="s">
        <v>27</v>
      </c>
      <c r="M18" s="4" t="s">
        <v>27</v>
      </c>
      <c r="N18" s="4" t="s">
        <v>27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5" t="s">
        <v>93</v>
      </c>
      <c r="B19" s="22" t="s">
        <v>66</v>
      </c>
      <c r="C19" s="22" t="s">
        <v>67</v>
      </c>
      <c r="D19" s="22">
        <v>5500.0</v>
      </c>
      <c r="E19" s="24">
        <v>1.0</v>
      </c>
      <c r="F19" s="7"/>
      <c r="G19" s="25">
        <v>24.95</v>
      </c>
      <c r="H19" s="15">
        <f t="shared" si="1"/>
        <v>24.95</v>
      </c>
      <c r="I19" s="30"/>
      <c r="J19" s="27" t="s">
        <v>93</v>
      </c>
      <c r="K19" s="2"/>
      <c r="L19" s="4" t="s">
        <v>27</v>
      </c>
      <c r="M19" s="31" t="s">
        <v>27</v>
      </c>
      <c r="N19" s="11" t="s">
        <v>27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5" t="s">
        <v>94</v>
      </c>
      <c r="B20" s="22" t="s">
        <v>95</v>
      </c>
      <c r="C20" s="22" t="s">
        <v>67</v>
      </c>
      <c r="D20" s="32">
        <v>181.0</v>
      </c>
      <c r="E20" s="24">
        <v>2.0</v>
      </c>
      <c r="F20" s="7" t="s">
        <v>96</v>
      </c>
      <c r="G20" s="25">
        <v>9.95</v>
      </c>
      <c r="H20" s="15">
        <f t="shared" si="1"/>
        <v>19.9</v>
      </c>
      <c r="I20" s="22" t="s">
        <v>97</v>
      </c>
      <c r="J20" s="27" t="s">
        <v>98</v>
      </c>
      <c r="K20" s="2"/>
      <c r="L20" s="4" t="s">
        <v>27</v>
      </c>
      <c r="M20" s="4" t="s">
        <v>27</v>
      </c>
      <c r="N20" s="4" t="s">
        <v>27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3" t="s">
        <v>99</v>
      </c>
      <c r="B21" s="13" t="s">
        <v>100</v>
      </c>
      <c r="C21" s="13" t="s">
        <v>67</v>
      </c>
      <c r="D21" s="20">
        <v>1953.0</v>
      </c>
      <c r="E21" s="14">
        <v>1.0</v>
      </c>
      <c r="F21" s="14" t="s">
        <v>101</v>
      </c>
      <c r="G21" s="15">
        <v>1.95</v>
      </c>
      <c r="H21" s="15">
        <v>1.95</v>
      </c>
      <c r="I21" s="13" t="s">
        <v>102</v>
      </c>
      <c r="J21" s="16" t="s">
        <v>103</v>
      </c>
      <c r="K21" s="2"/>
      <c r="L21" s="21"/>
      <c r="M21" s="4"/>
      <c r="N21" s="1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3" t="s">
        <v>104</v>
      </c>
      <c r="B22" s="13" t="s">
        <v>100</v>
      </c>
      <c r="C22" s="13" t="s">
        <v>67</v>
      </c>
      <c r="D22" s="20">
        <v>4482.0</v>
      </c>
      <c r="E22" s="14">
        <v>1.0</v>
      </c>
      <c r="F22" s="14" t="s">
        <v>92</v>
      </c>
      <c r="G22" s="15">
        <v>1.95</v>
      </c>
      <c r="H22" s="15">
        <v>1.95</v>
      </c>
      <c r="I22" s="13" t="s">
        <v>105</v>
      </c>
      <c r="J22" s="16" t="s">
        <v>106</v>
      </c>
      <c r="K22" s="2"/>
      <c r="L22" s="21"/>
      <c r="M22" s="4"/>
      <c r="N22" s="1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5" t="s">
        <v>107</v>
      </c>
      <c r="B23" s="22" t="s">
        <v>66</v>
      </c>
      <c r="C23" s="22" t="s">
        <v>108</v>
      </c>
      <c r="D23" s="32" t="s">
        <v>16</v>
      </c>
      <c r="E23" s="24">
        <v>1.0</v>
      </c>
      <c r="F23" s="7"/>
      <c r="G23" s="33">
        <v>19.99</v>
      </c>
      <c r="H23" s="34">
        <f t="shared" ref="H23:H24" si="2">MULTIPLY(G23,E23)</f>
        <v>19.99</v>
      </c>
      <c r="I23" s="22" t="s">
        <v>109</v>
      </c>
      <c r="J23" s="27" t="s">
        <v>108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5" t="s">
        <v>58</v>
      </c>
      <c r="B24" s="22" t="s">
        <v>59</v>
      </c>
      <c r="C24" s="22" t="s">
        <v>29</v>
      </c>
      <c r="D24" s="35" t="s">
        <v>60</v>
      </c>
      <c r="E24" s="24">
        <v>1.0</v>
      </c>
      <c r="F24" s="7" t="s">
        <v>110</v>
      </c>
      <c r="G24" s="33">
        <v>29.9</v>
      </c>
      <c r="H24" s="34">
        <f t="shared" si="2"/>
        <v>29.9</v>
      </c>
      <c r="I24" s="22" t="s">
        <v>111</v>
      </c>
      <c r="J24" s="27" t="s">
        <v>64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6" t="s">
        <v>112</v>
      </c>
      <c r="B25" s="36" t="s">
        <v>113</v>
      </c>
      <c r="C25" s="36" t="s">
        <v>29</v>
      </c>
      <c r="D25" s="36">
        <v>9015995.0</v>
      </c>
      <c r="E25" s="37" t="s">
        <v>24</v>
      </c>
      <c r="F25" s="37" t="s">
        <v>25</v>
      </c>
      <c r="G25" s="38">
        <v>6.9</v>
      </c>
      <c r="H25" s="38">
        <v>6.9</v>
      </c>
      <c r="I25" s="36" t="s">
        <v>114</v>
      </c>
      <c r="J25" s="39" t="s">
        <v>20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6" t="s">
        <v>115</v>
      </c>
      <c r="B26" s="36" t="s">
        <v>116</v>
      </c>
      <c r="C26" s="36" t="s">
        <v>117</v>
      </c>
      <c r="D26" s="36">
        <v>802131.0</v>
      </c>
      <c r="E26" s="37">
        <v>6.0</v>
      </c>
      <c r="F26" s="37" t="s">
        <v>25</v>
      </c>
      <c r="G26" s="38">
        <v>1.38</v>
      </c>
      <c r="H26" s="38">
        <v>1.38</v>
      </c>
      <c r="I26" s="40"/>
      <c r="J26" s="39" t="s">
        <v>118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6" t="s">
        <v>119</v>
      </c>
      <c r="B27" s="36" t="s">
        <v>120</v>
      </c>
      <c r="C27" s="36" t="s">
        <v>29</v>
      </c>
      <c r="D27" s="36" t="s">
        <v>121</v>
      </c>
      <c r="E27" s="37">
        <v>2.0</v>
      </c>
      <c r="F27" s="37" t="s">
        <v>82</v>
      </c>
      <c r="G27" s="41">
        <v>8.0</v>
      </c>
      <c r="H27" s="38">
        <v>8.0</v>
      </c>
      <c r="I27" s="40"/>
      <c r="J27" s="39" t="s">
        <v>119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5" t="s">
        <v>122</v>
      </c>
      <c r="B28" s="30"/>
      <c r="C28" s="30"/>
      <c r="D28" s="30"/>
      <c r="E28" s="30"/>
      <c r="F28" s="5"/>
      <c r="G28" s="42"/>
      <c r="H28" s="26">
        <f>SUM(H2:H27)</f>
        <v>391.44</v>
      </c>
      <c r="I28" s="30"/>
      <c r="J28" s="30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4" t="s">
        <v>123</v>
      </c>
      <c r="H30" s="43">
        <f>600-H28</f>
        <v>208.56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</sheetData>
  <autoFilter ref="$A$1:$AA$28">
    <sortState ref="A1:AA28">
      <sortCondition descending="1" ref="C1:C28"/>
    </sortState>
  </autoFilter>
  <hyperlinks>
    <hyperlink r:id="rId1" ref="J3"/>
    <hyperlink r:id="rId2" ref="J4"/>
    <hyperlink r:id="rId3" ref="J5"/>
    <hyperlink r:id="rId4" ref="J6"/>
    <hyperlink r:id="rId5" ref="J7"/>
    <hyperlink r:id="rId6" ref="J8"/>
    <hyperlink r:id="rId7" ref="J9"/>
    <hyperlink r:id="rId8" ref="J10"/>
    <hyperlink r:id="rId9" ref="J11"/>
    <hyperlink r:id="rId10" ref="J12"/>
    <hyperlink r:id="rId11" ref="J13"/>
    <hyperlink r:id="rId12" ref="J14"/>
    <hyperlink r:id="rId13" ref="J15"/>
    <hyperlink r:id="rId14" ref="J16"/>
    <hyperlink r:id="rId15" ref="J17"/>
    <hyperlink r:id="rId16" ref="J18"/>
    <hyperlink r:id="rId17" ref="J19"/>
    <hyperlink r:id="rId18" ref="J20"/>
    <hyperlink r:id="rId19" ref="J21"/>
    <hyperlink r:id="rId20" ref="J22"/>
    <hyperlink r:id="rId21" ref="J23"/>
    <hyperlink r:id="rId22" ref="J24"/>
    <hyperlink r:id="rId23" ref="J25"/>
    <hyperlink r:id="rId24" ref="J26"/>
    <hyperlink r:id="rId25" ref="J27"/>
  </hyperlinks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3" max="3" width="12.5"/>
    <col customWidth="1" min="7" max="7" width="16.13"/>
    <col customWidth="1" min="8" max="8" width="11.75"/>
    <col customWidth="1" min="9" max="9" width="22.0"/>
    <col customWidth="1" min="10" max="10" width="21.0"/>
  </cols>
  <sheetData>
    <row r="1" ht="30.75" customHeight="1">
      <c r="A1" s="44" t="s">
        <v>0</v>
      </c>
      <c r="B1" s="44" t="s">
        <v>1</v>
      </c>
      <c r="C1" s="45" t="s">
        <v>2</v>
      </c>
      <c r="D1" s="44" t="s">
        <v>3</v>
      </c>
      <c r="E1" s="44" t="s">
        <v>4</v>
      </c>
      <c r="F1" s="44" t="s">
        <v>5</v>
      </c>
      <c r="G1" s="45" t="s">
        <v>6</v>
      </c>
      <c r="H1" s="44" t="s">
        <v>7</v>
      </c>
      <c r="I1" s="44" t="s">
        <v>8</v>
      </c>
      <c r="J1" s="44" t="s">
        <v>9</v>
      </c>
    </row>
    <row r="2">
      <c r="A2" s="46" t="s">
        <v>13</v>
      </c>
      <c r="B2" s="47" t="s">
        <v>14</v>
      </c>
      <c r="C2" s="48" t="s">
        <v>15</v>
      </c>
      <c r="D2" s="49" t="s">
        <v>16</v>
      </c>
      <c r="E2" s="48">
        <v>1.0</v>
      </c>
      <c r="F2" s="47" t="s">
        <v>18</v>
      </c>
      <c r="G2" s="50" t="s">
        <v>19</v>
      </c>
      <c r="H2" s="51">
        <v>15.0</v>
      </c>
      <c r="I2" s="52"/>
      <c r="J2" s="53"/>
    </row>
    <row r="3">
      <c r="A3" s="54" t="s">
        <v>58</v>
      </c>
      <c r="B3" s="55" t="s">
        <v>59</v>
      </c>
      <c r="C3" s="56" t="s">
        <v>29</v>
      </c>
      <c r="D3" s="57" t="s">
        <v>60</v>
      </c>
      <c r="E3" s="56">
        <v>1.0</v>
      </c>
      <c r="F3" s="58" t="s">
        <v>110</v>
      </c>
      <c r="G3" s="59">
        <v>29.9</v>
      </c>
      <c r="H3" s="60">
        <f t="shared" ref="H3:H19" si="1">MULTIPLY(G3,E3)</f>
        <v>29.9</v>
      </c>
      <c r="I3" s="61" t="s">
        <v>111</v>
      </c>
      <c r="J3" s="62" t="s">
        <v>64</v>
      </c>
    </row>
    <row r="4">
      <c r="A4" s="46" t="s">
        <v>20</v>
      </c>
      <c r="B4" s="47" t="s">
        <v>21</v>
      </c>
      <c r="C4" s="48" t="s">
        <v>22</v>
      </c>
      <c r="D4" s="63" t="s">
        <v>23</v>
      </c>
      <c r="E4" s="48">
        <v>1.0</v>
      </c>
      <c r="F4" s="64" t="s">
        <v>25</v>
      </c>
      <c r="G4" s="65">
        <v>7.01</v>
      </c>
      <c r="H4" s="60">
        <f t="shared" si="1"/>
        <v>7.01</v>
      </c>
      <c r="I4" s="46" t="s">
        <v>26</v>
      </c>
      <c r="J4" s="66" t="s">
        <v>20</v>
      </c>
    </row>
    <row r="5">
      <c r="A5" s="46" t="s">
        <v>33</v>
      </c>
      <c r="B5" s="47" t="s">
        <v>34</v>
      </c>
      <c r="C5" s="48" t="s">
        <v>29</v>
      </c>
      <c r="D5" s="63" t="s">
        <v>35</v>
      </c>
      <c r="E5" s="48">
        <v>1.0</v>
      </c>
      <c r="F5" s="47" t="s">
        <v>36</v>
      </c>
      <c r="G5" s="65">
        <v>14.94</v>
      </c>
      <c r="H5" s="60">
        <f t="shared" si="1"/>
        <v>14.94</v>
      </c>
      <c r="I5" s="46" t="s">
        <v>37</v>
      </c>
      <c r="J5" s="67" t="s">
        <v>33</v>
      </c>
    </row>
    <row r="6">
      <c r="A6" s="46" t="s">
        <v>38</v>
      </c>
      <c r="B6" s="47" t="s">
        <v>39</v>
      </c>
      <c r="C6" s="48" t="s">
        <v>29</v>
      </c>
      <c r="D6" s="63" t="s">
        <v>16</v>
      </c>
      <c r="E6" s="48">
        <v>1.0</v>
      </c>
      <c r="F6" s="64" t="s">
        <v>40</v>
      </c>
      <c r="G6" s="65">
        <v>12.45</v>
      </c>
      <c r="H6" s="60">
        <f t="shared" si="1"/>
        <v>12.45</v>
      </c>
      <c r="I6" s="46" t="s">
        <v>41</v>
      </c>
      <c r="J6" s="67" t="s">
        <v>39</v>
      </c>
    </row>
    <row r="7">
      <c r="A7" s="46" t="s">
        <v>42</v>
      </c>
      <c r="B7" s="47" t="s">
        <v>43</v>
      </c>
      <c r="C7" s="48" t="s">
        <v>29</v>
      </c>
      <c r="D7" s="49" t="s">
        <v>44</v>
      </c>
      <c r="E7" s="48">
        <v>1.0</v>
      </c>
      <c r="F7" s="64" t="s">
        <v>45</v>
      </c>
      <c r="G7" s="65">
        <v>20.81</v>
      </c>
      <c r="H7" s="60">
        <f t="shared" si="1"/>
        <v>20.81</v>
      </c>
      <c r="I7" s="46" t="s">
        <v>46</v>
      </c>
      <c r="J7" s="67" t="s">
        <v>47</v>
      </c>
    </row>
    <row r="8">
      <c r="A8" s="46" t="s">
        <v>48</v>
      </c>
      <c r="B8" s="47" t="s">
        <v>49</v>
      </c>
      <c r="C8" s="48" t="s">
        <v>29</v>
      </c>
      <c r="D8" s="49" t="s">
        <v>50</v>
      </c>
      <c r="E8" s="48">
        <v>1.0</v>
      </c>
      <c r="F8" s="47" t="s">
        <v>51</v>
      </c>
      <c r="G8" s="65">
        <v>1.0</v>
      </c>
      <c r="H8" s="60">
        <f t="shared" si="1"/>
        <v>1</v>
      </c>
      <c r="I8" s="46"/>
      <c r="J8" s="66" t="s">
        <v>48</v>
      </c>
    </row>
    <row r="9">
      <c r="A9" s="46" t="s">
        <v>53</v>
      </c>
      <c r="B9" s="47" t="s">
        <v>54</v>
      </c>
      <c r="C9" s="48" t="s">
        <v>29</v>
      </c>
      <c r="D9" s="49" t="s">
        <v>16</v>
      </c>
      <c r="E9" s="48">
        <v>1.0</v>
      </c>
      <c r="F9" s="47" t="s">
        <v>56</v>
      </c>
      <c r="G9" s="65">
        <v>9.55</v>
      </c>
      <c r="H9" s="60">
        <f t="shared" si="1"/>
        <v>9.55</v>
      </c>
      <c r="I9" s="46" t="s">
        <v>57</v>
      </c>
      <c r="J9" s="66" t="s">
        <v>54</v>
      </c>
    </row>
    <row r="10">
      <c r="A10" s="46" t="s">
        <v>70</v>
      </c>
      <c r="B10" s="47" t="s">
        <v>71</v>
      </c>
      <c r="C10" s="48" t="s">
        <v>67</v>
      </c>
      <c r="D10" s="63">
        <v>4042.0</v>
      </c>
      <c r="E10" s="48">
        <v>1.0</v>
      </c>
      <c r="F10" s="47" t="s">
        <v>51</v>
      </c>
      <c r="G10" s="65">
        <v>1.75</v>
      </c>
      <c r="H10" s="60">
        <f t="shared" si="1"/>
        <v>1.75</v>
      </c>
      <c r="I10" s="46" t="s">
        <v>72</v>
      </c>
      <c r="J10" s="66" t="s">
        <v>73</v>
      </c>
    </row>
    <row r="11">
      <c r="A11" s="46" t="s">
        <v>75</v>
      </c>
      <c r="B11" s="47" t="s">
        <v>16</v>
      </c>
      <c r="C11" s="48" t="s">
        <v>67</v>
      </c>
      <c r="D11" s="63">
        <v>3845.0</v>
      </c>
      <c r="E11" s="48">
        <v>1.0</v>
      </c>
      <c r="F11" s="47" t="s">
        <v>25</v>
      </c>
      <c r="G11" s="65">
        <v>6.5</v>
      </c>
      <c r="H11" s="60">
        <f t="shared" si="1"/>
        <v>6.5</v>
      </c>
      <c r="I11" s="46" t="s">
        <v>76</v>
      </c>
      <c r="J11" s="67" t="s">
        <v>77</v>
      </c>
    </row>
    <row r="12">
      <c r="A12" s="46" t="s">
        <v>81</v>
      </c>
      <c r="B12" s="47" t="s">
        <v>16</v>
      </c>
      <c r="C12" s="48" t="s">
        <v>67</v>
      </c>
      <c r="D12" s="63">
        <v>1891.0</v>
      </c>
      <c r="E12" s="48">
        <v>1.0</v>
      </c>
      <c r="F12" s="64" t="s">
        <v>82</v>
      </c>
      <c r="G12" s="65">
        <v>1.75</v>
      </c>
      <c r="H12" s="60">
        <f t="shared" si="1"/>
        <v>1.75</v>
      </c>
      <c r="I12" s="46" t="s">
        <v>83</v>
      </c>
      <c r="J12" s="67" t="s">
        <v>81</v>
      </c>
    </row>
    <row r="13">
      <c r="A13" s="46" t="s">
        <v>84</v>
      </c>
      <c r="B13" s="47" t="s">
        <v>85</v>
      </c>
      <c r="C13" s="48" t="s">
        <v>67</v>
      </c>
      <c r="D13" s="49">
        <v>2784.0</v>
      </c>
      <c r="E13" s="48">
        <v>1.0</v>
      </c>
      <c r="F13" s="47" t="s">
        <v>25</v>
      </c>
      <c r="G13" s="65">
        <v>0.75</v>
      </c>
      <c r="H13" s="60">
        <f t="shared" si="1"/>
        <v>0.75</v>
      </c>
      <c r="I13" s="46" t="s">
        <v>86</v>
      </c>
      <c r="J13" s="67" t="s">
        <v>87</v>
      </c>
    </row>
    <row r="14">
      <c r="A14" s="46" t="s">
        <v>88</v>
      </c>
      <c r="B14" s="68"/>
      <c r="C14" s="48" t="s">
        <v>67</v>
      </c>
      <c r="D14" s="49">
        <v>67.0</v>
      </c>
      <c r="E14" s="48">
        <v>1.0</v>
      </c>
      <c r="F14" s="47" t="s">
        <v>56</v>
      </c>
      <c r="G14" s="65">
        <v>3.95</v>
      </c>
      <c r="H14" s="60">
        <f t="shared" si="1"/>
        <v>3.95</v>
      </c>
      <c r="I14" s="52"/>
      <c r="J14" s="67" t="s">
        <v>89</v>
      </c>
    </row>
    <row r="15">
      <c r="A15" s="46" t="s">
        <v>90</v>
      </c>
      <c r="B15" s="47" t="s">
        <v>91</v>
      </c>
      <c r="C15" s="48" t="s">
        <v>67</v>
      </c>
      <c r="D15" s="49">
        <v>2307.0</v>
      </c>
      <c r="E15" s="48">
        <v>1.0</v>
      </c>
      <c r="F15" s="47" t="s">
        <v>92</v>
      </c>
      <c r="G15" s="65">
        <v>11.95</v>
      </c>
      <c r="H15" s="60">
        <f t="shared" si="1"/>
        <v>11.95</v>
      </c>
      <c r="I15" s="52"/>
      <c r="J15" s="67" t="s">
        <v>90</v>
      </c>
    </row>
    <row r="16">
      <c r="A16" s="54" t="s">
        <v>107</v>
      </c>
      <c r="B16" s="55" t="s">
        <v>66</v>
      </c>
      <c r="C16" s="56" t="s">
        <v>108</v>
      </c>
      <c r="D16" s="69" t="s">
        <v>16</v>
      </c>
      <c r="E16" s="56">
        <v>1.0</v>
      </c>
      <c r="F16" s="58"/>
      <c r="G16" s="59">
        <v>19.99</v>
      </c>
      <c r="H16" s="60">
        <f t="shared" si="1"/>
        <v>19.99</v>
      </c>
      <c r="I16" s="61" t="s">
        <v>109</v>
      </c>
      <c r="J16" s="62" t="s">
        <v>108</v>
      </c>
    </row>
    <row r="17">
      <c r="A17" s="54" t="s">
        <v>94</v>
      </c>
      <c r="B17" s="55" t="s">
        <v>95</v>
      </c>
      <c r="C17" s="56" t="s">
        <v>67</v>
      </c>
      <c r="D17" s="69">
        <v>181.0</v>
      </c>
      <c r="E17" s="56">
        <v>1.0</v>
      </c>
      <c r="F17" s="58" t="s">
        <v>124</v>
      </c>
      <c r="G17" s="59">
        <v>9.95</v>
      </c>
      <c r="H17" s="60">
        <f t="shared" si="1"/>
        <v>9.95</v>
      </c>
      <c r="I17" s="61" t="s">
        <v>97</v>
      </c>
      <c r="J17" s="62" t="s">
        <v>98</v>
      </c>
    </row>
    <row r="18">
      <c r="A18" s="46" t="s">
        <v>99</v>
      </c>
      <c r="B18" s="47" t="s">
        <v>100</v>
      </c>
      <c r="C18" s="48" t="s">
        <v>67</v>
      </c>
      <c r="D18" s="49">
        <v>1953.0</v>
      </c>
      <c r="E18" s="48">
        <v>1.0</v>
      </c>
      <c r="F18" s="47" t="s">
        <v>101</v>
      </c>
      <c r="G18" s="65">
        <v>1.95</v>
      </c>
      <c r="H18" s="60">
        <f t="shared" si="1"/>
        <v>1.95</v>
      </c>
      <c r="I18" s="46" t="s">
        <v>102</v>
      </c>
      <c r="J18" s="66" t="s">
        <v>103</v>
      </c>
    </row>
    <row r="19">
      <c r="A19" s="46" t="s">
        <v>104</v>
      </c>
      <c r="B19" s="47" t="s">
        <v>100</v>
      </c>
      <c r="C19" s="48" t="s">
        <v>67</v>
      </c>
      <c r="D19" s="49">
        <v>4482.0</v>
      </c>
      <c r="E19" s="48">
        <v>1.0</v>
      </c>
      <c r="F19" s="47" t="s">
        <v>92</v>
      </c>
      <c r="G19" s="65">
        <v>1.95</v>
      </c>
      <c r="H19" s="60">
        <f t="shared" si="1"/>
        <v>1.95</v>
      </c>
      <c r="I19" s="46" t="s">
        <v>105</v>
      </c>
      <c r="J19" s="66" t="s">
        <v>106</v>
      </c>
    </row>
    <row r="20">
      <c r="A20" s="54" t="s">
        <v>122</v>
      </c>
      <c r="B20" s="70"/>
      <c r="C20" s="71"/>
      <c r="D20" s="72"/>
      <c r="E20" s="73"/>
      <c r="F20" s="74"/>
      <c r="G20" s="75"/>
      <c r="H20" s="60">
        <f>SUM(H2:H19)</f>
        <v>171.15</v>
      </c>
      <c r="I20" s="76"/>
      <c r="J20" s="72"/>
    </row>
  </sheetData>
  <hyperlinks>
    <hyperlink r:id="rId1" ref="J3"/>
    <hyperlink r:id="rId2" ref="J4"/>
    <hyperlink r:id="rId3" ref="J5"/>
    <hyperlink r:id="rId4" ref="J6"/>
    <hyperlink r:id="rId5" ref="J7"/>
    <hyperlink r:id="rId6" ref="J8"/>
    <hyperlink r:id="rId7" ref="J9"/>
    <hyperlink r:id="rId8" ref="J10"/>
    <hyperlink r:id="rId9" ref="J11"/>
    <hyperlink r:id="rId10" ref="J12"/>
    <hyperlink r:id="rId11" ref="J13"/>
    <hyperlink r:id="rId12" ref="J14"/>
    <hyperlink r:id="rId13" ref="J15"/>
    <hyperlink r:id="rId14" ref="J16"/>
    <hyperlink r:id="rId15" ref="J17"/>
    <hyperlink r:id="rId16" ref="J18"/>
    <hyperlink r:id="rId17" ref="J19"/>
  </hyperlinks>
  <drawing r:id="rId18"/>
</worksheet>
</file>