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Egyetem\"/>
    </mc:Choice>
  </mc:AlternateContent>
  <xr:revisionPtr revIDLastSave="0" documentId="13_ncr:1_{1E286D10-8297-4100-B5EC-734798208605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Copy of Sheet11" sheetId="2" state="hidden" r:id="rId1"/>
    <sheet name="Copy of Copy of Átlagszámító" sheetId="3" state="hidden" r:id="rId2"/>
    <sheet name="Átlagszámító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8" i="4" l="1"/>
  <c r="AN19" i="4"/>
  <c r="AN20" i="4"/>
  <c r="AN17" i="4"/>
  <c r="AQ3" i="4"/>
  <c r="AR3" i="4"/>
  <c r="AS3" i="4"/>
  <c r="AQ4" i="4"/>
  <c r="AR4" i="4"/>
  <c r="AS4" i="4"/>
  <c r="AQ5" i="4"/>
  <c r="AR5" i="4"/>
  <c r="AS5" i="4"/>
  <c r="AQ6" i="4"/>
  <c r="AR6" i="4"/>
  <c r="AS6" i="4"/>
  <c r="AQ7" i="4"/>
  <c r="AR7" i="4"/>
  <c r="AS7" i="4"/>
  <c r="AQ8" i="4"/>
  <c r="AR8" i="4"/>
  <c r="AS8" i="4"/>
  <c r="AQ9" i="4"/>
  <c r="AR9" i="4"/>
  <c r="AS9" i="4"/>
  <c r="AQ10" i="4"/>
  <c r="AR10" i="4"/>
  <c r="AS10" i="4"/>
  <c r="AQ11" i="4"/>
  <c r="AR11" i="4"/>
  <c r="AS11" i="4"/>
  <c r="AQ12" i="4"/>
  <c r="AR12" i="4"/>
  <c r="AS12" i="4"/>
  <c r="AQ13" i="4"/>
  <c r="AR13" i="4"/>
  <c r="AS13" i="4"/>
  <c r="AE3" i="4"/>
  <c r="AE4" i="4"/>
  <c r="AE5" i="4"/>
  <c r="AE6" i="4"/>
  <c r="AE7" i="4"/>
  <c r="AE8" i="4"/>
  <c r="AE9" i="4"/>
  <c r="AE10" i="4"/>
  <c r="AE11" i="4"/>
  <c r="AE12" i="4"/>
  <c r="AD3" i="4"/>
  <c r="AD4" i="4"/>
  <c r="AD5" i="4"/>
  <c r="AD6" i="4"/>
  <c r="AD7" i="4"/>
  <c r="AD8" i="4"/>
  <c r="AD9" i="4"/>
  <c r="AD10" i="4"/>
  <c r="AD11" i="4"/>
  <c r="AD12" i="4"/>
  <c r="AC3" i="4"/>
  <c r="AC4" i="4"/>
  <c r="AC5" i="4"/>
  <c r="AC6" i="4"/>
  <c r="AC7" i="4"/>
  <c r="AC8" i="4"/>
  <c r="AC9" i="4"/>
  <c r="AC10" i="4"/>
  <c r="AC11" i="4"/>
  <c r="AC12" i="4"/>
  <c r="AL3" i="4"/>
  <c r="AL4" i="4"/>
  <c r="AL5" i="4"/>
  <c r="AL6" i="4"/>
  <c r="AL7" i="4"/>
  <c r="AL8" i="4"/>
  <c r="AL9" i="4"/>
  <c r="AL10" i="4"/>
  <c r="AL11" i="4"/>
  <c r="AK3" i="4"/>
  <c r="AK4" i="4"/>
  <c r="AK5" i="4"/>
  <c r="AK6" i="4"/>
  <c r="AK7" i="4"/>
  <c r="AK8" i="4"/>
  <c r="AK9" i="4"/>
  <c r="AK10" i="4"/>
  <c r="AK11" i="4"/>
  <c r="AJ3" i="4"/>
  <c r="AJ4" i="4"/>
  <c r="AJ5" i="4"/>
  <c r="AJ6" i="4"/>
  <c r="AJ7" i="4"/>
  <c r="AJ8" i="4"/>
  <c r="AJ9" i="4"/>
  <c r="AJ10" i="4"/>
  <c r="AJ11" i="4"/>
  <c r="AZ2" i="4"/>
  <c r="AY2" i="4"/>
  <c r="G7" i="4" s="1"/>
  <c r="AX2" i="4"/>
  <c r="D7" i="4"/>
  <c r="D3" i="4"/>
  <c r="D2" i="4"/>
  <c r="AX3" i="4"/>
  <c r="AY3" i="4"/>
  <c r="X32" i="4"/>
  <c r="X31" i="4"/>
  <c r="X30" i="4"/>
  <c r="X29" i="4"/>
  <c r="X28" i="4"/>
  <c r="AZ27" i="4"/>
  <c r="AL27" i="4"/>
  <c r="X27" i="4"/>
  <c r="AZ25" i="4"/>
  <c r="AL25" i="4"/>
  <c r="AZ23" i="4"/>
  <c r="AL23" i="4"/>
  <c r="AZ22" i="4"/>
  <c r="AL22" i="4"/>
  <c r="AZ21" i="4"/>
  <c r="AL21" i="4"/>
  <c r="AZ20" i="4"/>
  <c r="AL20" i="4"/>
  <c r="AZ19" i="4"/>
  <c r="AL19" i="4"/>
  <c r="AZ18" i="4"/>
  <c r="AZ17" i="4"/>
  <c r="X17" i="4"/>
  <c r="AZ16" i="4"/>
  <c r="X16" i="4"/>
  <c r="AZ15" i="4"/>
  <c r="X15" i="4"/>
  <c r="AZ14" i="4"/>
  <c r="X14" i="4"/>
  <c r="AZ13" i="4"/>
  <c r="X13" i="4"/>
  <c r="AZ12" i="4"/>
  <c r="X12" i="4"/>
  <c r="AZ11" i="4"/>
  <c r="X11" i="4"/>
  <c r="W11" i="4"/>
  <c r="V11" i="4"/>
  <c r="AZ10" i="4"/>
  <c r="X10" i="4"/>
  <c r="W10" i="4"/>
  <c r="V10" i="4"/>
  <c r="A10" i="4"/>
  <c r="AZ9" i="4"/>
  <c r="X9" i="4"/>
  <c r="W9" i="4"/>
  <c r="V9" i="4"/>
  <c r="AZ8" i="4"/>
  <c r="X8" i="4"/>
  <c r="W8" i="4"/>
  <c r="V8" i="4"/>
  <c r="Q8" i="4"/>
  <c r="P8" i="4"/>
  <c r="O8" i="4"/>
  <c r="AZ7" i="4"/>
  <c r="X7" i="4"/>
  <c r="W7" i="4"/>
  <c r="V7" i="4"/>
  <c r="Q7" i="4"/>
  <c r="P7" i="4"/>
  <c r="O7" i="4"/>
  <c r="F7" i="4"/>
  <c r="E7" i="4"/>
  <c r="AZ6" i="4"/>
  <c r="X6" i="4"/>
  <c r="W6" i="4"/>
  <c r="V6" i="4"/>
  <c r="Q6" i="4"/>
  <c r="P6" i="4"/>
  <c r="O6" i="4"/>
  <c r="F6" i="4"/>
  <c r="E6" i="4"/>
  <c r="AZ5" i="4"/>
  <c r="X5" i="4"/>
  <c r="W5" i="4"/>
  <c r="V5" i="4"/>
  <c r="Q5" i="4"/>
  <c r="P5" i="4"/>
  <c r="O5" i="4"/>
  <c r="F5" i="4"/>
  <c r="E5" i="4"/>
  <c r="AZ4" i="4"/>
  <c r="X4" i="4"/>
  <c r="W4" i="4"/>
  <c r="V4" i="4"/>
  <c r="Q4" i="4"/>
  <c r="P4" i="4"/>
  <c r="O4" i="4"/>
  <c r="F4" i="4"/>
  <c r="E4" i="4"/>
  <c r="AZ3" i="4"/>
  <c r="X3" i="4"/>
  <c r="W3" i="4"/>
  <c r="V3" i="4"/>
  <c r="Q3" i="4"/>
  <c r="P3" i="4"/>
  <c r="O3" i="4"/>
  <c r="F3" i="4"/>
  <c r="I3" i="4" s="1"/>
  <c r="E3" i="4"/>
  <c r="AS2" i="4"/>
  <c r="AR2" i="4"/>
  <c r="AQ2" i="4"/>
  <c r="AL2" i="4"/>
  <c r="AK2" i="4"/>
  <c r="AJ2" i="4"/>
  <c r="AE2" i="4"/>
  <c r="AD2" i="4"/>
  <c r="AC2" i="4"/>
  <c r="X2" i="4"/>
  <c r="H3" i="4" s="1"/>
  <c r="W2" i="4"/>
  <c r="G3" i="4" s="1"/>
  <c r="V2" i="4"/>
  <c r="Q2" i="4"/>
  <c r="H2" i="4" s="1"/>
  <c r="P2" i="4"/>
  <c r="G2" i="4" s="1"/>
  <c r="O2" i="4"/>
  <c r="F2" i="4"/>
  <c r="I2" i="4" s="1"/>
  <c r="E2" i="4"/>
  <c r="AD32" i="3"/>
  <c r="AC32" i="3"/>
  <c r="W32" i="3"/>
  <c r="V32" i="3"/>
  <c r="AD31" i="3"/>
  <c r="AC31" i="3"/>
  <c r="W31" i="3"/>
  <c r="V31" i="3"/>
  <c r="AD30" i="3"/>
  <c r="AC30" i="3"/>
  <c r="AB30" i="3"/>
  <c r="W30" i="3"/>
  <c r="V30" i="3"/>
  <c r="U30" i="3"/>
  <c r="AD29" i="3"/>
  <c r="AC29" i="3"/>
  <c r="AB29" i="3"/>
  <c r="W29" i="3"/>
  <c r="V29" i="3"/>
  <c r="U29" i="3"/>
  <c r="AD28" i="3"/>
  <c r="AC28" i="3"/>
  <c r="AB28" i="3"/>
  <c r="W28" i="3"/>
  <c r="V28" i="3"/>
  <c r="U28" i="3"/>
  <c r="AY27" i="3"/>
  <c r="AX27" i="3"/>
  <c r="AW27" i="3"/>
  <c r="AR27" i="3"/>
  <c r="AQ27" i="3"/>
  <c r="AP27" i="3"/>
  <c r="AK27" i="3"/>
  <c r="AJ27" i="3"/>
  <c r="AI27" i="3"/>
  <c r="AD27" i="3"/>
  <c r="AC27" i="3"/>
  <c r="AB27" i="3"/>
  <c r="W27" i="3"/>
  <c r="V27" i="3"/>
  <c r="U27" i="3"/>
  <c r="AY25" i="3"/>
  <c r="AX25" i="3"/>
  <c r="AW25" i="3"/>
  <c r="AR25" i="3"/>
  <c r="AQ25" i="3"/>
  <c r="AP25" i="3"/>
  <c r="AK25" i="3"/>
  <c r="AJ25" i="3"/>
  <c r="AI25" i="3"/>
  <c r="AD25" i="3"/>
  <c r="AC25" i="3"/>
  <c r="AB25" i="3"/>
  <c r="W25" i="3"/>
  <c r="V25" i="3"/>
  <c r="U25" i="3"/>
  <c r="AX24" i="3"/>
  <c r="AW24" i="3"/>
  <c r="AQ24" i="3"/>
  <c r="AP24" i="3"/>
  <c r="AJ24" i="3"/>
  <c r="AI24" i="3"/>
  <c r="AC24" i="3"/>
  <c r="AB24" i="3"/>
  <c r="V24" i="3"/>
  <c r="U24" i="3"/>
  <c r="AY23" i="3"/>
  <c r="AX23" i="3"/>
  <c r="AW23" i="3"/>
  <c r="AR23" i="3"/>
  <c r="AQ23" i="3"/>
  <c r="AP23" i="3"/>
  <c r="AK23" i="3"/>
  <c r="AJ23" i="3"/>
  <c r="AI23" i="3"/>
  <c r="AD23" i="3"/>
  <c r="AC23" i="3"/>
  <c r="AB23" i="3"/>
  <c r="W23" i="3"/>
  <c r="V23" i="3"/>
  <c r="U23" i="3"/>
  <c r="P23" i="3"/>
  <c r="AY22" i="3"/>
  <c r="AX22" i="3"/>
  <c r="AW22" i="3"/>
  <c r="AR22" i="3"/>
  <c r="AQ22" i="3"/>
  <c r="AP22" i="3"/>
  <c r="AK22" i="3"/>
  <c r="AJ22" i="3"/>
  <c r="AI22" i="3"/>
  <c r="AD22" i="3"/>
  <c r="AC22" i="3"/>
  <c r="AB22" i="3"/>
  <c r="W22" i="3"/>
  <c r="V22" i="3"/>
  <c r="U22" i="3"/>
  <c r="P22" i="3"/>
  <c r="AY21" i="3"/>
  <c r="AX21" i="3"/>
  <c r="AW21" i="3"/>
  <c r="AR21" i="3"/>
  <c r="AQ21" i="3"/>
  <c r="AP21" i="3"/>
  <c r="AK21" i="3"/>
  <c r="AJ21" i="3"/>
  <c r="AI21" i="3"/>
  <c r="AD21" i="3"/>
  <c r="AC21" i="3"/>
  <c r="AB21" i="3"/>
  <c r="W21" i="3"/>
  <c r="V21" i="3"/>
  <c r="U21" i="3"/>
  <c r="P21" i="3"/>
  <c r="AY20" i="3"/>
  <c r="AX20" i="3"/>
  <c r="AW20" i="3"/>
  <c r="AR20" i="3"/>
  <c r="AQ20" i="3"/>
  <c r="AP20" i="3"/>
  <c r="AK20" i="3"/>
  <c r="AJ20" i="3"/>
  <c r="AI20" i="3"/>
  <c r="AD20" i="3"/>
  <c r="AC20" i="3"/>
  <c r="AB20" i="3"/>
  <c r="W20" i="3"/>
  <c r="V20" i="3"/>
  <c r="U20" i="3"/>
  <c r="P20" i="3"/>
  <c r="AY19" i="3"/>
  <c r="AX19" i="3"/>
  <c r="AW19" i="3"/>
  <c r="AR19" i="3"/>
  <c r="AQ19" i="3"/>
  <c r="AP19" i="3"/>
  <c r="AK19" i="3"/>
  <c r="AJ19" i="3"/>
  <c r="AI19" i="3"/>
  <c r="AD19" i="3"/>
  <c r="AC19" i="3"/>
  <c r="AB19" i="3"/>
  <c r="W19" i="3"/>
  <c r="V19" i="3"/>
  <c r="U19" i="3"/>
  <c r="P19" i="3"/>
  <c r="AY18" i="3"/>
  <c r="AX18" i="3"/>
  <c r="AW18" i="3"/>
  <c r="AR18" i="3"/>
  <c r="AQ18" i="3"/>
  <c r="AP18" i="3"/>
  <c r="AK18" i="3"/>
  <c r="AJ18" i="3"/>
  <c r="AI18" i="3"/>
  <c r="AD18" i="3"/>
  <c r="AC18" i="3"/>
  <c r="AB18" i="3"/>
  <c r="W18" i="3"/>
  <c r="V18" i="3"/>
  <c r="U18" i="3"/>
  <c r="P18" i="3"/>
  <c r="AY17" i="3"/>
  <c r="AX17" i="3"/>
  <c r="AW17" i="3"/>
  <c r="AR17" i="3"/>
  <c r="AQ17" i="3"/>
  <c r="AP17" i="3"/>
  <c r="AK17" i="3"/>
  <c r="AJ17" i="3"/>
  <c r="AI17" i="3"/>
  <c r="AD17" i="3"/>
  <c r="AC17" i="3"/>
  <c r="AB17" i="3"/>
  <c r="W17" i="3"/>
  <c r="V17" i="3"/>
  <c r="U17" i="3"/>
  <c r="P17" i="3"/>
  <c r="AY16" i="3"/>
  <c r="AX16" i="3"/>
  <c r="AW16" i="3"/>
  <c r="AR16" i="3"/>
  <c r="AQ16" i="3"/>
  <c r="AP16" i="3"/>
  <c r="AK16" i="3"/>
  <c r="AJ16" i="3"/>
  <c r="AI16" i="3"/>
  <c r="AD16" i="3"/>
  <c r="AC16" i="3"/>
  <c r="AB16" i="3"/>
  <c r="W16" i="3"/>
  <c r="V16" i="3"/>
  <c r="U16" i="3"/>
  <c r="P16" i="3"/>
  <c r="AY15" i="3"/>
  <c r="AX15" i="3"/>
  <c r="AW15" i="3"/>
  <c r="AR15" i="3"/>
  <c r="AQ15" i="3"/>
  <c r="AP15" i="3"/>
  <c r="AK15" i="3"/>
  <c r="AJ15" i="3"/>
  <c r="AI15" i="3"/>
  <c r="AD15" i="3"/>
  <c r="AC15" i="3"/>
  <c r="AB15" i="3"/>
  <c r="W15" i="3"/>
  <c r="V15" i="3"/>
  <c r="U15" i="3"/>
  <c r="P15" i="3"/>
  <c r="AY14" i="3"/>
  <c r="AX14" i="3"/>
  <c r="AW14" i="3"/>
  <c r="AR14" i="3"/>
  <c r="AQ14" i="3"/>
  <c r="AP14" i="3"/>
  <c r="AK14" i="3"/>
  <c r="AJ14" i="3"/>
  <c r="AI14" i="3"/>
  <c r="AD14" i="3"/>
  <c r="AC14" i="3"/>
  <c r="AB14" i="3"/>
  <c r="W14" i="3"/>
  <c r="V14" i="3"/>
  <c r="U14" i="3"/>
  <c r="P14" i="3"/>
  <c r="AY13" i="3"/>
  <c r="AX13" i="3"/>
  <c r="AW13" i="3"/>
  <c r="AR13" i="3"/>
  <c r="AQ13" i="3"/>
  <c r="AP13" i="3"/>
  <c r="AK13" i="3"/>
  <c r="AJ13" i="3"/>
  <c r="AI13" i="3"/>
  <c r="AD13" i="3"/>
  <c r="AC13" i="3"/>
  <c r="AB13" i="3"/>
  <c r="W13" i="3"/>
  <c r="V13" i="3"/>
  <c r="U13" i="3"/>
  <c r="P13" i="3"/>
  <c r="AY12" i="3"/>
  <c r="AX12" i="3"/>
  <c r="AW12" i="3"/>
  <c r="AR12" i="3"/>
  <c r="AQ12" i="3"/>
  <c r="AP12" i="3"/>
  <c r="AK12" i="3"/>
  <c r="AJ12" i="3"/>
  <c r="AI12" i="3"/>
  <c r="AD12" i="3"/>
  <c r="AC12" i="3"/>
  <c r="AB12" i="3"/>
  <c r="W12" i="3"/>
  <c r="V12" i="3"/>
  <c r="U12" i="3"/>
  <c r="P12" i="3"/>
  <c r="AY11" i="3"/>
  <c r="AX11" i="3"/>
  <c r="AW11" i="3"/>
  <c r="AR11" i="3"/>
  <c r="AQ11" i="3"/>
  <c r="AP11" i="3"/>
  <c r="AK11" i="3"/>
  <c r="AJ11" i="3"/>
  <c r="AI11" i="3"/>
  <c r="AD11" i="3"/>
  <c r="AC11" i="3"/>
  <c r="AB11" i="3"/>
  <c r="W11" i="3"/>
  <c r="V11" i="3"/>
  <c r="U11" i="3"/>
  <c r="P11" i="3"/>
  <c r="AY10" i="3"/>
  <c r="AX10" i="3"/>
  <c r="AW10" i="3"/>
  <c r="AR10" i="3"/>
  <c r="AQ10" i="3"/>
  <c r="AP10" i="3"/>
  <c r="AK10" i="3"/>
  <c r="AJ10" i="3"/>
  <c r="AI10" i="3"/>
  <c r="AD10" i="3"/>
  <c r="AC10" i="3"/>
  <c r="AB10" i="3"/>
  <c r="W10" i="3"/>
  <c r="V10" i="3"/>
  <c r="U10" i="3"/>
  <c r="P10" i="3"/>
  <c r="A10" i="3"/>
  <c r="AY9" i="3"/>
  <c r="AX9" i="3"/>
  <c r="AW9" i="3"/>
  <c r="AR9" i="3"/>
  <c r="AQ9" i="3"/>
  <c r="AP9" i="3"/>
  <c r="AK9" i="3"/>
  <c r="AJ9" i="3"/>
  <c r="AI9" i="3"/>
  <c r="AD9" i="3"/>
  <c r="AC9" i="3"/>
  <c r="AB9" i="3"/>
  <c r="W9" i="3"/>
  <c r="V9" i="3"/>
  <c r="U9" i="3"/>
  <c r="P9" i="3"/>
  <c r="I7" i="3" s="1"/>
  <c r="O9" i="3"/>
  <c r="N9" i="3"/>
  <c r="AY8" i="3"/>
  <c r="AX8" i="3"/>
  <c r="AW8" i="3"/>
  <c r="AR8" i="3"/>
  <c r="AQ8" i="3"/>
  <c r="AP8" i="3"/>
  <c r="AK8" i="3"/>
  <c r="AJ8" i="3"/>
  <c r="AI8" i="3"/>
  <c r="AD8" i="3"/>
  <c r="H4" i="3" s="1"/>
  <c r="AC8" i="3"/>
  <c r="AB8" i="3"/>
  <c r="W8" i="3"/>
  <c r="V8" i="3"/>
  <c r="U8" i="3"/>
  <c r="P8" i="3"/>
  <c r="O8" i="3"/>
  <c r="N8" i="3"/>
  <c r="D8" i="3"/>
  <c r="AY7" i="3"/>
  <c r="AX7" i="3"/>
  <c r="AW7" i="3"/>
  <c r="AR7" i="3"/>
  <c r="AQ7" i="3"/>
  <c r="AP7" i="3"/>
  <c r="AK7" i="3"/>
  <c r="AJ7" i="3"/>
  <c r="AI7" i="3"/>
  <c r="AD7" i="3"/>
  <c r="AC7" i="3"/>
  <c r="AB7" i="3"/>
  <c r="W7" i="3"/>
  <c r="V7" i="3"/>
  <c r="U7" i="3"/>
  <c r="P7" i="3"/>
  <c r="O7" i="3"/>
  <c r="N7" i="3"/>
  <c r="H7" i="3"/>
  <c r="G7" i="3"/>
  <c r="F7" i="3"/>
  <c r="E7" i="3"/>
  <c r="D7" i="3"/>
  <c r="AY6" i="3"/>
  <c r="AX6" i="3"/>
  <c r="AW6" i="3"/>
  <c r="AR6" i="3"/>
  <c r="AQ6" i="3"/>
  <c r="AP6" i="3"/>
  <c r="AK6" i="3"/>
  <c r="AJ6" i="3"/>
  <c r="AI6" i="3"/>
  <c r="AD6" i="3"/>
  <c r="AC6" i="3"/>
  <c r="AB6" i="3"/>
  <c r="W6" i="3"/>
  <c r="V6" i="3"/>
  <c r="U6" i="3"/>
  <c r="P6" i="3"/>
  <c r="O6" i="3"/>
  <c r="N6" i="3"/>
  <c r="G6" i="3"/>
  <c r="F6" i="3"/>
  <c r="E6" i="3"/>
  <c r="D6" i="3"/>
  <c r="AY5" i="3"/>
  <c r="AX5" i="3"/>
  <c r="AW5" i="3"/>
  <c r="AR5" i="3"/>
  <c r="AQ5" i="3"/>
  <c r="AP5" i="3"/>
  <c r="AK5" i="3"/>
  <c r="AJ5" i="3"/>
  <c r="AI5" i="3"/>
  <c r="AD5" i="3"/>
  <c r="AC5" i="3"/>
  <c r="AB5" i="3"/>
  <c r="W5" i="3"/>
  <c r="V5" i="3"/>
  <c r="U5" i="3"/>
  <c r="P5" i="3"/>
  <c r="O5" i="3"/>
  <c r="N5" i="3"/>
  <c r="H5" i="3"/>
  <c r="G5" i="3"/>
  <c r="F5" i="3"/>
  <c r="E5" i="3"/>
  <c r="D5" i="3"/>
  <c r="AY4" i="3"/>
  <c r="AX4" i="3"/>
  <c r="AW4" i="3"/>
  <c r="AR4" i="3"/>
  <c r="AQ4" i="3"/>
  <c r="AP4" i="3"/>
  <c r="AK4" i="3"/>
  <c r="AJ4" i="3"/>
  <c r="AI4" i="3"/>
  <c r="AD4" i="3"/>
  <c r="AC4" i="3"/>
  <c r="AB4" i="3"/>
  <c r="W4" i="3"/>
  <c r="V4" i="3"/>
  <c r="U4" i="3"/>
  <c r="P4" i="3"/>
  <c r="O4" i="3"/>
  <c r="N4" i="3"/>
  <c r="G4" i="3"/>
  <c r="F4" i="3"/>
  <c r="E4" i="3"/>
  <c r="D4" i="3"/>
  <c r="AY3" i="3"/>
  <c r="AX3" i="3"/>
  <c r="AW3" i="3"/>
  <c r="AR3" i="3"/>
  <c r="AQ3" i="3"/>
  <c r="AP3" i="3"/>
  <c r="AK3" i="3"/>
  <c r="AJ3" i="3"/>
  <c r="AI3" i="3"/>
  <c r="AD3" i="3"/>
  <c r="AC3" i="3"/>
  <c r="AB3" i="3"/>
  <c r="W3" i="3"/>
  <c r="V3" i="3"/>
  <c r="U3" i="3"/>
  <c r="P3" i="3"/>
  <c r="O3" i="3"/>
  <c r="N3" i="3"/>
  <c r="F3" i="3"/>
  <c r="E3" i="3"/>
  <c r="D3" i="3"/>
  <c r="AY2" i="3"/>
  <c r="AX2" i="3"/>
  <c r="AW2" i="3"/>
  <c r="AR2" i="3"/>
  <c r="H6" i="3" s="1"/>
  <c r="AQ2" i="3"/>
  <c r="AP2" i="3"/>
  <c r="AK2" i="3"/>
  <c r="AJ2" i="3"/>
  <c r="AI2" i="3"/>
  <c r="AD2" i="3"/>
  <c r="AC2" i="3"/>
  <c r="AB2" i="3"/>
  <c r="W2" i="3"/>
  <c r="G3" i="3" s="1"/>
  <c r="V2" i="3"/>
  <c r="U2" i="3"/>
  <c r="P2" i="3"/>
  <c r="O2" i="3"/>
  <c r="N2" i="3"/>
  <c r="H2" i="3"/>
  <c r="G2" i="3"/>
  <c r="F2" i="3"/>
  <c r="I2" i="3" s="1"/>
  <c r="E2" i="3"/>
  <c r="E8" i="3" s="1"/>
  <c r="D2" i="3"/>
  <c r="A1" i="3"/>
  <c r="I7" i="4" l="1"/>
  <c r="J2" i="4"/>
  <c r="J3" i="4"/>
  <c r="D6" i="4"/>
  <c r="I5" i="4"/>
  <c r="G5" i="4"/>
  <c r="H5" i="4"/>
  <c r="D5" i="4"/>
  <c r="H4" i="4"/>
  <c r="G8" i="4"/>
  <c r="H7" i="4"/>
  <c r="I6" i="4"/>
  <c r="H6" i="4"/>
  <c r="J7" i="4"/>
  <c r="G6" i="4"/>
  <c r="D4" i="4"/>
  <c r="G4" i="4"/>
  <c r="J4" i="4"/>
  <c r="J5" i="4"/>
  <c r="I4" i="4"/>
  <c r="J6" i="4"/>
  <c r="E8" i="4"/>
  <c r="F8" i="3"/>
  <c r="F8" i="4"/>
  <c r="H3" i="3"/>
  <c r="I3" i="3"/>
  <c r="I4" i="3"/>
  <c r="I5" i="3"/>
  <c r="I6" i="3"/>
  <c r="D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200-000001000000}">
      <text>
        <r>
          <rPr>
            <sz val="10"/>
            <color rgb="FF000000"/>
            <rFont val="Arial"/>
            <scheme val="minor"/>
          </rPr>
          <t>KreditÉrték (teljesített_kredit*érdemjegy)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  <scheme val="minor"/>
          </rPr>
          <t>-A fejlécen levő +/- jelekkel lehet kinyitni/bezárni a szemesztereket
-A táblázatban minden számolás működik jelenleg (ha hibát találnál akkor szólj), azokat a tárgyakat is helyesen kalkulálja, amiből 1-est szerzel tehát, nem kell átírni
-A tárgyak neve/színe nem számít, nyugodtan átírható/módosítható úgy, hogy a saját ELTErvezéseidet tükrözze</t>
        </r>
      </text>
    </comment>
    <comment ref="R2" authorId="0" shapeId="0" xr:uid="{00000000-0006-0000-0200-000003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Y2" authorId="0" shapeId="0" xr:uid="{00000000-0006-0000-0200-000004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F2" authorId="0" shapeId="0" xr:uid="{00000000-0006-0000-0200-000005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R3" authorId="0" shapeId="0" xr:uid="{00000000-0006-0000-0200-000006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Y3" authorId="0" shapeId="0" xr:uid="{00000000-0006-0000-0200-000007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F3" authorId="0" shapeId="0" xr:uid="{00000000-0006-0000-0200-000008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R4" authorId="0" shapeId="0" xr:uid="{00000000-0006-0000-0200-000009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Y6" authorId="0" shapeId="0" xr:uid="{00000000-0006-0000-0200-00000A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Y7" authorId="0" shapeId="0" xr:uid="{00000000-0006-0000-0200-00000B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Y8" authorId="0" shapeId="0" xr:uid="{00000000-0006-0000-0200-00000C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F8" authorId="0" shapeId="0" xr:uid="{00000000-0006-0000-0200-00000D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AF9" authorId="0" shapeId="0" xr:uid="{00000000-0006-0000-0200-00000E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A10" authorId="0" shapeId="0" xr:uid="{00000000-0006-0000-0200-00000F000000}">
      <text>
        <r>
          <rPr>
            <sz val="10"/>
            <color rgb="FF000000"/>
            <rFont val="Arial"/>
            <scheme val="minor"/>
          </rPr>
          <t>"Állami" - maradsz államin
"Nem állami" - nem maradsz államin</t>
        </r>
      </text>
    </comment>
    <comment ref="AF12" authorId="0" shapeId="0" xr:uid="{00000000-0006-0000-0200-000010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Y13" authorId="0" shapeId="0" xr:uid="{00000000-0006-0000-0200-000011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F13" authorId="0" shapeId="0" xr:uid="{00000000-0006-0000-0200-000012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Y14" authorId="0" shapeId="0" xr:uid="{00000000-0006-0000-0200-000013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Y15" authorId="0" shapeId="0" xr:uid="{00000000-0006-0000-0200-000014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Y16" authorId="0" shapeId="0" xr:uid="{00000000-0006-0000-0200-000015000000}">
      <text>
        <r>
          <rPr>
            <sz val="10"/>
            <color rgb="FF000000"/>
            <rFont val="Arial"/>
            <scheme val="minor"/>
          </rPr>
          <t>Csak 1. szemeszter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300-000001000000}">
      <text>
        <r>
          <rPr>
            <sz val="10"/>
            <color rgb="FF000000"/>
            <rFont val="Arial"/>
            <scheme val="minor"/>
          </rPr>
          <t>Kumulált hagyományos átlag
Mesterképzés felvételijénél az alábbi módon veszik figyelembe:
3,50 - 3,99 átlag: 40 pont  
4,00 - 4,49 átlag: 43 pont  
4,5 - 5,00 átlag: 45 pont 
Eddigi felvételi eredmények alapján 3,50 átlaggal bekerül az ember mesterre.
Source: Trust Bread, Bread is Life and Life is Bread</t>
        </r>
      </text>
    </comment>
    <comment ref="Q1" authorId="0" shapeId="0" xr:uid="{00000000-0006-0000-0300-000002000000}">
      <text>
        <r>
          <rPr>
            <sz val="10"/>
            <color rgb="FF000000"/>
            <rFont val="Arial"/>
            <scheme val="minor"/>
          </rPr>
          <t>KreditÉrték (teljesített_kredit*érdemjegy)</t>
        </r>
      </text>
    </comment>
    <comment ref="S2" authorId="0" shapeId="0" xr:uid="{00000000-0006-0000-0300-000004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Z2" authorId="0" shapeId="0" xr:uid="{9F29A672-36EE-4C3A-9E8D-5D504FFF1145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G2" authorId="0" shapeId="0" xr:uid="{00000000-0006-0000-0300-000006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S3" authorId="0" shapeId="0" xr:uid="{00000000-0006-0000-0300-000007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Z3" authorId="0" shapeId="0" xr:uid="{00000000-0006-0000-0300-000008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G3" authorId="0" shapeId="0" xr:uid="{00000000-0006-0000-0300-000009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S4" authorId="0" shapeId="0" xr:uid="{00000000-0006-0000-0300-00000A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Z6" authorId="0" shapeId="0" xr:uid="{00000000-0006-0000-0300-00000B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Z7" authorId="0" shapeId="0" xr:uid="{00000000-0006-0000-0300-00000C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K8" authorId="0" shapeId="0" xr:uid="{00000000-0006-0000-0300-000003000000}">
      <text>
        <r>
          <rPr>
            <sz val="10"/>
            <color rgb="FF000000"/>
            <rFont val="Arial"/>
            <scheme val="minor"/>
          </rPr>
          <t>-A fejlécen levő +/- jelekkel lehet kinyitni/bezárni a szemesztereket
-A táblázatban minden számolás működik jelenleg, azokat a tárgyakat is helyesen kalkulálja, amiből 1-est szerzel tehát, nem kell átírni
-A tárgyak neve/színe nem számít, nyugodtan átírható/módosítható úgy, hogy a saját ELTErvezéseidet tükrözze</t>
        </r>
      </text>
    </comment>
    <comment ref="Z8" authorId="0" shapeId="0" xr:uid="{00000000-0006-0000-0300-00000D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AG8" authorId="0" shapeId="0" xr:uid="{00000000-0006-0000-0300-00000E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AG9" authorId="0" shapeId="0" xr:uid="{00000000-0006-0000-0300-00000F000000}">
      <text>
        <r>
          <rPr>
            <sz val="10"/>
            <color rgb="FF000000"/>
            <rFont val="Arial"/>
            <scheme val="minor"/>
          </rPr>
          <t>Csak 2. szemeszter</t>
        </r>
      </text>
    </comment>
    <comment ref="A10" authorId="0" shapeId="0" xr:uid="{00000000-0006-0000-0300-000010000000}">
      <text>
        <r>
          <rPr>
            <sz val="10"/>
            <color rgb="FF000000"/>
            <rFont val="Arial"/>
            <scheme val="minor"/>
          </rPr>
          <t>"Állami" - maradsz államin
"Nem állami" - nem maradsz államin</t>
        </r>
      </text>
    </comment>
    <comment ref="Z11" authorId="0" shapeId="0" xr:uid="{00000000-0006-0000-0300-000012000000}">
      <text>
        <r>
          <rPr>
            <sz val="10"/>
            <color rgb="FF000000"/>
            <rFont val="Arial"/>
            <scheme val="minor"/>
          </rPr>
          <t>Csak 1. szemeszter</t>
        </r>
      </text>
    </comment>
    <comment ref="Z12" authorId="0" shapeId="0" xr:uid="{00000000-0006-0000-0300-000014000000}">
      <text>
        <r>
          <rPr>
            <sz val="10"/>
            <color rgb="FF000000"/>
            <rFont val="Arial"/>
            <scheme val="minor"/>
          </rPr>
          <t>Csak 1. szemeszter</t>
        </r>
      </text>
    </comment>
  </commentList>
</comments>
</file>

<file path=xl/sharedStrings.xml><?xml version="1.0" encoding="utf-8"?>
<sst xmlns="http://schemas.openxmlformats.org/spreadsheetml/2006/main" count="327" uniqueCount="206">
  <si>
    <t>2. félévben felvehető tárgyak</t>
  </si>
  <si>
    <t>IP-18bPREE</t>
  </si>
  <si>
    <t>Programozáselmélet</t>
  </si>
  <si>
    <t>Csak páratlan szemeszter</t>
  </si>
  <si>
    <t>IP-18bPREG</t>
  </si>
  <si>
    <t>IP-18KVSZBGTE</t>
  </si>
  <si>
    <t>Bevezetés a gépi tanulásba</t>
  </si>
  <si>
    <t>(Csak előadás???)</t>
  </si>
  <si>
    <t>IP-18KVISZMNAGE</t>
  </si>
  <si>
    <t>Szoftver mély neuronhálók alkalmazásához</t>
  </si>
  <si>
    <t>IP-18KVFPNYEG</t>
  </si>
  <si>
    <t>Funkcionális nyelvek</t>
  </si>
  <si>
    <t>No fucking way</t>
  </si>
  <si>
    <t>NO</t>
  </si>
  <si>
    <t>IP-18KVPNY1EG</t>
  </si>
  <si>
    <t>Programozási nyelvek (C++)</t>
  </si>
  <si>
    <t>IP-18KVPYEG</t>
  </si>
  <si>
    <t>Python</t>
  </si>
  <si>
    <t>IP-18KVIKFINNL</t>
  </si>
  <si>
    <t>Kutatásfejlesztési és innovációs labor</t>
  </si>
  <si>
    <t>-</t>
  </si>
  <si>
    <t>IP-18KVSZTME</t>
  </si>
  <si>
    <t>Típuselmélet</t>
  </si>
  <si>
    <t>ez számítástudomány, oda megvan a kreditem</t>
  </si>
  <si>
    <t>IP-18KVSZTMG</t>
  </si>
  <si>
    <t>IP-18KVELE</t>
  </si>
  <si>
    <t>Logika</t>
  </si>
  <si>
    <t>IP-18KVELG</t>
  </si>
  <si>
    <t>S. átlag:</t>
  </si>
  <si>
    <t>Felvett Kreditek</t>
  </si>
  <si>
    <t>Teljesített Kreditek</t>
  </si>
  <si>
    <t>KI</t>
  </si>
  <si>
    <t>KKI</t>
  </si>
  <si>
    <t>OKKI</t>
  </si>
  <si>
    <t>1. szemeszter tárgyai:</t>
  </si>
  <si>
    <t>Kredit</t>
  </si>
  <si>
    <t>Jegy</t>
  </si>
  <si>
    <t>TÁK</t>
  </si>
  <si>
    <t>TÁJ</t>
  </si>
  <si>
    <t>KÉ</t>
  </si>
  <si>
    <t>2. szemeszter tárgyai:</t>
  </si>
  <si>
    <t>3. szemeszter tárgyai:</t>
  </si>
  <si>
    <t>4. szemeszter tárgyai:</t>
  </si>
  <si>
    <t>5. szemeszter tárgyai:</t>
  </si>
  <si>
    <t>6. szemeszter tárgyai:</t>
  </si>
  <si>
    <t>🍞</t>
  </si>
  <si>
    <t>1. szemeszter</t>
  </si>
  <si>
    <t>Tippek</t>
  </si>
  <si>
    <t>Matematikai alapok</t>
  </si>
  <si>
    <t>Ritmusok és szerkeszetek I Gy (2)</t>
  </si>
  <si>
    <t>Algoritmusok és adatszerkezetek II E (1)</t>
  </si>
  <si>
    <t>Formális nyelvek és a fordítóprogramok alapjai (2)</t>
  </si>
  <si>
    <t>Számításelmélet (1)</t>
  </si>
  <si>
    <t>Húzsvédi Dojázsok forchanized</t>
  </si>
  <si>
    <t>2. szemeszter</t>
  </si>
  <si>
    <t>2xCsúszIK</t>
  </si>
  <si>
    <t>Programozás</t>
  </si>
  <si>
    <t>Algoritmusok és adatszerkezetek I. Ea (2)</t>
  </si>
  <si>
    <t>Algoritmusok és adatszerkezetek II G (1)</t>
  </si>
  <si>
    <t>&gt;ANDRIS GAMBODZSA</t>
  </si>
  <si>
    <t>3. szemeszter</t>
  </si>
  <si>
    <t>CsúszIK</t>
  </si>
  <si>
    <t>Imperatív programozás</t>
  </si>
  <si>
    <t>Objektumnyelvű programozás (2)</t>
  </si>
  <si>
    <t>Analízis II</t>
  </si>
  <si>
    <t>Numerikus Módszerek I</t>
  </si>
  <si>
    <t>Numerikus módszerek II.</t>
  </si>
  <si>
    <t>&gt;Fasz</t>
  </si>
  <si>
    <t>4. szemeszter</t>
  </si>
  <si>
    <t>KellIK</t>
  </si>
  <si>
    <t>Számítógépes rendszerek</t>
  </si>
  <si>
    <t>Análízis I. Ea</t>
  </si>
  <si>
    <t>Szakdolgozati Konzultáció</t>
  </si>
  <si>
    <t>&gt;Ricsi -&gt; Nem huvos (100%) -&gt; HEHE</t>
  </si>
  <si>
    <t>5. szemeszter</t>
  </si>
  <si>
    <t>IK</t>
  </si>
  <si>
    <t>Funkcionális programozás</t>
  </si>
  <si>
    <t>Analízis I. Gy</t>
  </si>
  <si>
    <t>Eseményvezérelt alkalmazások (1)</t>
  </si>
  <si>
    <t>Adatbázisok I</t>
  </si>
  <si>
    <t>Adatbázisok II.</t>
  </si>
  <si>
    <t>6. szemeszter</t>
  </si>
  <si>
    <t>BukIK</t>
  </si>
  <si>
    <t>Egyetemi alapozó és tanulásmódszertani kurzus</t>
  </si>
  <si>
    <t xml:space="preserve">Dickszrét matematika I Ea        </t>
  </si>
  <si>
    <t>Diszkrét matematika II (1)</t>
  </si>
  <si>
    <t>Összesen</t>
  </si>
  <si>
    <t>LileXuhr</t>
  </si>
  <si>
    <t>Innovatív vállalkozás menedzsment</t>
  </si>
  <si>
    <t>Diszkrét matematika I. Gy</t>
  </si>
  <si>
    <t>Szoftvertechnológia (2)</t>
  </si>
  <si>
    <t>&gt;DIO was here</t>
  </si>
  <si>
    <t>Állami kalkulátor</t>
  </si>
  <si>
    <t>Év:</t>
  </si>
  <si>
    <t>&gt;MINDIG A GYAKORLAT A GYENGE FELTÉTELE AZ ELŐADÁSNAK</t>
  </si>
  <si>
    <t>Labdarúgás</t>
  </si>
  <si>
    <t>Pwogwamozási nyewvek (Java)</t>
  </si>
  <si>
    <t>Operációs rendszerek</t>
  </si>
  <si>
    <t>Valószínűségszámítás és statisztika (2)</t>
  </si>
  <si>
    <t>5. félév átlagai:</t>
  </si>
  <si>
    <t>&gt;HEHE</t>
  </si>
  <si>
    <t>&gt;TEHÁT A GYAKORLAT NÉLKÜL NEM MÉSZ ÁT ELŐADÁSON</t>
  </si>
  <si>
    <t>UUeb-fejlesztés</t>
  </si>
  <si>
    <t>Konkurens programozás</t>
  </si>
  <si>
    <t>Mesterséges Intelligencia</t>
  </si>
  <si>
    <t>&gt;HAHA</t>
  </si>
  <si>
    <t>&gt;VTN-ből max 4 pont</t>
  </si>
  <si>
    <t>&gt;.&lt;</t>
  </si>
  <si>
    <t xml:space="preserve">:lili: </t>
  </si>
  <si>
    <t>UwU ismeretek</t>
  </si>
  <si>
    <t>Telekommunikációs hálózatok</t>
  </si>
  <si>
    <t>Többváltozós függvénytan</t>
  </si>
  <si>
    <t>&gt;Szia Dio</t>
  </si>
  <si>
    <t>Ploglamozási nyelvek (C++)</t>
  </si>
  <si>
    <t>Kriptográfia (2)</t>
  </si>
  <si>
    <t>&gt;hehe</t>
  </si>
  <si>
    <t>1. félév átlagai:</t>
  </si>
  <si>
    <t>Cisco</t>
  </si>
  <si>
    <t>Programozáselmélet (1)</t>
  </si>
  <si>
    <t>&gt;11</t>
  </si>
  <si>
    <t>Kicsi Ricsi:4.38 :(</t>
  </si>
  <si>
    <t>Floorball</t>
  </si>
  <si>
    <t>Online Általános testnevelés</t>
  </si>
  <si>
    <t>&gt;En lenni fasz</t>
  </si>
  <si>
    <t>Vekni: 3.93</t>
  </si>
  <si>
    <t>Szoftvew méwy nyeuwonháwók awkawmazásához</t>
  </si>
  <si>
    <t>IT biztonság I. (1)</t>
  </si>
  <si>
    <t>&gt;fhdsfsdkg</t>
  </si>
  <si>
    <t>Bori: 3.38</t>
  </si>
  <si>
    <t>Bevezetés a gépi tanulásba (1)</t>
  </si>
  <si>
    <t>4. félév átlagai:</t>
  </si>
  <si>
    <t>If you want to add an easter egg</t>
  </si>
  <si>
    <t>&gt;adfhakfhaf</t>
  </si>
  <si>
    <t>Lili: 3.54</t>
  </si>
  <si>
    <t>2. félév átlagai:</t>
  </si>
  <si>
    <t>write it in the blue text area</t>
  </si>
  <si>
    <t>&gt;191390</t>
  </si>
  <si>
    <t>Andris: 3.76</t>
  </si>
  <si>
    <t>&gt;GG(b): 3.17 (2.17)</t>
  </si>
  <si>
    <t>There ----&gt;</t>
  </si>
  <si>
    <t>&gt;Sziasztok!!!!!</t>
  </si>
  <si>
    <t>Tréfa: 4.45</t>
  </si>
  <si>
    <t>&gt;GG(g): 3.97 (3.63)</t>
  </si>
  <si>
    <t>3. félév átlagai:</t>
  </si>
  <si>
    <t>&gt;3</t>
  </si>
  <si>
    <t>&gt;Knyr(c-5*3+14): 3.44</t>
  </si>
  <si>
    <t xml:space="preserve">&gt;noo uwu </t>
  </si>
  <si>
    <t>&gt;Knyr(j-3.69+0.69): 5.17</t>
  </si>
  <si>
    <t>&gt;Tutorial by Kenyér</t>
  </si>
  <si>
    <t>&gt; www.youtube.com/watch?v=dQw4w9WgXcQ</t>
  </si>
  <si>
    <t>Számítástudomány (7p)</t>
  </si>
  <si>
    <t>&gt;Kriptográfia</t>
  </si>
  <si>
    <t>&gt;Gépi tanulás</t>
  </si>
  <si>
    <t>Szabad (10p)</t>
  </si>
  <si>
    <t>&gt;Futball</t>
  </si>
  <si>
    <t>&gt;IT biztonság</t>
  </si>
  <si>
    <t>&gt;Python</t>
  </si>
  <si>
    <t>&gt;Testnevelés</t>
  </si>
  <si>
    <t>Informatika (2p)</t>
  </si>
  <si>
    <t>&gt;C++</t>
  </si>
  <si>
    <t>hehe</t>
  </si>
  <si>
    <t>KHA</t>
  </si>
  <si>
    <t>Tutorial by Kenyér</t>
  </si>
  <si>
    <t>www.youtube.com/watch?v=dQw4w9WgXcQ</t>
  </si>
  <si>
    <t>hihi</t>
  </si>
  <si>
    <t>Programozási nyelvek</t>
  </si>
  <si>
    <t>Jogi ismeretek</t>
  </si>
  <si>
    <t>Van</t>
  </si>
  <si>
    <t>Analízis I. Ea</t>
  </si>
  <si>
    <t>Web-fejlesztés</t>
  </si>
  <si>
    <t>Objektumelvű programozás (2)</t>
  </si>
  <si>
    <t xml:space="preserve">Diszkrét matematika I. Ea        </t>
  </si>
  <si>
    <t>Algoritmusok és adatszerkezetek I. Gy (2)</t>
  </si>
  <si>
    <t>Logika Gy</t>
  </si>
  <si>
    <t>Logika Ea</t>
  </si>
  <si>
    <t>Diszkrét matematika II Ea</t>
  </si>
  <si>
    <t>Algoritmusok és adatszerkezetek II Ea</t>
  </si>
  <si>
    <t>Algoritmusok és adatszerkezetek II Gy</t>
  </si>
  <si>
    <t>Analízis II Gy</t>
  </si>
  <si>
    <t>Analízis II Ea</t>
  </si>
  <si>
    <t>Diszkrét matematika II Gy</t>
  </si>
  <si>
    <t>Programozáselmélet Ea</t>
  </si>
  <si>
    <t>Programozáselmélet Gy</t>
  </si>
  <si>
    <t>Csúszás:</t>
  </si>
  <si>
    <t>2 szemeszter</t>
  </si>
  <si>
    <t>1 szemeszter</t>
  </si>
  <si>
    <t xml:space="preserve">Jó ha megvan </t>
  </si>
  <si>
    <t>:)</t>
  </si>
  <si>
    <t>Adatbázisok I Gy</t>
  </si>
  <si>
    <t>Adatbázisok I Ea</t>
  </si>
  <si>
    <t>Formális nyelvek és a fordítóprogramok alapjai Gy</t>
  </si>
  <si>
    <t>Formális nyelvek és a fordítóprogramok alapjai Ea</t>
  </si>
  <si>
    <t>Oktatási módszetani szeminárium</t>
  </si>
  <si>
    <t>Típuselmélet Gy</t>
  </si>
  <si>
    <t>Operációs rendszerek Ea+Gy</t>
  </si>
  <si>
    <t>Számításelmélet Gy</t>
  </si>
  <si>
    <t>Számításelmélet Ea</t>
  </si>
  <si>
    <t>Numerikus módszerek I. Ea</t>
  </si>
  <si>
    <t>Numerikus módszerek I. Gy</t>
  </si>
  <si>
    <t>Adatbázisok II. Ea</t>
  </si>
  <si>
    <t>Adatbázisok II. Gy</t>
  </si>
  <si>
    <t>Konkurens prrogramozás</t>
  </si>
  <si>
    <t>Telekomunikációs hálózatok Ea</t>
  </si>
  <si>
    <t>Mesterséges intelligencia</t>
  </si>
  <si>
    <t>Összes</t>
  </si>
  <si>
    <t>Telekomunikációs hálózatok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</si>
</sst>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0"/>
      <color theme="1"/>
      <name val="Arial"/>
      <scheme val="minor"/>
    </font>
    <font>
      <b/>
      <sz val="10"/>
      <color rgb="FF00FFFF"/>
      <name val="Arial"/>
      <scheme val="minor"/>
    </font>
    <font>
      <sz val="10"/>
      <color rgb="FF789922"/>
      <name val="Arial"/>
      <scheme val="minor"/>
    </font>
    <font>
      <sz val="10"/>
      <color theme="1"/>
      <name val="Arial"/>
    </font>
    <font>
      <b/>
      <sz val="10"/>
      <color rgb="FF789922"/>
      <name val="Arial"/>
      <scheme val="minor"/>
    </font>
    <font>
      <b/>
      <sz val="10"/>
      <color rgb="FF000000"/>
      <name val="Arial"/>
    </font>
    <font>
      <b/>
      <sz val="30"/>
      <color rgb="FFFFFF00"/>
      <name val="Arial"/>
      <scheme val="minor"/>
    </font>
    <font>
      <b/>
      <sz val="10"/>
      <color rgb="FFFF00FF"/>
      <name val="Arial"/>
      <scheme val="minor"/>
    </font>
    <font>
      <sz val="11"/>
      <color rgb="FF000000"/>
      <name val="Inconsolata"/>
    </font>
    <font>
      <b/>
      <sz val="10"/>
      <color theme="1"/>
      <name val="Arial"/>
    </font>
    <font>
      <sz val="9"/>
      <color theme="1"/>
      <name val="Arial"/>
      <scheme val="minor"/>
    </font>
    <font>
      <sz val="10"/>
      <color theme="1"/>
      <name val="Arial"/>
      <family val="2"/>
      <charset val="238"/>
      <scheme val="minor"/>
    </font>
    <font>
      <b/>
      <sz val="81"/>
      <color theme="1"/>
      <name val="Arial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E74949"/>
        <bgColor rgb="FFE74949"/>
      </patternFill>
    </fill>
    <fill>
      <patternFill patternType="solid">
        <fgColor rgb="FF9900FF"/>
        <bgColor rgb="FF9900FF"/>
      </patternFill>
    </fill>
    <fill>
      <patternFill patternType="solid">
        <fgColor rgb="FFEEF2FF"/>
        <bgColor rgb="FFEEF2FF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rgb="FFFF00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0" xfId="0" applyFont="1" applyFill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5" borderId="0" xfId="0" applyNumberFormat="1" applyFont="1" applyFill="1"/>
    <xf numFmtId="0" fontId="1" fillId="6" borderId="0" xfId="0" applyFont="1" applyFill="1"/>
    <xf numFmtId="0" fontId="1" fillId="2" borderId="0" xfId="0" applyFont="1" applyFill="1"/>
    <xf numFmtId="0" fontId="5" fillId="7" borderId="1" xfId="0" applyFont="1" applyFill="1" applyBorder="1"/>
    <xf numFmtId="0" fontId="3" fillId="6" borderId="0" xfId="0" applyFont="1" applyFill="1"/>
    <xf numFmtId="0" fontId="6" fillId="8" borderId="2" xfId="0" applyFont="1" applyFill="1" applyBorder="1"/>
    <xf numFmtId="0" fontId="3" fillId="2" borderId="0" xfId="0" applyFont="1" applyFill="1"/>
    <xf numFmtId="0" fontId="1" fillId="9" borderId="0" xfId="0" applyFont="1" applyFill="1"/>
    <xf numFmtId="0" fontId="3" fillId="9" borderId="0" xfId="0" applyFont="1" applyFill="1"/>
    <xf numFmtId="0" fontId="1" fillId="10" borderId="0" xfId="0" applyFont="1" applyFill="1"/>
    <xf numFmtId="0" fontId="3" fillId="11" borderId="0" xfId="0" applyFont="1" applyFill="1"/>
    <xf numFmtId="0" fontId="1" fillId="11" borderId="0" xfId="0" applyFont="1" applyFill="1"/>
    <xf numFmtId="0" fontId="3" fillId="12" borderId="0" xfId="0" applyFont="1" applyFill="1"/>
    <xf numFmtId="2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4" borderId="0" xfId="0" applyFont="1" applyFill="1"/>
    <xf numFmtId="0" fontId="7" fillId="14" borderId="0" xfId="0" applyFont="1" applyFill="1"/>
    <xf numFmtId="0" fontId="8" fillId="8" borderId="3" xfId="0" applyFont="1" applyFill="1" applyBorder="1"/>
    <xf numFmtId="0" fontId="8" fillId="8" borderId="4" xfId="0" applyFont="1" applyFill="1" applyBorder="1"/>
    <xf numFmtId="0" fontId="8" fillId="8" borderId="5" xfId="0" applyFont="1" applyFill="1" applyBorder="1"/>
    <xf numFmtId="0" fontId="1" fillId="12" borderId="0" xfId="0" applyFont="1" applyFill="1"/>
    <xf numFmtId="0" fontId="9" fillId="3" borderId="1" xfId="0" applyFont="1" applyFill="1" applyBorder="1" applyAlignment="1">
      <alignment horizontal="left"/>
    </xf>
    <xf numFmtId="0" fontId="7" fillId="14" borderId="0" xfId="0" applyFont="1" applyFill="1" applyAlignment="1">
      <alignment horizontal="right"/>
    </xf>
    <xf numFmtId="0" fontId="8" fillId="8" borderId="6" xfId="0" applyFont="1" applyFill="1" applyBorder="1"/>
    <xf numFmtId="0" fontId="8" fillId="8" borderId="0" xfId="0" applyFont="1" applyFill="1"/>
    <xf numFmtId="0" fontId="8" fillId="8" borderId="7" xfId="0" applyFont="1" applyFill="1" applyBorder="1"/>
    <xf numFmtId="0" fontId="8" fillId="8" borderId="8" xfId="0" applyFont="1" applyFill="1" applyBorder="1"/>
    <xf numFmtId="0" fontId="8" fillId="8" borderId="9" xfId="0" applyFont="1" applyFill="1" applyBorder="1"/>
    <xf numFmtId="0" fontId="8" fillId="8" borderId="10" xfId="0" applyFont="1" applyFill="1" applyBorder="1"/>
    <xf numFmtId="0" fontId="2" fillId="15" borderId="0" xfId="0" applyFont="1" applyFill="1" applyAlignment="1">
      <alignment horizontal="left"/>
    </xf>
    <xf numFmtId="0" fontId="1" fillId="4" borderId="0" xfId="0" applyFont="1" applyFill="1"/>
    <xf numFmtId="0" fontId="3" fillId="3" borderId="1" xfId="0" applyFont="1" applyFill="1" applyBorder="1"/>
    <xf numFmtId="0" fontId="6" fillId="8" borderId="2" xfId="0" applyFont="1" applyFill="1" applyBorder="1" applyAlignment="1">
      <alignment horizontal="left"/>
    </xf>
    <xf numFmtId="0" fontId="1" fillId="5" borderId="11" xfId="0" applyFont="1" applyFill="1" applyBorder="1"/>
    <xf numFmtId="0" fontId="1" fillId="5" borderId="2" xfId="0" applyFont="1" applyFill="1" applyBorder="1"/>
    <xf numFmtId="0" fontId="10" fillId="4" borderId="8" xfId="0" applyFont="1" applyFill="1" applyBorder="1"/>
    <xf numFmtId="0" fontId="11" fillId="4" borderId="10" xfId="0" applyFont="1" applyFill="1" applyBorder="1"/>
    <xf numFmtId="0" fontId="1" fillId="5" borderId="12" xfId="0" applyFont="1" applyFill="1" applyBorder="1"/>
    <xf numFmtId="0" fontId="6" fillId="8" borderId="12" xfId="0" applyFont="1" applyFill="1" applyBorder="1"/>
    <xf numFmtId="0" fontId="1" fillId="8" borderId="2" xfId="0" applyFont="1" applyFill="1" applyBorder="1" applyAlignment="1">
      <alignment horizontal="left"/>
    </xf>
    <xf numFmtId="0" fontId="6" fillId="8" borderId="5" xfId="0" applyFont="1" applyFill="1" applyBorder="1"/>
    <xf numFmtId="0" fontId="12" fillId="15" borderId="0" xfId="0" applyFont="1" applyFill="1" applyAlignment="1">
      <alignment horizontal="left"/>
    </xf>
    <xf numFmtId="0" fontId="6" fillId="8" borderId="8" xfId="0" applyFont="1" applyFill="1" applyBorder="1"/>
    <xf numFmtId="0" fontId="6" fillId="8" borderId="9" xfId="0" applyFont="1" applyFill="1" applyBorder="1"/>
    <xf numFmtId="0" fontId="6" fillId="8" borderId="10" xfId="0" applyFont="1" applyFill="1" applyBorder="1"/>
    <xf numFmtId="0" fontId="1" fillId="3" borderId="1" xfId="0" applyFont="1" applyFill="1" applyBorder="1"/>
    <xf numFmtId="0" fontId="6" fillId="8" borderId="6" xfId="0" applyFont="1" applyFill="1" applyBorder="1"/>
    <xf numFmtId="0" fontId="6" fillId="8" borderId="7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1" fillId="3" borderId="14" xfId="0" applyFont="1" applyFill="1" applyBorder="1"/>
    <xf numFmtId="0" fontId="1" fillId="15" borderId="0" xfId="0" applyFont="1" applyFill="1"/>
    <xf numFmtId="2" fontId="7" fillId="0" borderId="1" xfId="0" applyNumberFormat="1" applyFont="1" applyBorder="1" applyAlignment="1">
      <alignment horizontal="center"/>
    </xf>
    <xf numFmtId="2" fontId="1" fillId="5" borderId="0" xfId="0" applyNumberFormat="1" applyFont="1" applyFill="1"/>
    <xf numFmtId="0" fontId="7" fillId="6" borderId="0" xfId="0" applyFont="1" applyFill="1" applyAlignment="1">
      <alignment horizontal="right"/>
    </xf>
    <xf numFmtId="2" fontId="7" fillId="0" borderId="12" xfId="0" applyNumberFormat="1" applyFont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2" fontId="13" fillId="13" borderId="12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/>
    <xf numFmtId="0" fontId="3" fillId="2" borderId="14" xfId="0" applyFont="1" applyFill="1" applyBorder="1"/>
    <xf numFmtId="0" fontId="0" fillId="16" borderId="0" xfId="0" applyFill="1"/>
    <xf numFmtId="0" fontId="15" fillId="6" borderId="0" xfId="0" applyFont="1" applyFill="1"/>
    <xf numFmtId="0" fontId="4" fillId="4" borderId="0" xfId="0" applyFont="1" applyFill="1"/>
    <xf numFmtId="0" fontId="0" fillId="0" borderId="0" xfId="0"/>
    <xf numFmtId="0" fontId="16" fillId="17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ál" xfId="0" builtinId="0"/>
  </cellStyles>
  <dxfs count="7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</dxfs>
  <tableStyles count="1">
    <tableStyle name="Programozás jegyszámító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38100</xdr:rowOff>
    </xdr:from>
    <xdr:ext cx="7105650" cy="923925"/>
    <xdr:pic>
      <xdr:nvPicPr>
        <xdr:cNvPr id="2" name="image2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161925</xdr:rowOff>
    </xdr:from>
    <xdr:ext cx="7105650" cy="819150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10</xdr:row>
      <xdr:rowOff>190500</xdr:rowOff>
    </xdr:from>
    <xdr:ext cx="4619625" cy="857250"/>
    <xdr:pic>
      <xdr:nvPicPr>
        <xdr:cNvPr id="4" name="image19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781050</xdr:colOff>
      <xdr:row>12</xdr:row>
      <xdr:rowOff>190500</xdr:rowOff>
    </xdr:from>
    <xdr:ext cx="2486025" cy="466725"/>
    <xdr:pic>
      <xdr:nvPicPr>
        <xdr:cNvPr id="5" name="image21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29</xdr:row>
      <xdr:rowOff>-609600</xdr:rowOff>
    </xdr:from>
    <xdr:ext cx="5057775" cy="8153400"/>
    <xdr:pic>
      <xdr:nvPicPr>
        <xdr:cNvPr id="6" name="image29.png" title="Imag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-619125</xdr:rowOff>
    </xdr:from>
    <xdr:ext cx="5191125" cy="8153400"/>
    <xdr:pic>
      <xdr:nvPicPr>
        <xdr:cNvPr id="7" name="image17.png" title="Imag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2790825</xdr:colOff>
      <xdr:row>29</xdr:row>
      <xdr:rowOff>-619125</xdr:rowOff>
    </xdr:from>
    <xdr:ext cx="5534025" cy="8153400"/>
    <xdr:pic>
      <xdr:nvPicPr>
        <xdr:cNvPr id="8" name="image36.png" title="Image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333375</xdr:colOff>
      <xdr:row>9</xdr:row>
      <xdr:rowOff>180975</xdr:rowOff>
    </xdr:from>
    <xdr:ext cx="1514475" cy="981075"/>
    <xdr:pic>
      <xdr:nvPicPr>
        <xdr:cNvPr id="9" name="image32.png" title="Imag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5</xdr:row>
      <xdr:rowOff>0</xdr:rowOff>
    </xdr:from>
    <xdr:ext cx="219075" cy="200025"/>
    <xdr:pic>
      <xdr:nvPicPr>
        <xdr:cNvPr id="10" name="image2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45</xdr:col>
      <xdr:colOff>0</xdr:colOff>
      <xdr:row>6</xdr:row>
      <xdr:rowOff>0</xdr:rowOff>
    </xdr:from>
    <xdr:ext cx="209550" cy="200025"/>
    <xdr:pic>
      <xdr:nvPicPr>
        <xdr:cNvPr id="11" name="image31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526018</xdr:colOff>
      <xdr:row>17</xdr:row>
      <xdr:rowOff>107325</xdr:rowOff>
    </xdr:from>
    <xdr:ext cx="4217216" cy="576000"/>
    <xdr:pic>
      <xdr:nvPicPr>
        <xdr:cNvPr id="2" name="image26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6018" y="2931881"/>
          <a:ext cx="4217216" cy="576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526122</xdr:colOff>
      <xdr:row>21</xdr:row>
      <xdr:rowOff>20876</xdr:rowOff>
    </xdr:from>
    <xdr:ext cx="4909376" cy="576000"/>
    <xdr:pic>
      <xdr:nvPicPr>
        <xdr:cNvPr id="3" name="image16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6122" y="3510034"/>
          <a:ext cx="4909376" cy="576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546813</xdr:colOff>
      <xdr:row>14</xdr:row>
      <xdr:rowOff>81911</xdr:rowOff>
    </xdr:from>
    <xdr:ext cx="3121296" cy="576000"/>
    <xdr:pic>
      <xdr:nvPicPr>
        <xdr:cNvPr id="4" name="image20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6813" y="2408016"/>
          <a:ext cx="3121296" cy="576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561402</xdr:colOff>
      <xdr:row>11</xdr:row>
      <xdr:rowOff>10918</xdr:rowOff>
    </xdr:from>
    <xdr:ext cx="2880000" cy="576000"/>
    <xdr:pic>
      <xdr:nvPicPr>
        <xdr:cNvPr id="5" name="image3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1402" y="1838572"/>
          <a:ext cx="2880000" cy="576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1421509</xdr:colOff>
      <xdr:row>26</xdr:row>
      <xdr:rowOff>44537</xdr:rowOff>
    </xdr:from>
    <xdr:ext cx="6008802" cy="9622952"/>
    <xdr:pic>
      <xdr:nvPicPr>
        <xdr:cNvPr id="6" name="image30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948193" y="4385043"/>
          <a:ext cx="6008802" cy="9622952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215348</xdr:colOff>
      <xdr:row>26</xdr:row>
      <xdr:rowOff>144974</xdr:rowOff>
    </xdr:from>
    <xdr:ext cx="5305425" cy="8362950"/>
    <xdr:pic>
      <xdr:nvPicPr>
        <xdr:cNvPr id="7" name="image24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15348" y="4518191"/>
          <a:ext cx="5305425" cy="83629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233171</xdr:colOff>
      <xdr:row>26</xdr:row>
      <xdr:rowOff>125301</xdr:rowOff>
    </xdr:from>
    <xdr:ext cx="5695950" cy="8362950"/>
    <xdr:pic>
      <xdr:nvPicPr>
        <xdr:cNvPr id="8" name="image44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11272" y="4465807"/>
          <a:ext cx="5695950" cy="836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cols>
    <col min="2" max="2" width="33.109375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s="1" t="s">
        <v>2</v>
      </c>
      <c r="C2" s="1">
        <v>2</v>
      </c>
      <c r="F2" s="1" t="s">
        <v>3</v>
      </c>
    </row>
    <row r="3" spans="1:7" x14ac:dyDescent="0.25">
      <c r="A3" s="1" t="s">
        <v>4</v>
      </c>
      <c r="B3" s="1" t="s">
        <v>2</v>
      </c>
      <c r="C3" s="1">
        <v>3</v>
      </c>
      <c r="F3" s="1" t="s">
        <v>3</v>
      </c>
    </row>
    <row r="4" spans="1:7" x14ac:dyDescent="0.25">
      <c r="A4" s="1" t="s">
        <v>5</v>
      </c>
      <c r="B4" s="1" t="s">
        <v>6</v>
      </c>
      <c r="C4" s="1">
        <v>2</v>
      </c>
      <c r="D4" s="1" t="s">
        <v>7</v>
      </c>
      <c r="F4" s="1" t="s">
        <v>3</v>
      </c>
    </row>
    <row r="5" spans="1:7" x14ac:dyDescent="0.25">
      <c r="A5" s="1" t="s">
        <v>8</v>
      </c>
      <c r="B5" s="1" t="s">
        <v>9</v>
      </c>
      <c r="C5" s="1">
        <v>4</v>
      </c>
      <c r="D5" s="1" t="s">
        <v>7</v>
      </c>
    </row>
    <row r="6" spans="1:7" x14ac:dyDescent="0.25">
      <c r="A6" s="1" t="s">
        <v>10</v>
      </c>
      <c r="B6" s="1" t="s">
        <v>11</v>
      </c>
      <c r="C6" s="1">
        <v>5</v>
      </c>
      <c r="F6" s="1" t="s">
        <v>12</v>
      </c>
      <c r="G6" s="1" t="s">
        <v>13</v>
      </c>
    </row>
    <row r="7" spans="1:7" x14ac:dyDescent="0.25">
      <c r="A7" s="1" t="s">
        <v>14</v>
      </c>
      <c r="B7" s="1" t="s">
        <v>15</v>
      </c>
      <c r="C7" s="1">
        <v>5</v>
      </c>
    </row>
    <row r="8" spans="1:7" x14ac:dyDescent="0.25">
      <c r="A8" s="1" t="s">
        <v>16</v>
      </c>
      <c r="B8" s="1" t="s">
        <v>17</v>
      </c>
      <c r="C8" s="1">
        <v>5</v>
      </c>
    </row>
    <row r="9" spans="1:7" x14ac:dyDescent="0.25">
      <c r="A9" s="1" t="s">
        <v>18</v>
      </c>
      <c r="B9" s="1" t="s">
        <v>19</v>
      </c>
      <c r="F9" s="1" t="s">
        <v>20</v>
      </c>
    </row>
    <row r="10" spans="1:7" x14ac:dyDescent="0.25">
      <c r="A10" s="1" t="s">
        <v>21</v>
      </c>
      <c r="B10" s="1" t="s">
        <v>22</v>
      </c>
      <c r="C10" s="1">
        <v>2</v>
      </c>
      <c r="F10" s="1" t="s">
        <v>23</v>
      </c>
    </row>
    <row r="11" spans="1:7" x14ac:dyDescent="0.25">
      <c r="A11" s="1" t="s">
        <v>24</v>
      </c>
      <c r="B11" s="1" t="s">
        <v>22</v>
      </c>
      <c r="C11" s="1">
        <v>3</v>
      </c>
    </row>
    <row r="12" spans="1:7" x14ac:dyDescent="0.25">
      <c r="A12" s="1" t="s">
        <v>25</v>
      </c>
      <c r="B12" s="1" t="s">
        <v>26</v>
      </c>
      <c r="C12" s="1">
        <v>2</v>
      </c>
      <c r="F12" s="1" t="s">
        <v>23</v>
      </c>
    </row>
    <row r="13" spans="1:7" x14ac:dyDescent="0.25">
      <c r="A13" s="1" t="s">
        <v>27</v>
      </c>
      <c r="B13" s="1" t="s">
        <v>26</v>
      </c>
      <c r="C13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outlineLevelCol="1" x14ac:dyDescent="0.25"/>
  <cols>
    <col min="5" max="5" width="13.77734375" customWidth="1"/>
    <col min="6" max="6" width="15.77734375" customWidth="1"/>
    <col min="7" max="8" width="4.21875" customWidth="1"/>
    <col min="9" max="9" width="5.109375" customWidth="1"/>
    <col min="10" max="10" width="14.88671875" customWidth="1" collapsed="1"/>
    <col min="11" max="11" width="36.77734375" hidden="1" customWidth="1" outlineLevel="1"/>
    <col min="12" max="12" width="5.33203125" hidden="1" customWidth="1" outlineLevel="1"/>
    <col min="13" max="13" width="4.44140625" hidden="1" customWidth="1" outlineLevel="1"/>
    <col min="14" max="16" width="4.44140625" hidden="1" customWidth="1"/>
    <col min="17" max="17" width="2.6640625" customWidth="1"/>
    <col min="18" max="18" width="36.77734375" customWidth="1" outlineLevel="1"/>
    <col min="19" max="19" width="5.33203125" customWidth="1" outlineLevel="1"/>
    <col min="20" max="20" width="4.44140625" customWidth="1" outlineLevel="1"/>
    <col min="21" max="23" width="4.44140625" hidden="1" customWidth="1"/>
    <col min="24" max="24" width="3.44140625" customWidth="1"/>
    <col min="25" max="25" width="36.77734375" customWidth="1" outlineLevel="1"/>
    <col min="26" max="26" width="5.33203125" customWidth="1" outlineLevel="1"/>
    <col min="27" max="27" width="4.44140625" customWidth="1" outlineLevel="1"/>
    <col min="28" max="30" width="4.44140625" hidden="1" customWidth="1"/>
    <col min="31" max="31" width="3.6640625" customWidth="1"/>
    <col min="32" max="32" width="38" customWidth="1" outlineLevel="1"/>
    <col min="33" max="33" width="5.33203125" customWidth="1" outlineLevel="1"/>
    <col min="34" max="34" width="4.44140625" customWidth="1" outlineLevel="1"/>
    <col min="35" max="37" width="4.44140625" hidden="1" customWidth="1"/>
    <col min="38" max="38" width="4.44140625" customWidth="1"/>
    <col min="39" max="39" width="20" customWidth="1" outlineLevel="1"/>
    <col min="40" max="40" width="6" customWidth="1" outlineLevel="1"/>
    <col min="41" max="41" width="4.44140625" customWidth="1" outlineLevel="1"/>
    <col min="42" max="44" width="4.44140625" hidden="1" customWidth="1"/>
    <col min="45" max="45" width="4.44140625" customWidth="1"/>
    <col min="46" max="46" width="36.77734375" customWidth="1" outlineLevel="1"/>
    <col min="47" max="47" width="5.33203125" customWidth="1" outlineLevel="1"/>
    <col min="48" max="48" width="4.44140625" customWidth="1" outlineLevel="1"/>
    <col min="49" max="51" width="4.44140625" hidden="1" customWidth="1"/>
  </cols>
  <sheetData>
    <row r="1" spans="1:51" ht="13.2" x14ac:dyDescent="0.25">
      <c r="A1" s="2" t="str">
        <f>IF(69&gt;420,"Vekni:","Kenyér:")</f>
        <v>Kenyér:</v>
      </c>
      <c r="C1" s="3"/>
      <c r="D1" s="3" t="s">
        <v>28</v>
      </c>
      <c r="E1" s="3" t="s">
        <v>29</v>
      </c>
      <c r="F1" s="3" t="s">
        <v>30</v>
      </c>
      <c r="G1" s="4" t="s">
        <v>31</v>
      </c>
      <c r="H1" s="4" t="s">
        <v>32</v>
      </c>
      <c r="I1" s="4" t="s">
        <v>33</v>
      </c>
      <c r="J1" s="5">
        <v>1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>
        <v>2</v>
      </c>
      <c r="R1" s="5" t="s">
        <v>40</v>
      </c>
      <c r="S1" s="5" t="s">
        <v>35</v>
      </c>
      <c r="T1" s="5" t="s">
        <v>36</v>
      </c>
      <c r="U1" s="5" t="s">
        <v>37</v>
      </c>
      <c r="V1" s="5" t="s">
        <v>38</v>
      </c>
      <c r="W1" s="5" t="s">
        <v>39</v>
      </c>
      <c r="X1" s="5">
        <v>3</v>
      </c>
      <c r="Y1" s="5" t="s">
        <v>41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5">
        <v>4</v>
      </c>
      <c r="AF1" s="5" t="s">
        <v>42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>
        <v>5</v>
      </c>
      <c r="AM1" s="5" t="s">
        <v>43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>
        <v>6</v>
      </c>
      <c r="AT1" s="5" t="s">
        <v>44</v>
      </c>
      <c r="AU1" s="5" t="s">
        <v>35</v>
      </c>
      <c r="AV1" s="5" t="s">
        <v>36</v>
      </c>
      <c r="AW1" s="1" t="s">
        <v>37</v>
      </c>
      <c r="AX1" s="1" t="s">
        <v>38</v>
      </c>
      <c r="AY1" s="1" t="s">
        <v>39</v>
      </c>
    </row>
    <row r="2" spans="1:51" ht="13.2" x14ac:dyDescent="0.25">
      <c r="A2" s="75" t="s">
        <v>45</v>
      </c>
      <c r="B2" s="76"/>
      <c r="C2" s="3" t="s">
        <v>46</v>
      </c>
      <c r="D2" s="6">
        <f ca="1">IFERROR(__xludf.DUMMYFUNCTION("if(iferror(AVERAGE.WEIGHTED(O:O,N:N),0)=0,"""",iferror(AVERAGE.WEIGHTED(O:O,N:N)))"),4.375)</f>
        <v>4.375</v>
      </c>
      <c r="E2" s="7">
        <f>SUM(L:L)</f>
        <v>29</v>
      </c>
      <c r="F2" s="7">
        <f>SUMIFS(L:L,M:M,"&gt;1")</f>
        <v>24</v>
      </c>
      <c r="G2" s="6">
        <f>((SUM(P:P)/30))</f>
        <v>3.5</v>
      </c>
      <c r="H2" s="6">
        <f>IFERROR(((SUM(P:P)/30))*(F2/E2),0)</f>
        <v>2.896551724137931</v>
      </c>
      <c r="I2" s="6">
        <f>(((SUM(P:P)/30*1)*(F2/E2)))</f>
        <v>2.896551724137931</v>
      </c>
      <c r="J2" s="8" t="s">
        <v>47</v>
      </c>
      <c r="K2" s="9" t="s">
        <v>48</v>
      </c>
      <c r="L2" s="9">
        <v>4</v>
      </c>
      <c r="M2" s="9">
        <v>5</v>
      </c>
      <c r="N2" s="1">
        <f t="shared" ref="N2:N9" si="0">IF(M2 = 1,"",L2)</f>
        <v>4</v>
      </c>
      <c r="O2" s="1">
        <f t="shared" ref="O2:O9" si="1">IF(M2 = 1,"",M2)</f>
        <v>5</v>
      </c>
      <c r="P2" s="1">
        <f t="shared" ref="P2:P23" si="2">IF(L2*M2=0,"",IF(M2=1,"",L2*M2))</f>
        <v>20</v>
      </c>
      <c r="R2" s="9" t="s">
        <v>49</v>
      </c>
      <c r="S2" s="9">
        <v>3</v>
      </c>
      <c r="T2" s="9">
        <v>2</v>
      </c>
      <c r="U2" s="10">
        <f t="shared" ref="U2:U25" si="3">IF(T2 = 1,"",S2)</f>
        <v>3</v>
      </c>
      <c r="V2" s="10">
        <f t="shared" ref="V2:V25" si="4">IF(T2 = 1,"",T2)</f>
        <v>2</v>
      </c>
      <c r="W2" s="1">
        <f t="shared" ref="W2:W23" si="5">IF(S2*T2=0,"",IF(T2=1,"",S2*T2))</f>
        <v>6</v>
      </c>
      <c r="Y2" s="9" t="s">
        <v>50</v>
      </c>
      <c r="Z2" s="9">
        <v>2</v>
      </c>
      <c r="AA2" s="9"/>
      <c r="AB2" s="1">
        <f t="shared" ref="AB2:AB25" si="6">IF(AA2 = 1,"",Z2)</f>
        <v>2</v>
      </c>
      <c r="AC2" s="1">
        <f t="shared" ref="AC2:AC25" si="7">IF(AA2 = 1,"",AA2)</f>
        <v>0</v>
      </c>
      <c r="AD2" s="1" t="str">
        <f t="shared" ref="AD2:AD23" si="8">IF(Z2*AA2=0,"",IF(AA2=1,"",Z2*AA2))</f>
        <v/>
      </c>
      <c r="AF2" s="9" t="s">
        <v>51</v>
      </c>
      <c r="AG2" s="9">
        <v>2</v>
      </c>
      <c r="AH2" s="9"/>
      <c r="AI2" s="1">
        <f t="shared" ref="AI2:AI25" si="9">IF(AH2 = 1,"",AG2)</f>
        <v>2</v>
      </c>
      <c r="AJ2" s="1">
        <f t="shared" ref="AJ2:AJ25" si="10">IF(AH2 = 1,"",AH2)</f>
        <v>0</v>
      </c>
      <c r="AK2" s="1" t="str">
        <f t="shared" ref="AK2:AK23" si="11">IF(AG2*AH2=0,"",IF(AH2=1,"",AG2*AH2))</f>
        <v/>
      </c>
      <c r="AM2" s="9" t="s">
        <v>52</v>
      </c>
      <c r="AN2" s="9">
        <v>2</v>
      </c>
      <c r="AO2" s="9"/>
      <c r="AP2" s="1">
        <f t="shared" ref="AP2:AP25" si="12">IF(AO2 = 1,"",AN2)</f>
        <v>2</v>
      </c>
      <c r="AQ2" s="1">
        <f t="shared" ref="AQ2:AQ25" si="13">IF(AO2 = 1,"",AO2)</f>
        <v>0</v>
      </c>
      <c r="AR2" s="1" t="str">
        <f t="shared" ref="AR2:AR23" si="14">IF(AN2*AO2=0,"",IF(AO2=1,"",AN2*AO2))</f>
        <v/>
      </c>
      <c r="AT2" s="11" t="s">
        <v>53</v>
      </c>
      <c r="AW2" s="1">
        <f t="shared" ref="AW2:AW25" si="15">IF(AV2 = 1,"",AU2)</f>
        <v>0</v>
      </c>
      <c r="AX2" s="1">
        <f t="shared" ref="AX2:AX25" si="16">IF(AV2 = 1,"",AV2)</f>
        <v>0</v>
      </c>
      <c r="AY2" s="1" t="str">
        <f t="shared" ref="AY2:AY23" si="17">IF(AU2*AV2=0,"",IF(AV2=1,"",AU2*AV2))</f>
        <v/>
      </c>
    </row>
    <row r="3" spans="1:51" ht="13.2" x14ac:dyDescent="0.25">
      <c r="A3" s="76"/>
      <c r="B3" s="76"/>
      <c r="C3" s="3" t="s">
        <v>54</v>
      </c>
      <c r="D3" s="6">
        <f ca="1">IFERROR(__xludf.DUMMYFUNCTION("if(iferror(AVERAGE.WEIGHTED(V:V,U:U),0)=0,"""",iferror(AVERAGE.WEIGHTED(V:V,U:U)))"),2.75555555555555)</f>
        <v>2.7555555555555502</v>
      </c>
      <c r="E3" s="7">
        <f>SUM(S:S)</f>
        <v>45</v>
      </c>
      <c r="F3" s="7">
        <f>SUMIFS(S:S,T:T,"&gt;1")</f>
        <v>45</v>
      </c>
      <c r="G3" s="6">
        <f>((SUM(W:W)/30))</f>
        <v>4.1333333333333337</v>
      </c>
      <c r="H3" s="6">
        <f>IFERROR(((SUM(W:W)/30))*(F3/E3),0)</f>
        <v>4.1333333333333337</v>
      </c>
      <c r="I3" s="6">
        <f>(((SUM(P:P,W:W)/(30*2))*(SUM(F2:F3)/SUM(E2:E3))))</f>
        <v>3.5587837837837841</v>
      </c>
      <c r="J3" s="12" t="s">
        <v>55</v>
      </c>
      <c r="K3" s="9" t="s">
        <v>56</v>
      </c>
      <c r="L3" s="9">
        <v>6</v>
      </c>
      <c r="M3" s="9">
        <v>5</v>
      </c>
      <c r="N3" s="1">
        <f t="shared" si="0"/>
        <v>6</v>
      </c>
      <c r="O3" s="1">
        <f t="shared" si="1"/>
        <v>5</v>
      </c>
      <c r="P3" s="1">
        <f t="shared" si="2"/>
        <v>30</v>
      </c>
      <c r="R3" s="9" t="s">
        <v>57</v>
      </c>
      <c r="S3" s="9">
        <v>2</v>
      </c>
      <c r="T3" s="9">
        <v>2</v>
      </c>
      <c r="U3" s="10">
        <f t="shared" si="3"/>
        <v>2</v>
      </c>
      <c r="V3" s="10">
        <f t="shared" si="4"/>
        <v>2</v>
      </c>
      <c r="W3" s="1">
        <f t="shared" si="5"/>
        <v>4</v>
      </c>
      <c r="Y3" s="9" t="s">
        <v>58</v>
      </c>
      <c r="Z3" s="9">
        <v>3</v>
      </c>
      <c r="AA3" s="9"/>
      <c r="AB3" s="1">
        <f t="shared" si="6"/>
        <v>3</v>
      </c>
      <c r="AC3" s="1">
        <f t="shared" si="7"/>
        <v>0</v>
      </c>
      <c r="AD3" s="1" t="str">
        <f t="shared" si="8"/>
        <v/>
      </c>
      <c r="AF3" s="9" t="s">
        <v>51</v>
      </c>
      <c r="AG3" s="9">
        <v>3</v>
      </c>
      <c r="AH3" s="9"/>
      <c r="AI3" s="1">
        <f t="shared" si="9"/>
        <v>3</v>
      </c>
      <c r="AJ3" s="1">
        <f t="shared" si="10"/>
        <v>0</v>
      </c>
      <c r="AK3" s="1" t="str">
        <f t="shared" si="11"/>
        <v/>
      </c>
      <c r="AM3" s="9" t="s">
        <v>52</v>
      </c>
      <c r="AN3" s="9">
        <v>3</v>
      </c>
      <c r="AO3" s="9"/>
      <c r="AP3" s="1">
        <f t="shared" si="12"/>
        <v>3</v>
      </c>
      <c r="AQ3" s="1">
        <f t="shared" si="13"/>
        <v>0</v>
      </c>
      <c r="AR3" s="1" t="str">
        <f t="shared" si="14"/>
        <v/>
      </c>
      <c r="AT3" s="13" t="s">
        <v>59</v>
      </c>
      <c r="AW3" s="1">
        <f t="shared" si="15"/>
        <v>0</v>
      </c>
      <c r="AX3" s="1">
        <f t="shared" si="16"/>
        <v>0</v>
      </c>
      <c r="AY3" s="1" t="str">
        <f t="shared" si="17"/>
        <v/>
      </c>
    </row>
    <row r="4" spans="1:51" ht="13.2" x14ac:dyDescent="0.25">
      <c r="A4" s="76"/>
      <c r="B4" s="76"/>
      <c r="C4" s="3" t="s">
        <v>60</v>
      </c>
      <c r="D4" s="6" t="str">
        <f ca="1">IFERROR(__xludf.DUMMYFUNCTION("if(iferror(AVERAGE.WEIGHTED(AC:AC,AB:AB),0)=0,"""",iferror(AVERAGE.WEIGHTED(AC:AC,AB:AB)))"),"")</f>
        <v/>
      </c>
      <c r="E4" s="7">
        <f>SUM(Z:Z)</f>
        <v>41</v>
      </c>
      <c r="F4" s="7">
        <f>SUMIFS(Z:Z,AA:AA,"&gt;1")</f>
        <v>0</v>
      </c>
      <c r="G4" s="6">
        <f>((SUM(AD:AD)/30))</f>
        <v>0</v>
      </c>
      <c r="H4" s="6">
        <f>IFERROR(((SUM(AD:AD)/30))*(F4/E4),0)</f>
        <v>0</v>
      </c>
      <c r="I4" s="6">
        <f>(((SUM(P:P,W:W,AD:AD)/(30*3))*(SUM(F2:F4)/SUM(E2:E4))))</f>
        <v>1.5266666666666666</v>
      </c>
      <c r="J4" s="14" t="s">
        <v>61</v>
      </c>
      <c r="K4" s="15" t="s">
        <v>62</v>
      </c>
      <c r="L4" s="15">
        <v>5</v>
      </c>
      <c r="M4" s="15">
        <v>3</v>
      </c>
      <c r="N4" s="1">
        <f t="shared" si="0"/>
        <v>5</v>
      </c>
      <c r="O4" s="1">
        <f t="shared" si="1"/>
        <v>3</v>
      </c>
      <c r="P4" s="1">
        <f t="shared" si="2"/>
        <v>15</v>
      </c>
      <c r="R4" s="9" t="s">
        <v>63</v>
      </c>
      <c r="S4" s="9">
        <v>6</v>
      </c>
      <c r="T4" s="9">
        <v>2</v>
      </c>
      <c r="U4" s="1">
        <f t="shared" si="3"/>
        <v>6</v>
      </c>
      <c r="V4" s="1">
        <f t="shared" si="4"/>
        <v>2</v>
      </c>
      <c r="W4" s="1">
        <f t="shared" si="5"/>
        <v>12</v>
      </c>
      <c r="Y4" s="10" t="s">
        <v>64</v>
      </c>
      <c r="Z4" s="10">
        <v>2</v>
      </c>
      <c r="AA4" s="10"/>
      <c r="AB4" s="1">
        <f t="shared" si="6"/>
        <v>2</v>
      </c>
      <c r="AC4" s="1">
        <f t="shared" si="7"/>
        <v>0</v>
      </c>
      <c r="AD4" s="1" t="str">
        <f t="shared" si="8"/>
        <v/>
      </c>
      <c r="AF4" s="10" t="s">
        <v>65</v>
      </c>
      <c r="AG4" s="10">
        <v>2</v>
      </c>
      <c r="AH4" s="10"/>
      <c r="AI4" s="1">
        <f t="shared" si="9"/>
        <v>2</v>
      </c>
      <c r="AJ4" s="1">
        <f t="shared" si="10"/>
        <v>0</v>
      </c>
      <c r="AK4" s="1" t="str">
        <f t="shared" si="11"/>
        <v/>
      </c>
      <c r="AM4" s="10" t="s">
        <v>66</v>
      </c>
      <c r="AN4" s="10">
        <v>3</v>
      </c>
      <c r="AO4" s="10"/>
      <c r="AP4" s="1">
        <f t="shared" si="12"/>
        <v>3</v>
      </c>
      <c r="AQ4" s="1">
        <f t="shared" si="13"/>
        <v>0</v>
      </c>
      <c r="AR4" s="1" t="str">
        <f t="shared" si="14"/>
        <v/>
      </c>
      <c r="AT4" s="13" t="s">
        <v>67</v>
      </c>
      <c r="AW4" s="1">
        <f t="shared" si="15"/>
        <v>0</v>
      </c>
      <c r="AX4" s="1">
        <f t="shared" si="16"/>
        <v>0</v>
      </c>
      <c r="AY4" s="1" t="str">
        <f t="shared" si="17"/>
        <v/>
      </c>
    </row>
    <row r="5" spans="1:51" ht="13.2" x14ac:dyDescent="0.25">
      <c r="A5" s="76"/>
      <c r="B5" s="76"/>
      <c r="C5" s="3" t="s">
        <v>68</v>
      </c>
      <c r="D5" s="6" t="str">
        <f ca="1">IFERROR(__xludf.DUMMYFUNCTION("if(iferror(AVERAGE.WEIGHTED(AJ:AJ,AI:AI),0)=0,"""",iferror(AVERAGE.WEIGHTED(AJ:AJ,AI:AI)))"),"")</f>
        <v/>
      </c>
      <c r="E5" s="7">
        <f>SUM(AG:AG)</f>
        <v>36</v>
      </c>
      <c r="F5" s="7">
        <f>SUMIFS(AG:AG,AH:AH,"&gt;1")</f>
        <v>0</v>
      </c>
      <c r="G5" s="6">
        <f>((SUM(AK:AK)/30))</f>
        <v>0</v>
      </c>
      <c r="H5" s="6">
        <f>IFERROR(((SUM(AK:AK)/30))*(F5/E5),0)</f>
        <v>0</v>
      </c>
      <c r="I5" s="6">
        <f>(((SUM(P:P,W:W,AD:AD,AK:AK)/(30*4))*(SUM(F2:F5)/SUM(E2:E5))))</f>
        <v>0.87201986754966898</v>
      </c>
      <c r="J5" s="16" t="s">
        <v>69</v>
      </c>
      <c r="K5" s="15" t="s">
        <v>70</v>
      </c>
      <c r="L5" s="15">
        <v>5</v>
      </c>
      <c r="M5" s="15">
        <v>4</v>
      </c>
      <c r="N5" s="1">
        <f t="shared" si="0"/>
        <v>5</v>
      </c>
      <c r="O5" s="1">
        <f t="shared" si="1"/>
        <v>4</v>
      </c>
      <c r="P5" s="1">
        <f t="shared" si="2"/>
        <v>20</v>
      </c>
      <c r="R5" s="10" t="s">
        <v>71</v>
      </c>
      <c r="S5" s="10">
        <v>2</v>
      </c>
      <c r="T5" s="10">
        <v>2</v>
      </c>
      <c r="U5" s="1">
        <f t="shared" si="3"/>
        <v>2</v>
      </c>
      <c r="V5" s="1">
        <f t="shared" si="4"/>
        <v>2</v>
      </c>
      <c r="W5" s="1">
        <f t="shared" si="5"/>
        <v>4</v>
      </c>
      <c r="Y5" s="10" t="s">
        <v>64</v>
      </c>
      <c r="Z5" s="10">
        <v>3</v>
      </c>
      <c r="AA5" s="10"/>
      <c r="AB5" s="1">
        <f t="shared" si="6"/>
        <v>3</v>
      </c>
      <c r="AC5" s="1">
        <f t="shared" si="7"/>
        <v>0</v>
      </c>
      <c r="AD5" s="1" t="str">
        <f t="shared" si="8"/>
        <v/>
      </c>
      <c r="AF5" s="10" t="s">
        <v>65</v>
      </c>
      <c r="AG5" s="10">
        <v>3</v>
      </c>
      <c r="AH5" s="10"/>
      <c r="AI5" s="1">
        <f t="shared" si="9"/>
        <v>3</v>
      </c>
      <c r="AJ5" s="1">
        <f t="shared" si="10"/>
        <v>0</v>
      </c>
      <c r="AK5" s="1" t="str">
        <f t="shared" si="11"/>
        <v/>
      </c>
      <c r="AM5" s="17" t="s">
        <v>72</v>
      </c>
      <c r="AN5" s="17">
        <v>20</v>
      </c>
      <c r="AO5" s="17"/>
      <c r="AP5" s="1">
        <f t="shared" si="12"/>
        <v>20</v>
      </c>
      <c r="AQ5" s="1">
        <f t="shared" si="13"/>
        <v>0</v>
      </c>
      <c r="AR5" s="1" t="str">
        <f t="shared" si="14"/>
        <v/>
      </c>
      <c r="AT5" s="13" t="s">
        <v>73</v>
      </c>
      <c r="AW5" s="1">
        <f t="shared" si="15"/>
        <v>0</v>
      </c>
      <c r="AX5" s="1">
        <f t="shared" si="16"/>
        <v>0</v>
      </c>
      <c r="AY5" s="1" t="str">
        <f t="shared" si="17"/>
        <v/>
      </c>
    </row>
    <row r="6" spans="1:51" ht="13.2" x14ac:dyDescent="0.25">
      <c r="A6" s="76"/>
      <c r="B6" s="76"/>
      <c r="C6" s="3" t="s">
        <v>74</v>
      </c>
      <c r="D6" s="6" t="str">
        <f ca="1">IFERROR(__xludf.DUMMYFUNCTION("if(iferror(AVERAGE.WEIGHTED(AQ:AQ,AP:AP),0)=0,"""",iferror(AVERAGE.WEIGHTED(AQ:AQ,AP:AP)))"),"")</f>
        <v/>
      </c>
      <c r="E6" s="7">
        <f>SUM(AN:AN)</f>
        <v>33</v>
      </c>
      <c r="F6" s="7">
        <f>SUMIFS(AN:AN,AO:AO,"&gt;1")</f>
        <v>0</v>
      </c>
      <c r="G6" s="6">
        <f>((SUM(AR:AR)/30))</f>
        <v>0</v>
      </c>
      <c r="H6" s="6">
        <f>IFERROR(((SUM(AR:AR)/30))*(F6/E6),0)</f>
        <v>0</v>
      </c>
      <c r="I6" s="6">
        <f>(((SUM(P:P,W:W,AD:AD,AK:AK,AR:AR)/(30*5))*(SUM(F2:F6)/SUM(E2:E6))))</f>
        <v>0.57250000000000001</v>
      </c>
      <c r="J6" s="18" t="s">
        <v>75</v>
      </c>
      <c r="K6" s="19" t="s">
        <v>76</v>
      </c>
      <c r="L6" s="19">
        <v>5</v>
      </c>
      <c r="M6" s="19">
        <v>1</v>
      </c>
      <c r="N6" s="1" t="str">
        <f t="shared" si="0"/>
        <v/>
      </c>
      <c r="O6" s="1" t="str">
        <f t="shared" si="1"/>
        <v/>
      </c>
      <c r="P6" s="1" t="str">
        <f t="shared" si="2"/>
        <v/>
      </c>
      <c r="R6" s="10" t="s">
        <v>77</v>
      </c>
      <c r="S6" s="10">
        <v>3</v>
      </c>
      <c r="T6" s="10">
        <v>2</v>
      </c>
      <c r="U6" s="1">
        <f t="shared" si="3"/>
        <v>3</v>
      </c>
      <c r="V6" s="1">
        <f t="shared" si="4"/>
        <v>2</v>
      </c>
      <c r="W6" s="1">
        <f t="shared" si="5"/>
        <v>6</v>
      </c>
      <c r="Y6" s="10" t="s">
        <v>78</v>
      </c>
      <c r="Z6" s="10">
        <v>5</v>
      </c>
      <c r="AA6" s="10"/>
      <c r="AB6" s="1">
        <f t="shared" si="6"/>
        <v>5</v>
      </c>
      <c r="AC6" s="1">
        <f t="shared" si="7"/>
        <v>0</v>
      </c>
      <c r="AD6" s="1" t="str">
        <f t="shared" si="8"/>
        <v/>
      </c>
      <c r="AF6" s="10" t="s">
        <v>79</v>
      </c>
      <c r="AG6" s="10">
        <v>2</v>
      </c>
      <c r="AH6" s="10"/>
      <c r="AI6" s="1">
        <f t="shared" si="9"/>
        <v>2</v>
      </c>
      <c r="AJ6" s="1">
        <f t="shared" si="10"/>
        <v>0</v>
      </c>
      <c r="AK6" s="1" t="str">
        <f t="shared" si="11"/>
        <v/>
      </c>
      <c r="AM6" s="10" t="s">
        <v>80</v>
      </c>
      <c r="AN6" s="10">
        <v>2</v>
      </c>
      <c r="AO6" s="10"/>
      <c r="AP6" s="1">
        <f t="shared" si="12"/>
        <v>2</v>
      </c>
      <c r="AQ6" s="1">
        <f t="shared" si="13"/>
        <v>0</v>
      </c>
      <c r="AR6" s="1" t="str">
        <f t="shared" si="14"/>
        <v/>
      </c>
      <c r="AT6" s="13"/>
      <c r="AW6" s="1">
        <f t="shared" si="15"/>
        <v>0</v>
      </c>
      <c r="AX6" s="1">
        <f t="shared" si="16"/>
        <v>0</v>
      </c>
      <c r="AY6" s="1" t="str">
        <f t="shared" si="17"/>
        <v/>
      </c>
    </row>
    <row r="7" spans="1:51" ht="13.2" x14ac:dyDescent="0.25">
      <c r="A7" s="76"/>
      <c r="B7" s="76"/>
      <c r="C7" s="3" t="s">
        <v>81</v>
      </c>
      <c r="D7" s="6" t="str">
        <f ca="1">IFERROR(__xludf.DUMMYFUNCTION("if(iferror(AVERAGE.WEIGHTED(AX:AX,AW:AW),0)=0,"""",iferror(AVERAGE.WEIGHTED(AX:AX,AW:AW)))"),"")</f>
        <v/>
      </c>
      <c r="E7" s="7">
        <f>SUM(AU:AU)</f>
        <v>0</v>
      </c>
      <c r="F7" s="7">
        <f>SUMIFS(AU:AU,AV:AV,"&gt;1")</f>
        <v>0</v>
      </c>
      <c r="G7" s="6">
        <f>((SUM(AY:AY)/30))</f>
        <v>0</v>
      </c>
      <c r="H7" s="6">
        <f>IFERROR(((SUM(AY:AY)/30))*(F7/E7),0)</f>
        <v>0</v>
      </c>
      <c r="I7" s="6">
        <f>(((SUM(P:P,W:W,AD:AD,AK:AK,AR:AR,AY:AY)/(30*6))*(SUM(F2:F7)/SUM(E2:E7))))</f>
        <v>0.4770833333333333</v>
      </c>
      <c r="J7" s="20" t="s">
        <v>82</v>
      </c>
      <c r="K7" s="19" t="s">
        <v>83</v>
      </c>
      <c r="L7" s="19">
        <v>1</v>
      </c>
      <c r="M7" s="19">
        <v>5</v>
      </c>
      <c r="N7" s="1">
        <f t="shared" si="0"/>
        <v>1</v>
      </c>
      <c r="O7" s="1">
        <f t="shared" si="1"/>
        <v>5</v>
      </c>
      <c r="P7" s="1">
        <f t="shared" si="2"/>
        <v>5</v>
      </c>
      <c r="R7" s="15" t="s">
        <v>84</v>
      </c>
      <c r="S7" s="15">
        <v>2</v>
      </c>
      <c r="T7" s="15">
        <v>2</v>
      </c>
      <c r="U7" s="1">
        <f t="shared" si="3"/>
        <v>2</v>
      </c>
      <c r="V7" s="1">
        <f t="shared" si="4"/>
        <v>2</v>
      </c>
      <c r="W7" s="1">
        <f t="shared" si="5"/>
        <v>4</v>
      </c>
      <c r="Y7" s="19" t="s">
        <v>85</v>
      </c>
      <c r="Z7" s="19">
        <v>2</v>
      </c>
      <c r="AA7" s="19"/>
      <c r="AB7" s="1">
        <f t="shared" si="6"/>
        <v>2</v>
      </c>
      <c r="AC7" s="1">
        <f t="shared" si="7"/>
        <v>0</v>
      </c>
      <c r="AD7" s="1" t="str">
        <f t="shared" si="8"/>
        <v/>
      </c>
      <c r="AF7" s="10" t="s">
        <v>79</v>
      </c>
      <c r="AG7" s="10">
        <v>2</v>
      </c>
      <c r="AH7" s="10"/>
      <c r="AI7" s="1">
        <f t="shared" si="9"/>
        <v>2</v>
      </c>
      <c r="AJ7" s="1">
        <f t="shared" si="10"/>
        <v>0</v>
      </c>
      <c r="AK7" s="1" t="str">
        <f t="shared" si="11"/>
        <v/>
      </c>
      <c r="AM7" s="10" t="s">
        <v>80</v>
      </c>
      <c r="AN7" s="10">
        <v>3</v>
      </c>
      <c r="AO7" s="10"/>
      <c r="AP7" s="1">
        <f t="shared" si="12"/>
        <v>3</v>
      </c>
      <c r="AQ7" s="1">
        <f t="shared" si="13"/>
        <v>0</v>
      </c>
      <c r="AR7" s="1" t="str">
        <f t="shared" si="14"/>
        <v/>
      </c>
      <c r="AT7" s="13"/>
      <c r="AW7" s="1">
        <f t="shared" si="15"/>
        <v>0</v>
      </c>
      <c r="AX7" s="1">
        <f t="shared" si="16"/>
        <v>0</v>
      </c>
      <c r="AY7" s="1" t="str">
        <f t="shared" si="17"/>
        <v/>
      </c>
    </row>
    <row r="8" spans="1:51" ht="13.2" x14ac:dyDescent="0.25">
      <c r="A8" s="76"/>
      <c r="B8" s="76"/>
      <c r="C8" s="3" t="s">
        <v>86</v>
      </c>
      <c r="D8" s="21">
        <f ca="1">IFERROR(__xludf.DUMMYFUNCTION("iferror(AVERAGE.WEIGHTED(D2:D7,E2:E7),iferror(AVERAGE.WEIGHTED(D2:D6,E2:E6),iferror(AVERAGE.WEIGHTED(D2:D5,E2:E5),iferror(AVERAGE.WEIGHTED(D2:D4,E2:E4),iferror(AVERAGE.WEIGHTED(D2:D3,E2:E3),iferror(AVERAGE.WEIGHTED(D2,E2),0))))))"),3.3902027027027)</f>
        <v>3.3902027027027</v>
      </c>
      <c r="E8" s="22">
        <f t="shared" ref="E8:F8" si="18">SUM(E2:E7)</f>
        <v>184</v>
      </c>
      <c r="F8" s="22">
        <f t="shared" si="18"/>
        <v>69</v>
      </c>
      <c r="G8" s="22" t="s">
        <v>20</v>
      </c>
      <c r="H8" s="22" t="s">
        <v>20</v>
      </c>
      <c r="I8" s="22" t="s">
        <v>20</v>
      </c>
      <c r="J8" s="23" t="s">
        <v>87</v>
      </c>
      <c r="K8" s="19" t="s">
        <v>88</v>
      </c>
      <c r="L8" s="19">
        <v>3</v>
      </c>
      <c r="M8" s="19">
        <v>5</v>
      </c>
      <c r="N8" s="1">
        <f t="shared" si="0"/>
        <v>3</v>
      </c>
      <c r="O8" s="1">
        <f t="shared" si="1"/>
        <v>5</v>
      </c>
      <c r="P8" s="1">
        <f t="shared" si="2"/>
        <v>15</v>
      </c>
      <c r="R8" s="15" t="s">
        <v>89</v>
      </c>
      <c r="S8" s="15">
        <v>3</v>
      </c>
      <c r="T8" s="15">
        <v>2</v>
      </c>
      <c r="U8" s="1">
        <f t="shared" si="3"/>
        <v>3</v>
      </c>
      <c r="V8" s="1">
        <f t="shared" si="4"/>
        <v>2</v>
      </c>
      <c r="W8" s="1">
        <f t="shared" si="5"/>
        <v>6</v>
      </c>
      <c r="Y8" s="19" t="s">
        <v>85</v>
      </c>
      <c r="Z8" s="19">
        <v>3</v>
      </c>
      <c r="AA8" s="19"/>
      <c r="AB8" s="1">
        <f t="shared" si="6"/>
        <v>3</v>
      </c>
      <c r="AC8" s="1">
        <f t="shared" si="7"/>
        <v>0</v>
      </c>
      <c r="AD8" s="1" t="str">
        <f t="shared" si="8"/>
        <v/>
      </c>
      <c r="AF8" s="10" t="s">
        <v>90</v>
      </c>
      <c r="AG8" s="10">
        <v>5</v>
      </c>
      <c r="AH8" s="10"/>
      <c r="AI8" s="1">
        <f t="shared" si="9"/>
        <v>5</v>
      </c>
      <c r="AJ8" s="1">
        <f t="shared" si="10"/>
        <v>0</v>
      </c>
      <c r="AK8" s="1" t="str">
        <f t="shared" si="11"/>
        <v/>
      </c>
      <c r="AP8" s="1">
        <f t="shared" si="12"/>
        <v>0</v>
      </c>
      <c r="AQ8" s="1">
        <f t="shared" si="13"/>
        <v>0</v>
      </c>
      <c r="AR8" s="1" t="str">
        <f t="shared" si="14"/>
        <v/>
      </c>
      <c r="AT8" s="13" t="s">
        <v>91</v>
      </c>
      <c r="AW8" s="1">
        <f t="shared" si="15"/>
        <v>0</v>
      </c>
      <c r="AX8" s="1">
        <f t="shared" si="16"/>
        <v>0</v>
      </c>
      <c r="AY8" s="1" t="str">
        <f t="shared" si="17"/>
        <v/>
      </c>
    </row>
    <row r="9" spans="1:51" ht="13.2" x14ac:dyDescent="0.25">
      <c r="A9" s="24" t="s">
        <v>92</v>
      </c>
      <c r="B9" s="24" t="s">
        <v>93</v>
      </c>
      <c r="C9" s="25" t="s">
        <v>94</v>
      </c>
      <c r="D9" s="26"/>
      <c r="E9" s="26"/>
      <c r="F9" s="27"/>
      <c r="K9" s="28" t="s">
        <v>95</v>
      </c>
      <c r="L9" s="28"/>
      <c r="M9" s="28"/>
      <c r="N9" s="1">
        <f t="shared" si="0"/>
        <v>0</v>
      </c>
      <c r="O9" s="1">
        <f t="shared" si="1"/>
        <v>0</v>
      </c>
      <c r="P9" s="1" t="str">
        <f t="shared" si="2"/>
        <v/>
      </c>
      <c r="R9" s="15" t="s">
        <v>96</v>
      </c>
      <c r="S9" s="15">
        <v>6</v>
      </c>
      <c r="T9" s="15">
        <v>2</v>
      </c>
      <c r="U9" s="1">
        <f t="shared" si="3"/>
        <v>6</v>
      </c>
      <c r="V9" s="1">
        <f t="shared" si="4"/>
        <v>2</v>
      </c>
      <c r="W9" s="1">
        <f t="shared" si="5"/>
        <v>12</v>
      </c>
      <c r="Y9" s="19" t="s">
        <v>97</v>
      </c>
      <c r="Z9" s="19">
        <v>3</v>
      </c>
      <c r="AA9" s="19"/>
      <c r="AB9" s="1">
        <f t="shared" si="6"/>
        <v>3</v>
      </c>
      <c r="AC9" s="1">
        <f t="shared" si="7"/>
        <v>0</v>
      </c>
      <c r="AD9" s="1" t="str">
        <f t="shared" si="8"/>
        <v/>
      </c>
      <c r="AF9" s="10" t="s">
        <v>98</v>
      </c>
      <c r="AG9" s="10">
        <v>4</v>
      </c>
      <c r="AH9" s="10"/>
      <c r="AI9" s="1">
        <f t="shared" si="9"/>
        <v>4</v>
      </c>
      <c r="AJ9" s="1">
        <f t="shared" si="10"/>
        <v>0</v>
      </c>
      <c r="AK9" s="1" t="str">
        <f t="shared" si="11"/>
        <v/>
      </c>
      <c r="AM9" s="29" t="s">
        <v>99</v>
      </c>
      <c r="AP9" s="1">
        <f t="shared" si="12"/>
        <v>0</v>
      </c>
      <c r="AQ9" s="1">
        <f t="shared" si="13"/>
        <v>0</v>
      </c>
      <c r="AR9" s="1" t="str">
        <f t="shared" si="14"/>
        <v/>
      </c>
      <c r="AT9" s="13" t="s">
        <v>100</v>
      </c>
      <c r="AW9" s="1">
        <f t="shared" si="15"/>
        <v>0</v>
      </c>
      <c r="AX9" s="1">
        <f t="shared" si="16"/>
        <v>0</v>
      </c>
      <c r="AY9" s="1" t="str">
        <f t="shared" si="17"/>
        <v/>
      </c>
    </row>
    <row r="10" spans="1:51" ht="13.2" x14ac:dyDescent="0.25">
      <c r="A10" s="24" t="str">
        <f ca="1">IFERROR(__xludf.DUMMYFUNCTION("iferror(if(SWITCH(B10,1,AVERAGE.WEIGHTED(D2:D3,F2:F3),2,AVERAGE.WEIGHTED(D4:D5,F4:F5),3,AVERAGE.WEIGHTED(D6:D7,F6:F7))&gt;2.75,""Állami"",""Nem állami""),"""")"),"Állami")</f>
        <v>Állami</v>
      </c>
      <c r="B10" s="30">
        <v>1</v>
      </c>
      <c r="C10" s="31" t="s">
        <v>101</v>
      </c>
      <c r="D10" s="32"/>
      <c r="E10" s="32"/>
      <c r="F10" s="33"/>
      <c r="J10" s="1"/>
      <c r="M10" s="1"/>
      <c r="P10" s="1" t="str">
        <f t="shared" si="2"/>
        <v/>
      </c>
      <c r="R10" s="19" t="s">
        <v>102</v>
      </c>
      <c r="S10" s="19">
        <v>3</v>
      </c>
      <c r="T10" s="19">
        <v>5</v>
      </c>
      <c r="U10" s="1">
        <f t="shared" si="3"/>
        <v>3</v>
      </c>
      <c r="V10" s="1">
        <f t="shared" si="4"/>
        <v>5</v>
      </c>
      <c r="W10" s="1">
        <f t="shared" si="5"/>
        <v>15</v>
      </c>
      <c r="Y10" s="19" t="s">
        <v>103</v>
      </c>
      <c r="Z10" s="19">
        <v>3</v>
      </c>
      <c r="AA10" s="19"/>
      <c r="AB10" s="1">
        <f t="shared" si="6"/>
        <v>3</v>
      </c>
      <c r="AC10" s="1">
        <f t="shared" si="7"/>
        <v>0</v>
      </c>
      <c r="AD10" s="1" t="str">
        <f t="shared" si="8"/>
        <v/>
      </c>
      <c r="AF10" s="19" t="s">
        <v>104</v>
      </c>
      <c r="AG10" s="19">
        <v>3</v>
      </c>
      <c r="AH10" s="19"/>
      <c r="AI10" s="1">
        <f t="shared" si="9"/>
        <v>3</v>
      </c>
      <c r="AJ10" s="1">
        <f t="shared" si="10"/>
        <v>0</v>
      </c>
      <c r="AK10" s="1" t="str">
        <f t="shared" si="11"/>
        <v/>
      </c>
      <c r="AP10" s="1">
        <f t="shared" si="12"/>
        <v>0</v>
      </c>
      <c r="AQ10" s="1">
        <f t="shared" si="13"/>
        <v>0</v>
      </c>
      <c r="AR10" s="1" t="str">
        <f t="shared" si="14"/>
        <v/>
      </c>
      <c r="AT10" s="13" t="s">
        <v>105</v>
      </c>
      <c r="AW10" s="1">
        <f t="shared" si="15"/>
        <v>0</v>
      </c>
      <c r="AX10" s="1">
        <f t="shared" si="16"/>
        <v>0</v>
      </c>
      <c r="AY10" s="1" t="str">
        <f t="shared" si="17"/>
        <v/>
      </c>
    </row>
    <row r="11" spans="1:51" ht="13.2" x14ac:dyDescent="0.25">
      <c r="B11" s="1"/>
      <c r="C11" s="34" t="s">
        <v>106</v>
      </c>
      <c r="D11" s="35"/>
      <c r="E11" s="35"/>
      <c r="F11" s="36" t="s">
        <v>107</v>
      </c>
      <c r="J11" s="37"/>
      <c r="K11" s="38" t="s">
        <v>108</v>
      </c>
      <c r="L11" s="38">
        <v>0</v>
      </c>
      <c r="M11" s="38">
        <v>0</v>
      </c>
      <c r="P11" s="1" t="str">
        <f t="shared" si="2"/>
        <v/>
      </c>
      <c r="R11" s="19" t="s">
        <v>109</v>
      </c>
      <c r="S11" s="19">
        <v>3</v>
      </c>
      <c r="T11" s="19">
        <v>5</v>
      </c>
      <c r="U11" s="1">
        <f t="shared" si="3"/>
        <v>3</v>
      </c>
      <c r="V11" s="1">
        <f t="shared" si="4"/>
        <v>5</v>
      </c>
      <c r="W11" s="1">
        <f t="shared" si="5"/>
        <v>15</v>
      </c>
      <c r="Y11" s="19" t="s">
        <v>110</v>
      </c>
      <c r="Z11" s="19">
        <v>2</v>
      </c>
      <c r="AA11" s="19"/>
      <c r="AB11" s="1">
        <f t="shared" si="6"/>
        <v>2</v>
      </c>
      <c r="AC11" s="1">
        <f t="shared" si="7"/>
        <v>0</v>
      </c>
      <c r="AD11" s="1" t="str">
        <f t="shared" si="8"/>
        <v/>
      </c>
      <c r="AF11" s="19" t="s">
        <v>111</v>
      </c>
      <c r="AG11" s="19">
        <v>4</v>
      </c>
      <c r="AH11" s="19"/>
      <c r="AI11" s="1">
        <f t="shared" si="9"/>
        <v>4</v>
      </c>
      <c r="AJ11" s="1">
        <f t="shared" si="10"/>
        <v>0</v>
      </c>
      <c r="AK11" s="1" t="str">
        <f t="shared" si="11"/>
        <v/>
      </c>
      <c r="AP11" s="1">
        <f t="shared" si="12"/>
        <v>0</v>
      </c>
      <c r="AQ11" s="1">
        <f t="shared" si="13"/>
        <v>0</v>
      </c>
      <c r="AR11" s="1" t="str">
        <f t="shared" si="14"/>
        <v/>
      </c>
      <c r="AT11" s="13" t="s">
        <v>112</v>
      </c>
      <c r="AW11" s="1">
        <f t="shared" si="15"/>
        <v>0</v>
      </c>
      <c r="AX11" s="1">
        <f t="shared" si="16"/>
        <v>0</v>
      </c>
      <c r="AY11" s="1" t="str">
        <f t="shared" si="17"/>
        <v/>
      </c>
    </row>
    <row r="12" spans="1:51" ht="13.2" x14ac:dyDescent="0.25">
      <c r="P12" s="1" t="str">
        <f t="shared" si="2"/>
        <v/>
      </c>
      <c r="R12" s="28" t="s">
        <v>113</v>
      </c>
      <c r="S12" s="28">
        <v>5</v>
      </c>
      <c r="T12" s="28">
        <v>3</v>
      </c>
      <c r="U12" s="1">
        <f t="shared" si="3"/>
        <v>5</v>
      </c>
      <c r="V12" s="1">
        <f t="shared" si="4"/>
        <v>3</v>
      </c>
      <c r="W12" s="1">
        <f t="shared" si="5"/>
        <v>15</v>
      </c>
      <c r="Y12" s="19" t="s">
        <v>110</v>
      </c>
      <c r="Z12" s="19">
        <v>3</v>
      </c>
      <c r="AA12" s="19"/>
      <c r="AB12" s="1">
        <f t="shared" si="6"/>
        <v>3</v>
      </c>
      <c r="AC12" s="1">
        <f t="shared" si="7"/>
        <v>0</v>
      </c>
      <c r="AD12" s="1" t="str">
        <f t="shared" si="8"/>
        <v/>
      </c>
      <c r="AF12" s="28" t="s">
        <v>114</v>
      </c>
      <c r="AG12" s="28">
        <v>2</v>
      </c>
      <c r="AH12" s="28"/>
      <c r="AI12" s="1">
        <f t="shared" si="9"/>
        <v>2</v>
      </c>
      <c r="AJ12" s="1">
        <f t="shared" si="10"/>
        <v>0</v>
      </c>
      <c r="AK12" s="1" t="str">
        <f t="shared" si="11"/>
        <v/>
      </c>
      <c r="AP12" s="1">
        <f t="shared" si="12"/>
        <v>0</v>
      </c>
      <c r="AQ12" s="1">
        <f t="shared" si="13"/>
        <v>0</v>
      </c>
      <c r="AR12" s="1" t="str">
        <f t="shared" si="14"/>
        <v/>
      </c>
      <c r="AT12" s="13" t="s">
        <v>115</v>
      </c>
      <c r="AW12" s="1">
        <f t="shared" si="15"/>
        <v>0</v>
      </c>
      <c r="AX12" s="1">
        <f t="shared" si="16"/>
        <v>0</v>
      </c>
      <c r="AY12" s="1" t="str">
        <f t="shared" si="17"/>
        <v/>
      </c>
    </row>
    <row r="13" spans="1:51" ht="13.2" x14ac:dyDescent="0.25">
      <c r="K13" s="39" t="s">
        <v>116</v>
      </c>
      <c r="P13" s="1" t="str">
        <f t="shared" si="2"/>
        <v/>
      </c>
      <c r="R13" s="28" t="s">
        <v>117</v>
      </c>
      <c r="S13" s="28">
        <v>2</v>
      </c>
      <c r="T13" s="28">
        <v>5</v>
      </c>
      <c r="U13" s="1">
        <f t="shared" si="3"/>
        <v>2</v>
      </c>
      <c r="V13" s="1">
        <f t="shared" si="4"/>
        <v>5</v>
      </c>
      <c r="W13" s="1">
        <f t="shared" si="5"/>
        <v>10</v>
      </c>
      <c r="Y13" s="19" t="s">
        <v>118</v>
      </c>
      <c r="Z13" s="19">
        <v>2</v>
      </c>
      <c r="AA13" s="19"/>
      <c r="AB13" s="1">
        <f t="shared" si="6"/>
        <v>2</v>
      </c>
      <c r="AC13" s="1">
        <f t="shared" si="7"/>
        <v>0</v>
      </c>
      <c r="AD13" s="1" t="str">
        <f t="shared" si="8"/>
        <v/>
      </c>
      <c r="AF13" s="28" t="s">
        <v>114</v>
      </c>
      <c r="AG13" s="28">
        <v>3</v>
      </c>
      <c r="AH13" s="28"/>
      <c r="AI13" s="1">
        <f t="shared" si="9"/>
        <v>3</v>
      </c>
      <c r="AJ13" s="1">
        <f t="shared" si="10"/>
        <v>0</v>
      </c>
      <c r="AK13" s="1" t="str">
        <f t="shared" si="11"/>
        <v/>
      </c>
      <c r="AP13" s="1">
        <f t="shared" si="12"/>
        <v>0</v>
      </c>
      <c r="AQ13" s="1">
        <f t="shared" si="13"/>
        <v>0</v>
      </c>
      <c r="AR13" s="1" t="str">
        <f t="shared" si="14"/>
        <v/>
      </c>
      <c r="AT13" s="40" t="s">
        <v>119</v>
      </c>
      <c r="AW13" s="1">
        <f t="shared" si="15"/>
        <v>0</v>
      </c>
      <c r="AX13" s="1">
        <f t="shared" si="16"/>
        <v>0</v>
      </c>
      <c r="AY13" s="1" t="str">
        <f t="shared" si="17"/>
        <v/>
      </c>
    </row>
    <row r="14" spans="1:51" ht="13.2" x14ac:dyDescent="0.25">
      <c r="K14" s="41" t="s">
        <v>120</v>
      </c>
      <c r="P14" s="1" t="str">
        <f t="shared" si="2"/>
        <v/>
      </c>
      <c r="R14" s="28" t="s">
        <v>121</v>
      </c>
      <c r="S14" s="28">
        <v>1</v>
      </c>
      <c r="T14" s="28">
        <v>3</v>
      </c>
      <c r="U14" s="1">
        <f t="shared" si="3"/>
        <v>1</v>
      </c>
      <c r="V14" s="1">
        <f t="shared" si="4"/>
        <v>3</v>
      </c>
      <c r="W14" s="1">
        <f t="shared" si="5"/>
        <v>3</v>
      </c>
      <c r="Y14" s="19" t="s">
        <v>118</v>
      </c>
      <c r="Z14" s="19">
        <v>3</v>
      </c>
      <c r="AA14" s="19"/>
      <c r="AB14" s="1">
        <f t="shared" si="6"/>
        <v>3</v>
      </c>
      <c r="AC14" s="1">
        <f t="shared" si="7"/>
        <v>0</v>
      </c>
      <c r="AD14" s="1" t="str">
        <f t="shared" si="8"/>
        <v/>
      </c>
      <c r="AF14" s="28" t="s">
        <v>122</v>
      </c>
      <c r="AG14" s="28">
        <v>1</v>
      </c>
      <c r="AH14" s="28"/>
      <c r="AI14" s="1">
        <f t="shared" si="9"/>
        <v>1</v>
      </c>
      <c r="AJ14" s="1">
        <f t="shared" si="10"/>
        <v>0</v>
      </c>
      <c r="AK14" s="1" t="str">
        <f t="shared" si="11"/>
        <v/>
      </c>
      <c r="AP14" s="1">
        <f t="shared" si="12"/>
        <v>0</v>
      </c>
      <c r="AQ14" s="1">
        <f t="shared" si="13"/>
        <v>0</v>
      </c>
      <c r="AR14" s="1" t="str">
        <f t="shared" si="14"/>
        <v/>
      </c>
      <c r="AT14" s="13" t="s">
        <v>123</v>
      </c>
      <c r="AW14" s="1">
        <f t="shared" si="15"/>
        <v>0</v>
      </c>
      <c r="AX14" s="1">
        <f t="shared" si="16"/>
        <v>0</v>
      </c>
      <c r="AY14" s="1" t="str">
        <f t="shared" si="17"/>
        <v/>
      </c>
    </row>
    <row r="15" spans="1:51" ht="13.2" x14ac:dyDescent="0.25">
      <c r="K15" s="42" t="s">
        <v>124</v>
      </c>
      <c r="P15" s="1" t="str">
        <f t="shared" si="2"/>
        <v/>
      </c>
      <c r="R15" s="28" t="s">
        <v>125</v>
      </c>
      <c r="S15" s="28">
        <v>4</v>
      </c>
      <c r="T15" s="28">
        <v>3</v>
      </c>
      <c r="U15" s="1">
        <f t="shared" si="3"/>
        <v>4</v>
      </c>
      <c r="V15" s="1">
        <f t="shared" si="4"/>
        <v>3</v>
      </c>
      <c r="W15" s="1">
        <f t="shared" si="5"/>
        <v>12</v>
      </c>
      <c r="Y15" s="28" t="s">
        <v>126</v>
      </c>
      <c r="Z15" s="28">
        <v>2</v>
      </c>
      <c r="AA15" s="28"/>
      <c r="AB15" s="1">
        <f t="shared" si="6"/>
        <v>2</v>
      </c>
      <c r="AC15" s="1">
        <f t="shared" si="7"/>
        <v>0</v>
      </c>
      <c r="AD15" s="1" t="str">
        <f t="shared" si="8"/>
        <v/>
      </c>
      <c r="AI15" s="1">
        <f t="shared" si="9"/>
        <v>0</v>
      </c>
      <c r="AJ15" s="1">
        <f t="shared" si="10"/>
        <v>0</v>
      </c>
      <c r="AK15" s="1" t="str">
        <f t="shared" si="11"/>
        <v/>
      </c>
      <c r="AP15" s="1">
        <f t="shared" si="12"/>
        <v>0</v>
      </c>
      <c r="AQ15" s="1">
        <f t="shared" si="13"/>
        <v>0</v>
      </c>
      <c r="AR15" s="1" t="str">
        <f t="shared" si="14"/>
        <v/>
      </c>
      <c r="AT15" s="13" t="s">
        <v>127</v>
      </c>
      <c r="AW15" s="1">
        <f t="shared" si="15"/>
        <v>0</v>
      </c>
      <c r="AX15" s="1">
        <f t="shared" si="16"/>
        <v>0</v>
      </c>
      <c r="AY15" s="1" t="str">
        <f t="shared" si="17"/>
        <v/>
      </c>
    </row>
    <row r="16" spans="1:51" ht="13.2" x14ac:dyDescent="0.25">
      <c r="K16" s="42" t="s">
        <v>128</v>
      </c>
      <c r="P16" s="1" t="str">
        <f t="shared" si="2"/>
        <v/>
      </c>
      <c r="U16" s="1">
        <f t="shared" si="3"/>
        <v>0</v>
      </c>
      <c r="V16" s="1">
        <f t="shared" si="4"/>
        <v>0</v>
      </c>
      <c r="W16" s="1" t="str">
        <f t="shared" si="5"/>
        <v/>
      </c>
      <c r="Y16" s="28" t="s">
        <v>129</v>
      </c>
      <c r="Z16" s="28">
        <v>2</v>
      </c>
      <c r="AA16" s="28"/>
      <c r="AB16" s="1">
        <f t="shared" si="6"/>
        <v>2</v>
      </c>
      <c r="AC16" s="1">
        <f t="shared" si="7"/>
        <v>0</v>
      </c>
      <c r="AD16" s="1" t="str">
        <f t="shared" si="8"/>
        <v/>
      </c>
      <c r="AF16" s="29" t="s">
        <v>130</v>
      </c>
      <c r="AG16" s="1"/>
      <c r="AH16" s="1"/>
      <c r="AI16" s="1">
        <f t="shared" si="9"/>
        <v>0</v>
      </c>
      <c r="AJ16" s="1">
        <f t="shared" si="10"/>
        <v>0</v>
      </c>
      <c r="AK16" s="1" t="str">
        <f t="shared" si="11"/>
        <v/>
      </c>
      <c r="AM16" s="1" t="s">
        <v>131</v>
      </c>
      <c r="AP16" s="1">
        <f t="shared" si="12"/>
        <v>0</v>
      </c>
      <c r="AQ16" s="1">
        <f t="shared" si="13"/>
        <v>0</v>
      </c>
      <c r="AR16" s="1" t="str">
        <f t="shared" si="14"/>
        <v/>
      </c>
      <c r="AT16" s="13" t="s">
        <v>132</v>
      </c>
      <c r="AW16" s="1">
        <f t="shared" si="15"/>
        <v>0</v>
      </c>
      <c r="AX16" s="1">
        <f t="shared" si="16"/>
        <v>0</v>
      </c>
      <c r="AY16" s="1" t="str">
        <f t="shared" si="17"/>
        <v/>
      </c>
    </row>
    <row r="17" spans="1:51" ht="13.2" x14ac:dyDescent="0.25">
      <c r="K17" s="42" t="s">
        <v>133</v>
      </c>
      <c r="P17" s="1" t="str">
        <f t="shared" si="2"/>
        <v/>
      </c>
      <c r="R17" s="29" t="s">
        <v>134</v>
      </c>
      <c r="U17" s="1">
        <f t="shared" si="3"/>
        <v>0</v>
      </c>
      <c r="V17" s="1">
        <f t="shared" si="4"/>
        <v>0</v>
      </c>
      <c r="W17" s="1" t="str">
        <f t="shared" si="5"/>
        <v/>
      </c>
      <c r="Y17" s="28" t="s">
        <v>122</v>
      </c>
      <c r="Z17" s="28">
        <v>1</v>
      </c>
      <c r="AA17" s="28"/>
      <c r="AB17" s="1">
        <f t="shared" si="6"/>
        <v>1</v>
      </c>
      <c r="AC17" s="1">
        <f t="shared" si="7"/>
        <v>0</v>
      </c>
      <c r="AD17" s="1" t="str">
        <f t="shared" si="8"/>
        <v/>
      </c>
      <c r="AF17" s="1"/>
      <c r="AG17" s="1"/>
      <c r="AH17" s="1"/>
      <c r="AI17" s="1">
        <f t="shared" si="9"/>
        <v>0</v>
      </c>
      <c r="AJ17" s="1">
        <f t="shared" si="10"/>
        <v>0</v>
      </c>
      <c r="AK17" s="1" t="str">
        <f t="shared" si="11"/>
        <v/>
      </c>
      <c r="AM17" s="1" t="s">
        <v>135</v>
      </c>
      <c r="AP17" s="1">
        <f t="shared" si="12"/>
        <v>0</v>
      </c>
      <c r="AQ17" s="1">
        <f t="shared" si="13"/>
        <v>0</v>
      </c>
      <c r="AR17" s="1" t="str">
        <f t="shared" si="14"/>
        <v/>
      </c>
      <c r="AT17" s="40" t="s">
        <v>136</v>
      </c>
      <c r="AW17" s="1">
        <f t="shared" si="15"/>
        <v>0</v>
      </c>
      <c r="AX17" s="1">
        <f t="shared" si="16"/>
        <v>0</v>
      </c>
      <c r="AY17" s="1" t="str">
        <f t="shared" si="17"/>
        <v/>
      </c>
    </row>
    <row r="18" spans="1:51" ht="15.75" customHeight="1" x14ac:dyDescent="0.65">
      <c r="K18" s="42" t="s">
        <v>137</v>
      </c>
      <c r="P18" s="1" t="str">
        <f t="shared" si="2"/>
        <v/>
      </c>
      <c r="R18" s="13" t="s">
        <v>138</v>
      </c>
      <c r="U18" s="1">
        <f t="shared" si="3"/>
        <v>0</v>
      </c>
      <c r="V18" s="1">
        <f t="shared" si="4"/>
        <v>0</v>
      </c>
      <c r="W18" s="1" t="str">
        <f t="shared" si="5"/>
        <v/>
      </c>
      <c r="AB18" s="1">
        <f t="shared" si="6"/>
        <v>0</v>
      </c>
      <c r="AC18" s="1">
        <f t="shared" si="7"/>
        <v>0</v>
      </c>
      <c r="AD18" s="1" t="str">
        <f t="shared" si="8"/>
        <v/>
      </c>
      <c r="AI18" s="1">
        <f t="shared" si="9"/>
        <v>0</v>
      </c>
      <c r="AJ18" s="1">
        <f t="shared" si="10"/>
        <v>0</v>
      </c>
      <c r="AK18" s="1" t="str">
        <f t="shared" si="11"/>
        <v/>
      </c>
      <c r="AM18" s="43" t="s">
        <v>139</v>
      </c>
      <c r="AN18" s="44"/>
      <c r="AP18" s="1">
        <f t="shared" si="12"/>
        <v>0</v>
      </c>
      <c r="AQ18" s="1">
        <f t="shared" si="13"/>
        <v>0</v>
      </c>
      <c r="AR18" s="1" t="str">
        <f t="shared" si="14"/>
        <v/>
      </c>
      <c r="AT18" s="40" t="s">
        <v>140</v>
      </c>
      <c r="AW18" s="1">
        <f t="shared" si="15"/>
        <v>0</v>
      </c>
      <c r="AX18" s="1">
        <f t="shared" si="16"/>
        <v>0</v>
      </c>
      <c r="AY18" s="1" t="str">
        <f t="shared" si="17"/>
        <v/>
      </c>
    </row>
    <row r="19" spans="1:51" ht="13.2" x14ac:dyDescent="0.25">
      <c r="K19" s="45" t="s">
        <v>141</v>
      </c>
      <c r="P19" s="1" t="str">
        <f t="shared" si="2"/>
        <v/>
      </c>
      <c r="R19" s="46" t="s">
        <v>142</v>
      </c>
      <c r="U19" s="1">
        <f t="shared" si="3"/>
        <v>0</v>
      </c>
      <c r="V19" s="1">
        <f t="shared" si="4"/>
        <v>0</v>
      </c>
      <c r="W19" s="1" t="str">
        <f t="shared" si="5"/>
        <v/>
      </c>
      <c r="Y19" s="29" t="s">
        <v>143</v>
      </c>
      <c r="AB19" s="1">
        <f t="shared" si="6"/>
        <v>0</v>
      </c>
      <c r="AC19" s="1">
        <f t="shared" si="7"/>
        <v>0</v>
      </c>
      <c r="AD19" s="1" t="str">
        <f t="shared" si="8"/>
        <v/>
      </c>
      <c r="AI19" s="1">
        <f t="shared" si="9"/>
        <v>0</v>
      </c>
      <c r="AJ19" s="1">
        <f t="shared" si="10"/>
        <v>0</v>
      </c>
      <c r="AK19" s="1" t="str">
        <f t="shared" si="11"/>
        <v/>
      </c>
      <c r="AP19" s="1">
        <f t="shared" si="12"/>
        <v>0</v>
      </c>
      <c r="AQ19" s="1">
        <f t="shared" si="13"/>
        <v>0</v>
      </c>
      <c r="AR19" s="1" t="str">
        <f t="shared" si="14"/>
        <v/>
      </c>
      <c r="AT19" s="40" t="s">
        <v>144</v>
      </c>
      <c r="AW19" s="1">
        <f t="shared" si="15"/>
        <v>0</v>
      </c>
      <c r="AX19" s="1">
        <f t="shared" si="16"/>
        <v>0</v>
      </c>
      <c r="AY19" s="1" t="str">
        <f t="shared" si="17"/>
        <v/>
      </c>
    </row>
    <row r="20" spans="1:51" ht="13.2" x14ac:dyDescent="0.25">
      <c r="P20" s="1" t="str">
        <f t="shared" si="2"/>
        <v/>
      </c>
      <c r="R20" s="13" t="s">
        <v>145</v>
      </c>
      <c r="U20" s="1">
        <f t="shared" si="3"/>
        <v>0</v>
      </c>
      <c r="V20" s="1">
        <f t="shared" si="4"/>
        <v>0</v>
      </c>
      <c r="W20" s="1" t="str">
        <f t="shared" si="5"/>
        <v/>
      </c>
      <c r="AB20" s="1">
        <f t="shared" si="6"/>
        <v>0</v>
      </c>
      <c r="AC20" s="1">
        <f t="shared" si="7"/>
        <v>0</v>
      </c>
      <c r="AD20" s="1" t="str">
        <f t="shared" si="8"/>
        <v/>
      </c>
      <c r="AI20" s="1">
        <f t="shared" si="9"/>
        <v>0</v>
      </c>
      <c r="AJ20" s="1">
        <f t="shared" si="10"/>
        <v>0</v>
      </c>
      <c r="AK20" s="1" t="str">
        <f t="shared" si="11"/>
        <v/>
      </c>
      <c r="AP20" s="1">
        <f t="shared" si="12"/>
        <v>0</v>
      </c>
      <c r="AQ20" s="1">
        <f t="shared" si="13"/>
        <v>0</v>
      </c>
      <c r="AR20" s="1" t="str">
        <f t="shared" si="14"/>
        <v/>
      </c>
      <c r="AT20" s="40" t="s">
        <v>146</v>
      </c>
      <c r="AW20" s="1">
        <f t="shared" si="15"/>
        <v>0</v>
      </c>
      <c r="AX20" s="1">
        <f t="shared" si="16"/>
        <v>0</v>
      </c>
      <c r="AY20" s="1" t="str">
        <f t="shared" si="17"/>
        <v/>
      </c>
    </row>
    <row r="21" spans="1:51" ht="13.2" x14ac:dyDescent="0.25">
      <c r="P21" s="1" t="str">
        <f t="shared" si="2"/>
        <v/>
      </c>
      <c r="R21" s="13" t="s">
        <v>147</v>
      </c>
      <c r="U21" s="1">
        <f t="shared" si="3"/>
        <v>0</v>
      </c>
      <c r="V21" s="1">
        <f t="shared" si="4"/>
        <v>0</v>
      </c>
      <c r="W21" s="1" t="str">
        <f t="shared" si="5"/>
        <v/>
      </c>
      <c r="AB21" s="1">
        <f t="shared" si="6"/>
        <v>0</v>
      </c>
      <c r="AC21" s="1">
        <f t="shared" si="7"/>
        <v>0</v>
      </c>
      <c r="AD21" s="1" t="str">
        <f t="shared" si="8"/>
        <v/>
      </c>
      <c r="AI21" s="1">
        <f t="shared" si="9"/>
        <v>0</v>
      </c>
      <c r="AJ21" s="1">
        <f t="shared" si="10"/>
        <v>0</v>
      </c>
      <c r="AK21" s="1" t="str">
        <f t="shared" si="11"/>
        <v/>
      </c>
      <c r="AP21" s="1">
        <f t="shared" si="12"/>
        <v>0</v>
      </c>
      <c r="AQ21" s="1">
        <f t="shared" si="13"/>
        <v>0</v>
      </c>
      <c r="AR21" s="1" t="str">
        <f t="shared" si="14"/>
        <v/>
      </c>
      <c r="AT21" s="47"/>
      <c r="AW21" s="1">
        <f t="shared" si="15"/>
        <v>0</v>
      </c>
      <c r="AX21" s="1">
        <f t="shared" si="16"/>
        <v>0</v>
      </c>
      <c r="AY21" s="1" t="str">
        <f t="shared" si="17"/>
        <v/>
      </c>
    </row>
    <row r="22" spans="1:51" ht="13.2" x14ac:dyDescent="0.25">
      <c r="P22" s="1" t="str">
        <f t="shared" si="2"/>
        <v/>
      </c>
      <c r="U22" s="1">
        <f t="shared" si="3"/>
        <v>0</v>
      </c>
      <c r="V22" s="1">
        <f t="shared" si="4"/>
        <v>0</v>
      </c>
      <c r="W22" s="1" t="str">
        <f t="shared" si="5"/>
        <v/>
      </c>
      <c r="AB22" s="1">
        <f t="shared" si="6"/>
        <v>0</v>
      </c>
      <c r="AC22" s="1">
        <f t="shared" si="7"/>
        <v>0</v>
      </c>
      <c r="AD22" s="1" t="str">
        <f t="shared" si="8"/>
        <v/>
      </c>
      <c r="AI22" s="1">
        <f t="shared" si="9"/>
        <v>0</v>
      </c>
      <c r="AJ22" s="1">
        <f t="shared" si="10"/>
        <v>0</v>
      </c>
      <c r="AK22" s="1" t="str">
        <f t="shared" si="11"/>
        <v/>
      </c>
      <c r="AP22" s="1">
        <f t="shared" si="12"/>
        <v>0</v>
      </c>
      <c r="AQ22" s="1">
        <f t="shared" si="13"/>
        <v>0</v>
      </c>
      <c r="AR22" s="1" t="str">
        <f t="shared" si="14"/>
        <v/>
      </c>
      <c r="AT22" s="47"/>
      <c r="AW22" s="1">
        <f t="shared" si="15"/>
        <v>0</v>
      </c>
      <c r="AX22" s="1">
        <f t="shared" si="16"/>
        <v>0</v>
      </c>
      <c r="AY22" s="1" t="str">
        <f t="shared" si="17"/>
        <v/>
      </c>
    </row>
    <row r="23" spans="1:51" ht="13.2" x14ac:dyDescent="0.25">
      <c r="P23" s="1" t="str">
        <f t="shared" si="2"/>
        <v/>
      </c>
      <c r="U23" s="1">
        <f t="shared" si="3"/>
        <v>0</v>
      </c>
      <c r="V23" s="1">
        <f t="shared" si="4"/>
        <v>0</v>
      </c>
      <c r="W23" s="1" t="str">
        <f t="shared" si="5"/>
        <v/>
      </c>
      <c r="AB23" s="1">
        <f t="shared" si="6"/>
        <v>0</v>
      </c>
      <c r="AC23" s="1">
        <f t="shared" si="7"/>
        <v>0</v>
      </c>
      <c r="AD23" s="1" t="str">
        <f t="shared" si="8"/>
        <v/>
      </c>
      <c r="AI23" s="1">
        <f t="shared" si="9"/>
        <v>0</v>
      </c>
      <c r="AJ23" s="1">
        <f t="shared" si="10"/>
        <v>0</v>
      </c>
      <c r="AK23" s="1" t="str">
        <f t="shared" si="11"/>
        <v/>
      </c>
      <c r="AP23" s="1">
        <f t="shared" si="12"/>
        <v>0</v>
      </c>
      <c r="AQ23" s="1">
        <f t="shared" si="13"/>
        <v>0</v>
      </c>
      <c r="AR23" s="1" t="str">
        <f t="shared" si="14"/>
        <v/>
      </c>
      <c r="AT23" s="47"/>
      <c r="AW23" s="1">
        <f t="shared" si="15"/>
        <v>0</v>
      </c>
      <c r="AX23" s="1">
        <f t="shared" si="16"/>
        <v>0</v>
      </c>
      <c r="AY23" s="1" t="str">
        <f t="shared" si="17"/>
        <v/>
      </c>
    </row>
    <row r="24" spans="1:51" ht="13.2" x14ac:dyDescent="0.25">
      <c r="U24" s="1">
        <f t="shared" si="3"/>
        <v>0</v>
      </c>
      <c r="V24" s="1">
        <f t="shared" si="4"/>
        <v>0</v>
      </c>
      <c r="AB24" s="1">
        <f t="shared" si="6"/>
        <v>0</v>
      </c>
      <c r="AC24" s="1">
        <f t="shared" si="7"/>
        <v>0</v>
      </c>
      <c r="AI24" s="1">
        <f t="shared" si="9"/>
        <v>0</v>
      </c>
      <c r="AJ24" s="1">
        <f t="shared" si="10"/>
        <v>0</v>
      </c>
      <c r="AP24" s="1">
        <f t="shared" si="12"/>
        <v>0</v>
      </c>
      <c r="AQ24" s="1">
        <f t="shared" si="13"/>
        <v>0</v>
      </c>
      <c r="AT24" s="47"/>
      <c r="AW24" s="1">
        <f t="shared" si="15"/>
        <v>0</v>
      </c>
      <c r="AX24" s="1">
        <f t="shared" si="16"/>
        <v>0</v>
      </c>
    </row>
    <row r="25" spans="1:51" ht="15.75" customHeight="1" x14ac:dyDescent="0.45">
      <c r="A25" s="25" t="s">
        <v>148</v>
      </c>
      <c r="B25" s="26"/>
      <c r="C25" s="48"/>
      <c r="M25" s="1"/>
      <c r="U25" s="1">
        <f t="shared" si="3"/>
        <v>0</v>
      </c>
      <c r="V25" s="1">
        <f t="shared" si="4"/>
        <v>0</v>
      </c>
      <c r="W25" s="49" t="str">
        <f>IF(S25*T25=0,"",S25*T25)</f>
        <v/>
      </c>
      <c r="X25" s="49"/>
      <c r="AB25" s="1">
        <f t="shared" si="6"/>
        <v>0</v>
      </c>
      <c r="AC25" s="1">
        <f t="shared" si="7"/>
        <v>0</v>
      </c>
      <c r="AD25" s="49" t="str">
        <f>IF(Z25*AA25=0,"",Z25*AA25)</f>
        <v/>
      </c>
      <c r="AE25" s="49"/>
      <c r="AI25" s="1">
        <f t="shared" si="9"/>
        <v>0</v>
      </c>
      <c r="AJ25" s="1">
        <f t="shared" si="10"/>
        <v>0</v>
      </c>
      <c r="AK25" s="49" t="str">
        <f>IF(AG25*AH25=0,"",AG25*AH25)</f>
        <v/>
      </c>
      <c r="AL25" s="49"/>
      <c r="AP25" s="1">
        <f t="shared" si="12"/>
        <v>0</v>
      </c>
      <c r="AQ25" s="1">
        <f t="shared" si="13"/>
        <v>0</v>
      </c>
      <c r="AR25" s="49" t="str">
        <f>IF(AN25*AO25=0,"",AN25*AO25)</f>
        <v/>
      </c>
      <c r="AS25" s="49"/>
      <c r="AT25" s="47"/>
      <c r="AW25" s="1">
        <f t="shared" si="15"/>
        <v>0</v>
      </c>
      <c r="AX25" s="1">
        <f t="shared" si="16"/>
        <v>0</v>
      </c>
      <c r="AY25" s="49" t="str">
        <f>IF(AU25*AV25=0,"",AU25*AV25)</f>
        <v/>
      </c>
    </row>
    <row r="26" spans="1:51" ht="15.75" customHeight="1" x14ac:dyDescent="0.45">
      <c r="A26" s="50" t="s">
        <v>149</v>
      </c>
      <c r="B26" s="51"/>
      <c r="C26" s="52"/>
      <c r="M26" s="1"/>
      <c r="W26" s="49"/>
      <c r="X26" s="49"/>
      <c r="AD26" s="49"/>
      <c r="AE26" s="49"/>
      <c r="AK26" s="49"/>
      <c r="AL26" s="49"/>
      <c r="AR26" s="49"/>
      <c r="AS26" s="49"/>
      <c r="AT26" s="47"/>
      <c r="AY26" s="49"/>
    </row>
    <row r="27" spans="1:51" ht="15.75" customHeight="1" x14ac:dyDescent="0.45">
      <c r="F27" s="39" t="s">
        <v>150</v>
      </c>
      <c r="G27" s="53"/>
      <c r="M27" s="1"/>
      <c r="U27" s="1">
        <f t="shared" ref="U27:U30" si="19">IF(T27 = 1,"",S27)</f>
        <v>0</v>
      </c>
      <c r="V27" s="1">
        <f t="shared" ref="V27:V32" si="20">IF(T27 = 1,"",T27)</f>
        <v>0</v>
      </c>
      <c r="W27" s="49" t="str">
        <f t="shared" ref="W27:W32" si="21">IF(S27*T27=0,"",S27*T27)</f>
        <v/>
      </c>
      <c r="X27" s="49"/>
      <c r="AB27" s="1">
        <f t="shared" ref="AB27:AB30" si="22">IF(AA27 = 1,"",Z27)</f>
        <v>0</v>
      </c>
      <c r="AC27" s="1">
        <f t="shared" ref="AC27:AC32" si="23">IF(AA27 = 1,"",AA27)</f>
        <v>0</v>
      </c>
      <c r="AD27" s="49" t="str">
        <f t="shared" ref="AD27:AD32" si="24">IF(Z27*AA27=0,"",Z27*AA27)</f>
        <v/>
      </c>
      <c r="AE27" s="49"/>
      <c r="AI27" s="1">
        <f>IF(AH27 = 1,"",AG27)</f>
        <v>0</v>
      </c>
      <c r="AJ27" s="1">
        <f>IF(AH27 = 1,"",AH27)</f>
        <v>0</v>
      </c>
      <c r="AK27" s="49" t="str">
        <f>IF(AG27*AH27=0,"",AG27*AH27)</f>
        <v/>
      </c>
      <c r="AL27" s="49"/>
      <c r="AP27" s="1">
        <f>IF(AO27 = 1,"",AN27)</f>
        <v>0</v>
      </c>
      <c r="AQ27" s="1">
        <f>IF(AO27 = 1,"",AO27)</f>
        <v>0</v>
      </c>
      <c r="AR27" s="49" t="str">
        <f>IF(AN27*AO27=0,"",AN27*AO27)</f>
        <v/>
      </c>
      <c r="AS27" s="49"/>
      <c r="AT27" s="47"/>
      <c r="AW27" s="1">
        <f>IF(AV27 = 1,"",AU27)</f>
        <v>0</v>
      </c>
      <c r="AX27" s="1">
        <f>IF(AV27 = 1,"",AV27)</f>
        <v>0</v>
      </c>
      <c r="AY27" s="49" t="str">
        <f>IF(AU27*AV27=0,"",AU27*AV27)</f>
        <v/>
      </c>
    </row>
    <row r="28" spans="1:51" ht="15.75" customHeight="1" x14ac:dyDescent="0.45">
      <c r="F28" s="54" t="s">
        <v>151</v>
      </c>
      <c r="G28" s="55">
        <v>5</v>
      </c>
      <c r="M28" s="1"/>
      <c r="U28" s="1">
        <f t="shared" si="19"/>
        <v>0</v>
      </c>
      <c r="V28" s="1">
        <f t="shared" si="20"/>
        <v>0</v>
      </c>
      <c r="W28" s="49" t="str">
        <f t="shared" si="21"/>
        <v/>
      </c>
      <c r="X28" s="49"/>
      <c r="AB28" s="1">
        <f t="shared" si="22"/>
        <v>0</v>
      </c>
      <c r="AC28" s="1">
        <f t="shared" si="23"/>
        <v>0</v>
      </c>
      <c r="AD28" s="49" t="str">
        <f t="shared" si="24"/>
        <v/>
      </c>
      <c r="AE28" s="49"/>
      <c r="AT28" s="47"/>
    </row>
    <row r="29" spans="1:51" ht="15.75" customHeight="1" x14ac:dyDescent="0.45">
      <c r="F29" s="54" t="s">
        <v>152</v>
      </c>
      <c r="G29" s="55">
        <v>2</v>
      </c>
      <c r="M29" s="1"/>
      <c r="U29" s="1">
        <f t="shared" si="19"/>
        <v>0</v>
      </c>
      <c r="V29" s="1">
        <f t="shared" si="20"/>
        <v>0</v>
      </c>
      <c r="W29" s="49" t="str">
        <f t="shared" si="21"/>
        <v/>
      </c>
      <c r="X29" s="49"/>
      <c r="AB29" s="1">
        <f t="shared" si="22"/>
        <v>0</v>
      </c>
      <c r="AC29" s="1">
        <f t="shared" si="23"/>
        <v>0</v>
      </c>
      <c r="AD29" s="49" t="str">
        <f t="shared" si="24"/>
        <v/>
      </c>
      <c r="AE29" s="49"/>
      <c r="AT29" s="47"/>
    </row>
    <row r="30" spans="1:51" ht="16.2" x14ac:dyDescent="0.45">
      <c r="F30" s="54"/>
      <c r="G30" s="55"/>
      <c r="M30" s="1"/>
      <c r="U30" s="1">
        <f t="shared" si="19"/>
        <v>0</v>
      </c>
      <c r="V30" s="1">
        <f t="shared" si="20"/>
        <v>0</v>
      </c>
      <c r="W30" s="49" t="str">
        <f t="shared" si="21"/>
        <v/>
      </c>
      <c r="X30" s="49"/>
      <c r="AB30" s="1">
        <f t="shared" si="22"/>
        <v>0</v>
      </c>
      <c r="AC30" s="1">
        <f t="shared" si="23"/>
        <v>0</v>
      </c>
      <c r="AD30" s="49" t="str">
        <f t="shared" si="24"/>
        <v/>
      </c>
      <c r="AE30" s="49"/>
      <c r="AT30" s="47"/>
    </row>
    <row r="31" spans="1:51" ht="16.2" x14ac:dyDescent="0.45">
      <c r="F31" s="56" t="s">
        <v>153</v>
      </c>
      <c r="G31" s="57">
        <v>11</v>
      </c>
      <c r="M31" s="1"/>
      <c r="V31" s="1">
        <f t="shared" si="20"/>
        <v>0</v>
      </c>
      <c r="W31" s="49" t="str">
        <f t="shared" si="21"/>
        <v/>
      </c>
      <c r="X31" s="49"/>
      <c r="AC31" s="1">
        <f t="shared" si="23"/>
        <v>0</v>
      </c>
      <c r="AD31" s="49" t="str">
        <f t="shared" si="24"/>
        <v/>
      </c>
      <c r="AE31" s="49"/>
      <c r="AT31" s="47"/>
    </row>
    <row r="32" spans="1:51" ht="16.2" x14ac:dyDescent="0.45">
      <c r="F32" s="54" t="s">
        <v>154</v>
      </c>
      <c r="G32" s="55">
        <v>1</v>
      </c>
      <c r="M32" s="1"/>
      <c r="V32" s="1">
        <f t="shared" si="20"/>
        <v>0</v>
      </c>
      <c r="W32" s="49" t="str">
        <f t="shared" si="21"/>
        <v/>
      </c>
      <c r="X32" s="49"/>
      <c r="AC32" s="1">
        <f t="shared" si="23"/>
        <v>0</v>
      </c>
      <c r="AD32" s="49" t="str">
        <f t="shared" si="24"/>
        <v/>
      </c>
      <c r="AE32" s="49"/>
      <c r="AT32" s="47"/>
    </row>
    <row r="33" spans="1:46" ht="13.2" x14ac:dyDescent="0.25">
      <c r="F33" s="54" t="s">
        <v>155</v>
      </c>
      <c r="G33" s="55">
        <v>2</v>
      </c>
      <c r="M33" s="1"/>
      <c r="AT33" s="47"/>
    </row>
    <row r="34" spans="1:46" ht="13.2" x14ac:dyDescent="0.25">
      <c r="F34" s="54" t="s">
        <v>156</v>
      </c>
      <c r="G34" s="55">
        <v>5</v>
      </c>
      <c r="M34" s="1"/>
      <c r="AT34" s="47"/>
    </row>
    <row r="35" spans="1:46" ht="13.2" x14ac:dyDescent="0.25">
      <c r="F35" s="54" t="s">
        <v>157</v>
      </c>
      <c r="G35" s="55">
        <v>3</v>
      </c>
      <c r="M35" s="1"/>
      <c r="AT35" s="47"/>
    </row>
    <row r="36" spans="1:46" ht="13.2" x14ac:dyDescent="0.25">
      <c r="F36" s="54"/>
      <c r="G36" s="55"/>
      <c r="M36" s="1"/>
      <c r="AT36" s="47"/>
    </row>
    <row r="37" spans="1:46" ht="13.2" x14ac:dyDescent="0.25">
      <c r="F37" s="31"/>
      <c r="G37" s="55"/>
      <c r="M37" s="1"/>
      <c r="AT37" s="47"/>
    </row>
    <row r="38" spans="1:46" ht="13.2" x14ac:dyDescent="0.25">
      <c r="F38" s="56" t="s">
        <v>158</v>
      </c>
      <c r="G38" s="58"/>
      <c r="M38" s="1"/>
      <c r="AT38" s="47"/>
    </row>
    <row r="39" spans="1:46" ht="13.2" x14ac:dyDescent="0.25">
      <c r="F39" s="50" t="s">
        <v>159</v>
      </c>
      <c r="G39" s="52">
        <v>2</v>
      </c>
      <c r="M39" s="1"/>
      <c r="AT39" s="47"/>
    </row>
    <row r="40" spans="1:46" ht="13.2" x14ac:dyDescent="0.25">
      <c r="A40" s="59"/>
      <c r="B40" s="59"/>
      <c r="C40" s="59"/>
      <c r="D40" s="59"/>
      <c r="E40" s="59"/>
      <c r="F40" s="59"/>
      <c r="M40" s="1"/>
      <c r="AT40" s="47"/>
    </row>
    <row r="41" spans="1:46" ht="13.2" x14ac:dyDescent="0.25">
      <c r="A41" s="59"/>
      <c r="B41" s="59"/>
      <c r="C41" s="59"/>
      <c r="D41" s="59"/>
      <c r="E41" s="59"/>
      <c r="F41" s="59"/>
      <c r="M41" s="1"/>
      <c r="AT41" s="47"/>
    </row>
    <row r="42" spans="1:46" ht="13.2" x14ac:dyDescent="0.25">
      <c r="A42" s="59"/>
      <c r="B42" s="59"/>
      <c r="C42" s="59"/>
      <c r="D42" s="59"/>
      <c r="E42" s="59"/>
      <c r="F42" s="59"/>
      <c r="M42" s="1"/>
      <c r="AT42" s="47"/>
    </row>
    <row r="43" spans="1:46" ht="13.2" x14ac:dyDescent="0.25">
      <c r="A43" s="59"/>
      <c r="B43" s="59"/>
      <c r="C43" s="59"/>
      <c r="D43" s="59"/>
      <c r="E43" s="59"/>
      <c r="F43" s="59"/>
      <c r="M43" s="1"/>
      <c r="AT43" s="47"/>
    </row>
    <row r="44" spans="1:46" ht="13.2" x14ac:dyDescent="0.25">
      <c r="A44" s="59"/>
      <c r="B44" s="59"/>
      <c r="C44" s="59"/>
      <c r="D44" s="59"/>
      <c r="E44" s="59"/>
      <c r="F44" s="59"/>
      <c r="M44" s="1"/>
      <c r="AT44" s="47"/>
    </row>
    <row r="45" spans="1:46" ht="13.2" x14ac:dyDescent="0.25">
      <c r="A45" s="59"/>
      <c r="B45" s="59"/>
      <c r="C45" s="59"/>
      <c r="D45" s="59"/>
      <c r="E45" s="59"/>
      <c r="F45" s="59"/>
      <c r="M45" s="1"/>
      <c r="AT45" s="47"/>
    </row>
    <row r="46" spans="1:46" ht="13.2" x14ac:dyDescent="0.25">
      <c r="A46" s="59"/>
      <c r="B46" s="59"/>
      <c r="C46" s="59"/>
      <c r="D46" s="59"/>
      <c r="E46" s="59"/>
      <c r="F46" s="59"/>
      <c r="M46" s="1"/>
      <c r="AT46" s="47"/>
    </row>
    <row r="47" spans="1:46" ht="13.2" x14ac:dyDescent="0.25">
      <c r="A47" s="59"/>
      <c r="B47" s="59"/>
      <c r="C47" s="59"/>
      <c r="D47" s="59"/>
      <c r="E47" s="59"/>
      <c r="F47" s="59"/>
      <c r="M47" s="1"/>
      <c r="AT47" s="47"/>
    </row>
    <row r="48" spans="1:46" ht="13.2" x14ac:dyDescent="0.25">
      <c r="A48" s="59"/>
      <c r="B48" s="59"/>
      <c r="C48" s="59"/>
      <c r="D48" s="59"/>
      <c r="E48" s="59"/>
      <c r="F48" s="59"/>
      <c r="M48" s="1"/>
    </row>
    <row r="49" spans="1:13" ht="13.2" x14ac:dyDescent="0.25">
      <c r="A49" s="59"/>
      <c r="B49" s="59"/>
      <c r="C49" s="59"/>
      <c r="D49" s="59"/>
      <c r="E49" s="59"/>
      <c r="F49" s="59"/>
      <c r="M49" s="1"/>
    </row>
    <row r="50" spans="1:13" ht="13.2" x14ac:dyDescent="0.25">
      <c r="A50" s="59"/>
      <c r="B50" s="59"/>
      <c r="C50" s="59"/>
      <c r="D50" s="59"/>
      <c r="E50" s="59"/>
      <c r="F50" s="59"/>
      <c r="M50" s="1"/>
    </row>
    <row r="51" spans="1:13" ht="13.2" x14ac:dyDescent="0.25">
      <c r="A51" s="59"/>
      <c r="B51" s="59"/>
      <c r="C51" s="59"/>
      <c r="D51" s="59"/>
      <c r="E51" s="59"/>
      <c r="F51" s="59"/>
      <c r="M51" s="1"/>
    </row>
    <row r="52" spans="1:13" ht="13.2" x14ac:dyDescent="0.25">
      <c r="A52" s="59"/>
      <c r="B52" s="59"/>
      <c r="C52" s="59"/>
      <c r="D52" s="59"/>
      <c r="E52" s="59"/>
      <c r="F52" s="59"/>
      <c r="M52" s="1"/>
    </row>
    <row r="53" spans="1:13" ht="13.2" x14ac:dyDescent="0.25">
      <c r="A53" s="59"/>
      <c r="B53" s="59"/>
      <c r="C53" s="59"/>
      <c r="D53" s="59"/>
      <c r="E53" s="59"/>
      <c r="F53" s="59"/>
      <c r="M53" s="1"/>
    </row>
    <row r="54" spans="1:13" ht="13.2" x14ac:dyDescent="0.25">
      <c r="A54" s="59"/>
      <c r="B54" s="59"/>
      <c r="C54" s="59"/>
      <c r="D54" s="59"/>
      <c r="E54" s="59"/>
      <c r="F54" s="59"/>
      <c r="M54" s="1"/>
    </row>
    <row r="55" spans="1:13" ht="13.2" x14ac:dyDescent="0.25">
      <c r="A55" s="59"/>
      <c r="B55" s="59"/>
      <c r="C55" s="59"/>
      <c r="D55" s="59"/>
      <c r="E55" s="59"/>
      <c r="F55" s="59"/>
      <c r="M55" s="1"/>
    </row>
    <row r="56" spans="1:13" ht="13.2" x14ac:dyDescent="0.25">
      <c r="A56" s="59"/>
      <c r="B56" s="59"/>
      <c r="C56" s="59"/>
      <c r="D56" s="59"/>
      <c r="E56" s="59"/>
      <c r="F56" s="59"/>
      <c r="M56" s="1"/>
    </row>
    <row r="57" spans="1:13" ht="13.2" x14ac:dyDescent="0.25">
      <c r="A57" s="59"/>
      <c r="B57" s="59"/>
      <c r="C57" s="59"/>
      <c r="D57" s="59"/>
      <c r="E57" s="59"/>
      <c r="F57" s="59"/>
      <c r="M57" s="1"/>
    </row>
    <row r="58" spans="1:13" ht="13.2" x14ac:dyDescent="0.25">
      <c r="A58" s="59"/>
      <c r="B58" s="59"/>
      <c r="C58" s="59"/>
      <c r="D58" s="59"/>
      <c r="E58" s="59"/>
      <c r="F58" s="59"/>
      <c r="M58" s="1"/>
    </row>
    <row r="59" spans="1:13" ht="13.2" x14ac:dyDescent="0.25">
      <c r="A59" s="59"/>
      <c r="B59" s="59"/>
      <c r="C59" s="59"/>
      <c r="D59" s="59"/>
      <c r="E59" s="59"/>
      <c r="F59" s="59"/>
      <c r="M59" s="1"/>
    </row>
    <row r="60" spans="1:13" ht="13.2" x14ac:dyDescent="0.25">
      <c r="A60" s="59"/>
      <c r="B60" s="59"/>
      <c r="C60" s="59"/>
      <c r="D60" s="59"/>
      <c r="E60" s="59"/>
      <c r="F60" s="59"/>
      <c r="M60" s="1"/>
    </row>
    <row r="61" spans="1:13" ht="13.2" x14ac:dyDescent="0.25">
      <c r="A61" s="59"/>
      <c r="B61" s="59"/>
      <c r="C61" s="59"/>
      <c r="D61" s="59"/>
      <c r="E61" s="59"/>
      <c r="F61" s="59"/>
      <c r="M61" s="1"/>
    </row>
    <row r="62" spans="1:13" ht="13.2" x14ac:dyDescent="0.25">
      <c r="A62" s="59"/>
      <c r="B62" s="59"/>
      <c r="C62" s="59"/>
      <c r="D62" s="59"/>
      <c r="E62" s="59"/>
      <c r="F62" s="59"/>
      <c r="M62" s="1"/>
    </row>
    <row r="63" spans="1:13" ht="13.2" x14ac:dyDescent="0.25">
      <c r="A63" s="59"/>
      <c r="B63" s="59"/>
      <c r="C63" s="59"/>
      <c r="D63" s="59"/>
      <c r="E63" s="59"/>
      <c r="F63" s="59"/>
      <c r="M63" s="1"/>
    </row>
    <row r="64" spans="1:13" ht="13.2" x14ac:dyDescent="0.25">
      <c r="A64" s="59"/>
      <c r="B64" s="59"/>
      <c r="C64" s="59"/>
      <c r="D64" s="59"/>
      <c r="E64" s="59"/>
      <c r="F64" s="59"/>
      <c r="M64" s="1"/>
    </row>
    <row r="65" spans="1:13" ht="13.2" x14ac:dyDescent="0.25">
      <c r="A65" s="59"/>
      <c r="B65" s="59"/>
      <c r="C65" s="59"/>
      <c r="D65" s="59"/>
      <c r="E65" s="59"/>
      <c r="F65" s="59"/>
      <c r="M65" s="1"/>
    </row>
    <row r="66" spans="1:13" ht="13.2" x14ac:dyDescent="0.25">
      <c r="A66" s="59"/>
      <c r="B66" s="59"/>
      <c r="C66" s="59"/>
      <c r="D66" s="59"/>
      <c r="E66" s="59"/>
      <c r="F66" s="59"/>
      <c r="M66" s="1"/>
    </row>
    <row r="67" spans="1:13" ht="13.2" x14ac:dyDescent="0.25">
      <c r="A67" s="59"/>
      <c r="B67" s="59"/>
      <c r="C67" s="59"/>
      <c r="D67" s="59"/>
      <c r="E67" s="59"/>
      <c r="F67" s="59"/>
      <c r="M67" s="1"/>
    </row>
    <row r="68" spans="1:13" ht="13.2" x14ac:dyDescent="0.25">
      <c r="A68" s="59"/>
      <c r="B68" s="59"/>
      <c r="C68" s="59"/>
      <c r="D68" s="59"/>
      <c r="E68" s="59"/>
      <c r="F68" s="59"/>
      <c r="M68" s="1"/>
    </row>
    <row r="69" spans="1:13" ht="13.2" x14ac:dyDescent="0.25">
      <c r="M69" s="1"/>
    </row>
    <row r="70" spans="1:13" ht="13.2" x14ac:dyDescent="0.25">
      <c r="M70" s="1"/>
    </row>
    <row r="71" spans="1:13" ht="13.2" x14ac:dyDescent="0.25">
      <c r="M71" s="1"/>
    </row>
    <row r="72" spans="1:13" ht="13.2" x14ac:dyDescent="0.25">
      <c r="M72" s="1"/>
    </row>
    <row r="73" spans="1:13" ht="13.2" x14ac:dyDescent="0.25">
      <c r="M73" s="1"/>
    </row>
    <row r="74" spans="1:13" ht="13.2" x14ac:dyDescent="0.25">
      <c r="M74" s="1"/>
    </row>
    <row r="75" spans="1:13" ht="13.2" x14ac:dyDescent="0.25">
      <c r="M75" s="1"/>
    </row>
    <row r="76" spans="1:13" ht="13.2" x14ac:dyDescent="0.25">
      <c r="M76" s="1"/>
    </row>
    <row r="77" spans="1:13" ht="13.2" x14ac:dyDescent="0.25">
      <c r="M77" s="1"/>
    </row>
    <row r="78" spans="1:13" ht="13.2" x14ac:dyDescent="0.25">
      <c r="M78" s="1"/>
    </row>
    <row r="79" spans="1:13" ht="13.2" x14ac:dyDescent="0.25">
      <c r="M79" s="1"/>
    </row>
    <row r="80" spans="1:13" ht="13.2" x14ac:dyDescent="0.25">
      <c r="M80" s="1"/>
    </row>
    <row r="81" spans="13:13" ht="13.2" x14ac:dyDescent="0.25">
      <c r="M81" s="1"/>
    </row>
    <row r="82" spans="13:13" ht="13.2" x14ac:dyDescent="0.25">
      <c r="M82" s="1"/>
    </row>
    <row r="83" spans="13:13" ht="13.2" x14ac:dyDescent="0.25">
      <c r="M83" s="1"/>
    </row>
    <row r="84" spans="13:13" ht="13.2" x14ac:dyDescent="0.25">
      <c r="M84" s="1"/>
    </row>
    <row r="85" spans="13:13" ht="13.2" x14ac:dyDescent="0.25">
      <c r="M85" s="1"/>
    </row>
    <row r="86" spans="13:13" ht="13.2" x14ac:dyDescent="0.25">
      <c r="M86" s="1"/>
    </row>
    <row r="87" spans="13:13" ht="13.2" x14ac:dyDescent="0.25">
      <c r="M87" s="1"/>
    </row>
    <row r="88" spans="13:13" ht="13.2" x14ac:dyDescent="0.25">
      <c r="M88" s="1"/>
    </row>
    <row r="89" spans="13:13" ht="13.2" x14ac:dyDescent="0.25">
      <c r="M89" s="1"/>
    </row>
    <row r="90" spans="13:13" ht="13.2" x14ac:dyDescent="0.25">
      <c r="M90" s="1"/>
    </row>
    <row r="91" spans="13:13" ht="13.2" x14ac:dyDescent="0.25">
      <c r="M91" s="1"/>
    </row>
    <row r="92" spans="13:13" ht="13.2" x14ac:dyDescent="0.25">
      <c r="M92" s="1"/>
    </row>
    <row r="93" spans="13:13" ht="13.2" x14ac:dyDescent="0.25">
      <c r="M93" s="1"/>
    </row>
    <row r="94" spans="13:13" ht="13.2" x14ac:dyDescent="0.25">
      <c r="M94" s="1"/>
    </row>
    <row r="95" spans="13:13" ht="13.2" x14ac:dyDescent="0.25">
      <c r="M95" s="1"/>
    </row>
    <row r="96" spans="13:13" ht="13.2" x14ac:dyDescent="0.25">
      <c r="M96" s="1"/>
    </row>
    <row r="97" spans="13:13" ht="13.2" x14ac:dyDescent="0.25">
      <c r="M97" s="1"/>
    </row>
    <row r="98" spans="13:13" ht="13.2" x14ac:dyDescent="0.25">
      <c r="M98" s="1"/>
    </row>
    <row r="99" spans="13:13" ht="13.2" x14ac:dyDescent="0.25">
      <c r="M99" s="1"/>
    </row>
    <row r="100" spans="13:13" ht="13.2" x14ac:dyDescent="0.25">
      <c r="M100" s="1"/>
    </row>
    <row r="101" spans="13:13" ht="13.2" x14ac:dyDescent="0.25">
      <c r="M101" s="1"/>
    </row>
    <row r="102" spans="13:13" ht="13.2" x14ac:dyDescent="0.25">
      <c r="M102" s="1"/>
    </row>
    <row r="103" spans="13:13" ht="13.2" x14ac:dyDescent="0.25">
      <c r="M103" s="1"/>
    </row>
    <row r="104" spans="13:13" ht="13.2" x14ac:dyDescent="0.25">
      <c r="M104" s="1"/>
    </row>
    <row r="105" spans="13:13" ht="13.2" x14ac:dyDescent="0.25">
      <c r="M105" s="1"/>
    </row>
    <row r="106" spans="13:13" ht="13.2" x14ac:dyDescent="0.25">
      <c r="M106" s="1"/>
    </row>
    <row r="107" spans="13:13" ht="13.2" x14ac:dyDescent="0.25">
      <c r="M107" s="1"/>
    </row>
    <row r="108" spans="13:13" ht="13.2" x14ac:dyDescent="0.25">
      <c r="M108" s="1"/>
    </row>
    <row r="109" spans="13:13" ht="13.2" x14ac:dyDescent="0.25">
      <c r="M109" s="1"/>
    </row>
    <row r="110" spans="13:13" ht="13.2" x14ac:dyDescent="0.25">
      <c r="M110" s="1"/>
    </row>
    <row r="111" spans="13:13" ht="13.2" x14ac:dyDescent="0.25">
      <c r="M111" s="1"/>
    </row>
    <row r="112" spans="13:13" ht="13.2" x14ac:dyDescent="0.25">
      <c r="M112" s="1"/>
    </row>
    <row r="113" spans="13:13" ht="13.2" x14ac:dyDescent="0.25">
      <c r="M113" s="1"/>
    </row>
    <row r="114" spans="13:13" ht="13.2" x14ac:dyDescent="0.25">
      <c r="M114" s="1"/>
    </row>
    <row r="115" spans="13:13" ht="13.2" x14ac:dyDescent="0.25">
      <c r="M115" s="1"/>
    </row>
    <row r="116" spans="13:13" ht="13.2" x14ac:dyDescent="0.25">
      <c r="M116" s="1"/>
    </row>
    <row r="117" spans="13:13" ht="13.2" x14ac:dyDescent="0.25">
      <c r="M117" s="1"/>
    </row>
    <row r="118" spans="13:13" ht="13.2" x14ac:dyDescent="0.25">
      <c r="M118" s="1"/>
    </row>
    <row r="119" spans="13:13" ht="13.2" x14ac:dyDescent="0.25">
      <c r="M119" s="1"/>
    </row>
    <row r="120" spans="13:13" ht="13.2" x14ac:dyDescent="0.25">
      <c r="M120" s="1"/>
    </row>
    <row r="121" spans="13:13" ht="13.2" x14ac:dyDescent="0.25">
      <c r="M121" s="1"/>
    </row>
    <row r="122" spans="13:13" ht="13.2" x14ac:dyDescent="0.25">
      <c r="M122" s="1"/>
    </row>
    <row r="123" spans="13:13" ht="13.2" x14ac:dyDescent="0.25">
      <c r="M123" s="1"/>
    </row>
    <row r="124" spans="13:13" ht="13.2" x14ac:dyDescent="0.25">
      <c r="M124" s="1"/>
    </row>
    <row r="125" spans="13:13" ht="13.2" x14ac:dyDescent="0.25">
      <c r="M125" s="1"/>
    </row>
    <row r="126" spans="13:13" ht="13.2" x14ac:dyDescent="0.25">
      <c r="M126" s="1"/>
    </row>
    <row r="127" spans="13:13" ht="13.2" x14ac:dyDescent="0.25">
      <c r="M127" s="1"/>
    </row>
    <row r="128" spans="13:13" ht="13.2" x14ac:dyDescent="0.25">
      <c r="M128" s="1"/>
    </row>
    <row r="129" spans="13:13" ht="13.2" x14ac:dyDescent="0.25">
      <c r="M129" s="1"/>
    </row>
    <row r="130" spans="13:13" ht="13.2" x14ac:dyDescent="0.25">
      <c r="M130" s="1"/>
    </row>
    <row r="131" spans="13:13" ht="13.2" x14ac:dyDescent="0.25">
      <c r="M131" s="1"/>
    </row>
    <row r="132" spans="13:13" ht="13.2" x14ac:dyDescent="0.25">
      <c r="M132" s="1"/>
    </row>
    <row r="133" spans="13:13" ht="13.2" x14ac:dyDescent="0.25">
      <c r="M133" s="1"/>
    </row>
    <row r="134" spans="13:13" ht="13.2" x14ac:dyDescent="0.25">
      <c r="M134" s="1"/>
    </row>
    <row r="135" spans="13:13" ht="13.2" x14ac:dyDescent="0.25">
      <c r="M135" s="1"/>
    </row>
    <row r="136" spans="13:13" ht="13.2" x14ac:dyDescent="0.25">
      <c r="M136" s="1"/>
    </row>
    <row r="137" spans="13:13" ht="13.2" x14ac:dyDescent="0.25">
      <c r="M137" s="1"/>
    </row>
    <row r="138" spans="13:13" ht="13.2" x14ac:dyDescent="0.25">
      <c r="M138" s="1"/>
    </row>
    <row r="139" spans="13:13" ht="13.2" x14ac:dyDescent="0.25">
      <c r="M139" s="1"/>
    </row>
    <row r="140" spans="13:13" ht="13.2" x14ac:dyDescent="0.25">
      <c r="M140" s="1"/>
    </row>
    <row r="141" spans="13:13" ht="13.2" x14ac:dyDescent="0.25">
      <c r="M141" s="1"/>
    </row>
    <row r="142" spans="13:13" ht="13.2" x14ac:dyDescent="0.25">
      <c r="M142" s="1"/>
    </row>
    <row r="143" spans="13:13" ht="13.2" x14ac:dyDescent="0.25">
      <c r="M143" s="1"/>
    </row>
    <row r="144" spans="13:13" ht="13.2" x14ac:dyDescent="0.25">
      <c r="M144" s="1"/>
    </row>
    <row r="145" spans="13:13" ht="13.2" x14ac:dyDescent="0.25">
      <c r="M145" s="1"/>
    </row>
    <row r="146" spans="13:13" ht="13.2" x14ac:dyDescent="0.25">
      <c r="M146" s="1"/>
    </row>
    <row r="147" spans="13:13" ht="13.2" x14ac:dyDescent="0.25">
      <c r="M147" s="1"/>
    </row>
    <row r="148" spans="13:13" ht="13.2" x14ac:dyDescent="0.25">
      <c r="M148" s="1"/>
    </row>
    <row r="149" spans="13:13" ht="13.2" x14ac:dyDescent="0.25">
      <c r="M149" s="1"/>
    </row>
    <row r="150" spans="13:13" ht="13.2" x14ac:dyDescent="0.25">
      <c r="M150" s="1"/>
    </row>
    <row r="151" spans="13:13" ht="13.2" x14ac:dyDescent="0.25">
      <c r="M151" s="1"/>
    </row>
    <row r="152" spans="13:13" ht="13.2" x14ac:dyDescent="0.25">
      <c r="M152" s="1"/>
    </row>
    <row r="153" spans="13:13" ht="13.2" x14ac:dyDescent="0.25">
      <c r="M153" s="1"/>
    </row>
    <row r="154" spans="13:13" ht="13.2" x14ac:dyDescent="0.25">
      <c r="M154" s="1"/>
    </row>
    <row r="155" spans="13:13" ht="13.2" x14ac:dyDescent="0.25">
      <c r="M155" s="1"/>
    </row>
    <row r="156" spans="13:13" ht="13.2" x14ac:dyDescent="0.25">
      <c r="M156" s="1"/>
    </row>
    <row r="157" spans="13:13" ht="13.2" x14ac:dyDescent="0.25">
      <c r="M157" s="1"/>
    </row>
    <row r="158" spans="13:13" ht="13.2" x14ac:dyDescent="0.25">
      <c r="M158" s="1"/>
    </row>
    <row r="159" spans="13:13" ht="13.2" x14ac:dyDescent="0.25">
      <c r="M159" s="1"/>
    </row>
    <row r="160" spans="13:13" ht="13.2" x14ac:dyDescent="0.25">
      <c r="M160" s="1"/>
    </row>
    <row r="161" spans="13:13" ht="13.2" x14ac:dyDescent="0.25">
      <c r="M161" s="1"/>
    </row>
    <row r="162" spans="13:13" ht="13.2" x14ac:dyDescent="0.25">
      <c r="M162" s="1"/>
    </row>
    <row r="163" spans="13:13" ht="13.2" x14ac:dyDescent="0.25">
      <c r="M163" s="1"/>
    </row>
    <row r="164" spans="13:13" ht="13.2" x14ac:dyDescent="0.25">
      <c r="M164" s="1"/>
    </row>
    <row r="165" spans="13:13" ht="13.2" x14ac:dyDescent="0.25">
      <c r="M165" s="1"/>
    </row>
    <row r="166" spans="13:13" ht="13.2" x14ac:dyDescent="0.25">
      <c r="M166" s="1"/>
    </row>
    <row r="167" spans="13:13" ht="13.2" x14ac:dyDescent="0.25">
      <c r="M167" s="1"/>
    </row>
    <row r="168" spans="13:13" ht="13.2" x14ac:dyDescent="0.25">
      <c r="M168" s="1"/>
    </row>
    <row r="169" spans="13:13" ht="13.2" x14ac:dyDescent="0.25">
      <c r="M169" s="1"/>
    </row>
    <row r="170" spans="13:13" ht="13.2" x14ac:dyDescent="0.25">
      <c r="M170" s="1"/>
    </row>
    <row r="171" spans="13:13" ht="13.2" x14ac:dyDescent="0.25">
      <c r="M171" s="1"/>
    </row>
    <row r="172" spans="13:13" ht="13.2" x14ac:dyDescent="0.25">
      <c r="M172" s="1"/>
    </row>
    <row r="173" spans="13:13" ht="13.2" x14ac:dyDescent="0.25">
      <c r="M173" s="1"/>
    </row>
    <row r="174" spans="13:13" ht="13.2" x14ac:dyDescent="0.25">
      <c r="M174" s="1"/>
    </row>
    <row r="175" spans="13:13" ht="13.2" x14ac:dyDescent="0.25">
      <c r="M175" s="1"/>
    </row>
    <row r="176" spans="13:13" ht="13.2" x14ac:dyDescent="0.25">
      <c r="M176" s="1"/>
    </row>
    <row r="177" spans="13:13" ht="13.2" x14ac:dyDescent="0.25">
      <c r="M177" s="1"/>
    </row>
    <row r="178" spans="13:13" ht="13.2" x14ac:dyDescent="0.25">
      <c r="M178" s="1"/>
    </row>
    <row r="179" spans="13:13" ht="13.2" x14ac:dyDescent="0.25">
      <c r="M179" s="1"/>
    </row>
    <row r="180" spans="13:13" ht="13.2" x14ac:dyDescent="0.25">
      <c r="M180" s="1"/>
    </row>
    <row r="181" spans="13:13" ht="13.2" x14ac:dyDescent="0.25">
      <c r="M181" s="1"/>
    </row>
    <row r="182" spans="13:13" ht="13.2" x14ac:dyDescent="0.25">
      <c r="M182" s="1"/>
    </row>
    <row r="183" spans="13:13" ht="13.2" x14ac:dyDescent="0.25">
      <c r="M183" s="1"/>
    </row>
    <row r="184" spans="13:13" ht="13.2" x14ac:dyDescent="0.25">
      <c r="M184" s="1"/>
    </row>
    <row r="185" spans="13:13" ht="13.2" x14ac:dyDescent="0.25">
      <c r="M185" s="1"/>
    </row>
    <row r="186" spans="13:13" ht="13.2" x14ac:dyDescent="0.25">
      <c r="M186" s="1"/>
    </row>
    <row r="187" spans="13:13" ht="13.2" x14ac:dyDescent="0.25">
      <c r="M187" s="1"/>
    </row>
    <row r="188" spans="13:13" ht="13.2" x14ac:dyDescent="0.25">
      <c r="M188" s="1"/>
    </row>
    <row r="189" spans="13:13" ht="13.2" x14ac:dyDescent="0.25">
      <c r="M189" s="1"/>
    </row>
    <row r="190" spans="13:13" ht="13.2" x14ac:dyDescent="0.25">
      <c r="M190" s="1"/>
    </row>
    <row r="191" spans="13:13" ht="13.2" x14ac:dyDescent="0.25">
      <c r="M191" s="1"/>
    </row>
    <row r="192" spans="13:13" ht="13.2" x14ac:dyDescent="0.25">
      <c r="M192" s="1"/>
    </row>
    <row r="193" spans="13:13" ht="13.2" x14ac:dyDescent="0.25">
      <c r="M193" s="1"/>
    </row>
    <row r="194" spans="13:13" ht="13.2" x14ac:dyDescent="0.25">
      <c r="M194" s="1"/>
    </row>
    <row r="195" spans="13:13" ht="13.2" x14ac:dyDescent="0.25">
      <c r="M195" s="1"/>
    </row>
    <row r="196" spans="13:13" ht="13.2" x14ac:dyDescent="0.25">
      <c r="M196" s="1"/>
    </row>
    <row r="197" spans="13:13" ht="13.2" x14ac:dyDescent="0.25">
      <c r="M197" s="1"/>
    </row>
    <row r="198" spans="13:13" ht="13.2" x14ac:dyDescent="0.25">
      <c r="M198" s="1"/>
    </row>
    <row r="199" spans="13:13" ht="13.2" x14ac:dyDescent="0.25">
      <c r="M199" s="1"/>
    </row>
    <row r="200" spans="13:13" ht="13.2" x14ac:dyDescent="0.25">
      <c r="M200" s="1"/>
    </row>
    <row r="201" spans="13:13" ht="13.2" x14ac:dyDescent="0.25">
      <c r="M201" s="1"/>
    </row>
    <row r="202" spans="13:13" ht="13.2" x14ac:dyDescent="0.25">
      <c r="M202" s="1"/>
    </row>
    <row r="203" spans="13:13" ht="13.2" x14ac:dyDescent="0.25">
      <c r="M203" s="1"/>
    </row>
    <row r="204" spans="13:13" ht="13.2" x14ac:dyDescent="0.25">
      <c r="M204" s="1"/>
    </row>
    <row r="205" spans="13:13" ht="13.2" x14ac:dyDescent="0.25">
      <c r="M205" s="1"/>
    </row>
    <row r="206" spans="13:13" ht="13.2" x14ac:dyDescent="0.25">
      <c r="M206" s="1"/>
    </row>
    <row r="207" spans="13:13" ht="13.2" x14ac:dyDescent="0.25">
      <c r="M207" s="1"/>
    </row>
    <row r="208" spans="13:13" ht="13.2" x14ac:dyDescent="0.25">
      <c r="M208" s="1"/>
    </row>
    <row r="209" spans="13:13" ht="13.2" x14ac:dyDescent="0.25">
      <c r="M209" s="1"/>
    </row>
    <row r="210" spans="13:13" ht="13.2" x14ac:dyDescent="0.25">
      <c r="M210" s="1"/>
    </row>
    <row r="211" spans="13:13" ht="13.2" x14ac:dyDescent="0.25">
      <c r="M211" s="1"/>
    </row>
    <row r="212" spans="13:13" ht="13.2" x14ac:dyDescent="0.25">
      <c r="M212" s="1"/>
    </row>
    <row r="213" spans="13:13" ht="13.2" x14ac:dyDescent="0.25">
      <c r="M213" s="1"/>
    </row>
    <row r="214" spans="13:13" ht="13.2" x14ac:dyDescent="0.25">
      <c r="M214" s="1"/>
    </row>
    <row r="215" spans="13:13" ht="13.2" x14ac:dyDescent="0.25">
      <c r="M215" s="1"/>
    </row>
    <row r="216" spans="13:13" ht="13.2" x14ac:dyDescent="0.25">
      <c r="M216" s="1"/>
    </row>
    <row r="217" spans="13:13" ht="13.2" x14ac:dyDescent="0.25">
      <c r="M217" s="1"/>
    </row>
    <row r="218" spans="13:13" ht="13.2" x14ac:dyDescent="0.25">
      <c r="M218" s="1"/>
    </row>
    <row r="219" spans="13:13" ht="13.2" x14ac:dyDescent="0.25">
      <c r="M219" s="1"/>
    </row>
    <row r="220" spans="13:13" ht="13.2" x14ac:dyDescent="0.25">
      <c r="M220" s="1"/>
    </row>
    <row r="221" spans="13:13" ht="13.2" x14ac:dyDescent="0.25">
      <c r="M221" s="1"/>
    </row>
    <row r="222" spans="13:13" ht="13.2" x14ac:dyDescent="0.25">
      <c r="M222" s="1"/>
    </row>
    <row r="223" spans="13:13" ht="13.2" x14ac:dyDescent="0.25">
      <c r="M223" s="1"/>
    </row>
    <row r="224" spans="13:13" ht="13.2" x14ac:dyDescent="0.25">
      <c r="M224" s="1"/>
    </row>
    <row r="225" spans="13:13" ht="13.2" x14ac:dyDescent="0.25">
      <c r="M225" s="1"/>
    </row>
    <row r="226" spans="13:13" ht="13.2" x14ac:dyDescent="0.25">
      <c r="M226" s="1"/>
    </row>
    <row r="227" spans="13:13" ht="13.2" x14ac:dyDescent="0.25">
      <c r="M227" s="1"/>
    </row>
    <row r="228" spans="13:13" ht="13.2" x14ac:dyDescent="0.25">
      <c r="M228" s="1"/>
    </row>
    <row r="229" spans="13:13" ht="13.2" x14ac:dyDescent="0.25">
      <c r="M229" s="1"/>
    </row>
    <row r="230" spans="13:13" ht="13.2" x14ac:dyDescent="0.25">
      <c r="M230" s="1"/>
    </row>
    <row r="231" spans="13:13" ht="13.2" x14ac:dyDescent="0.25">
      <c r="M231" s="1"/>
    </row>
    <row r="232" spans="13:13" ht="13.2" x14ac:dyDescent="0.25">
      <c r="M232" s="1"/>
    </row>
    <row r="233" spans="13:13" ht="13.2" x14ac:dyDescent="0.25">
      <c r="M233" s="1"/>
    </row>
    <row r="234" spans="13:13" ht="13.2" x14ac:dyDescent="0.25">
      <c r="M234" s="1"/>
    </row>
    <row r="235" spans="13:13" ht="13.2" x14ac:dyDescent="0.25">
      <c r="M235" s="1"/>
    </row>
    <row r="236" spans="13:13" ht="13.2" x14ac:dyDescent="0.25">
      <c r="M236" s="1"/>
    </row>
    <row r="237" spans="13:13" ht="13.2" x14ac:dyDescent="0.25">
      <c r="M237" s="1"/>
    </row>
    <row r="238" spans="13:13" ht="13.2" x14ac:dyDescent="0.25">
      <c r="M238" s="1"/>
    </row>
    <row r="239" spans="13:13" ht="13.2" x14ac:dyDescent="0.25">
      <c r="M239" s="1"/>
    </row>
    <row r="240" spans="13:13" ht="13.2" x14ac:dyDescent="0.25">
      <c r="M240" s="1"/>
    </row>
    <row r="241" spans="13:13" ht="13.2" x14ac:dyDescent="0.25">
      <c r="M241" s="1"/>
    </row>
    <row r="242" spans="13:13" ht="13.2" x14ac:dyDescent="0.25">
      <c r="M242" s="1"/>
    </row>
    <row r="243" spans="13:13" ht="13.2" x14ac:dyDescent="0.25">
      <c r="M243" s="1"/>
    </row>
    <row r="244" spans="13:13" ht="13.2" x14ac:dyDescent="0.25">
      <c r="M244" s="1"/>
    </row>
    <row r="245" spans="13:13" ht="13.2" x14ac:dyDescent="0.25">
      <c r="M245" s="1"/>
    </row>
    <row r="246" spans="13:13" ht="13.2" x14ac:dyDescent="0.25">
      <c r="M246" s="1"/>
    </row>
    <row r="247" spans="13:13" ht="13.2" x14ac:dyDescent="0.25">
      <c r="M247" s="1"/>
    </row>
    <row r="248" spans="13:13" ht="13.2" x14ac:dyDescent="0.25">
      <c r="M248" s="1"/>
    </row>
    <row r="249" spans="13:13" ht="13.2" x14ac:dyDescent="0.25">
      <c r="M249" s="1"/>
    </row>
    <row r="250" spans="13:13" ht="13.2" x14ac:dyDescent="0.25">
      <c r="M250" s="1"/>
    </row>
    <row r="251" spans="13:13" ht="13.2" x14ac:dyDescent="0.25">
      <c r="M251" s="1"/>
    </row>
    <row r="252" spans="13:13" ht="13.2" x14ac:dyDescent="0.25">
      <c r="M252" s="1"/>
    </row>
    <row r="253" spans="13:13" ht="13.2" x14ac:dyDescent="0.25">
      <c r="M253" s="1"/>
    </row>
    <row r="254" spans="13:13" ht="13.2" x14ac:dyDescent="0.25">
      <c r="M254" s="1"/>
    </row>
    <row r="255" spans="13:13" ht="13.2" x14ac:dyDescent="0.25">
      <c r="M255" s="1"/>
    </row>
    <row r="256" spans="13:13" ht="13.2" x14ac:dyDescent="0.25">
      <c r="M256" s="1"/>
    </row>
    <row r="257" spans="13:13" ht="13.2" x14ac:dyDescent="0.25">
      <c r="M257" s="1"/>
    </row>
    <row r="258" spans="13:13" ht="13.2" x14ac:dyDescent="0.25">
      <c r="M258" s="1"/>
    </row>
    <row r="259" spans="13:13" ht="13.2" x14ac:dyDescent="0.25">
      <c r="M259" s="1"/>
    </row>
    <row r="260" spans="13:13" ht="13.2" x14ac:dyDescent="0.25">
      <c r="M260" s="1"/>
    </row>
    <row r="261" spans="13:13" ht="13.2" x14ac:dyDescent="0.25">
      <c r="M261" s="1"/>
    </row>
    <row r="262" spans="13:13" ht="13.2" x14ac:dyDescent="0.25">
      <c r="M262" s="1"/>
    </row>
    <row r="263" spans="13:13" ht="13.2" x14ac:dyDescent="0.25">
      <c r="M263" s="1"/>
    </row>
    <row r="264" spans="13:13" ht="13.2" x14ac:dyDescent="0.25">
      <c r="M264" s="1"/>
    </row>
    <row r="265" spans="13:13" ht="13.2" x14ac:dyDescent="0.25">
      <c r="M265" s="1"/>
    </row>
    <row r="266" spans="13:13" ht="13.2" x14ac:dyDescent="0.25">
      <c r="M266" s="1"/>
    </row>
    <row r="267" spans="13:13" ht="13.2" x14ac:dyDescent="0.25">
      <c r="M267" s="1"/>
    </row>
    <row r="268" spans="13:13" ht="13.2" x14ac:dyDescent="0.25">
      <c r="M268" s="1"/>
    </row>
    <row r="269" spans="13:13" ht="13.2" x14ac:dyDescent="0.25">
      <c r="M269" s="1"/>
    </row>
    <row r="270" spans="13:13" ht="13.2" x14ac:dyDescent="0.25">
      <c r="M270" s="1"/>
    </row>
    <row r="271" spans="13:13" ht="13.2" x14ac:dyDescent="0.25">
      <c r="M271" s="1"/>
    </row>
    <row r="272" spans="13:13" ht="13.2" x14ac:dyDescent="0.25">
      <c r="M272" s="1"/>
    </row>
    <row r="273" spans="13:13" ht="13.2" x14ac:dyDescent="0.25">
      <c r="M273" s="1"/>
    </row>
    <row r="274" spans="13:13" ht="13.2" x14ac:dyDescent="0.25">
      <c r="M274" s="1"/>
    </row>
    <row r="275" spans="13:13" ht="13.2" x14ac:dyDescent="0.25">
      <c r="M275" s="1"/>
    </row>
    <row r="276" spans="13:13" ht="13.2" x14ac:dyDescent="0.25">
      <c r="M276" s="1"/>
    </row>
    <row r="277" spans="13:13" ht="13.2" x14ac:dyDescent="0.25">
      <c r="M277" s="1"/>
    </row>
    <row r="278" spans="13:13" ht="13.2" x14ac:dyDescent="0.25">
      <c r="M278" s="1"/>
    </row>
    <row r="279" spans="13:13" ht="13.2" x14ac:dyDescent="0.25">
      <c r="M279" s="1"/>
    </row>
    <row r="280" spans="13:13" ht="13.2" x14ac:dyDescent="0.25">
      <c r="M280" s="1"/>
    </row>
    <row r="281" spans="13:13" ht="13.2" x14ac:dyDescent="0.25">
      <c r="M281" s="1"/>
    </row>
    <row r="282" spans="13:13" ht="13.2" x14ac:dyDescent="0.25">
      <c r="M282" s="1"/>
    </row>
    <row r="283" spans="13:13" ht="13.2" x14ac:dyDescent="0.25">
      <c r="M283" s="1"/>
    </row>
    <row r="284" spans="13:13" ht="13.2" x14ac:dyDescent="0.25">
      <c r="M284" s="1"/>
    </row>
    <row r="285" spans="13:13" ht="13.2" x14ac:dyDescent="0.25">
      <c r="M285" s="1"/>
    </row>
    <row r="286" spans="13:13" ht="13.2" x14ac:dyDescent="0.25">
      <c r="M286" s="1"/>
    </row>
    <row r="287" spans="13:13" ht="13.2" x14ac:dyDescent="0.25">
      <c r="M287" s="1"/>
    </row>
    <row r="288" spans="13:13" ht="13.2" x14ac:dyDescent="0.25">
      <c r="M288" s="1"/>
    </row>
    <row r="289" spans="13:13" ht="13.2" x14ac:dyDescent="0.25">
      <c r="M289" s="1"/>
    </row>
    <row r="290" spans="13:13" ht="13.2" x14ac:dyDescent="0.25">
      <c r="M290" s="1"/>
    </row>
    <row r="291" spans="13:13" ht="13.2" x14ac:dyDescent="0.25">
      <c r="M291" s="1"/>
    </row>
    <row r="292" spans="13:13" ht="13.2" x14ac:dyDescent="0.25">
      <c r="M292" s="1"/>
    </row>
    <row r="293" spans="13:13" ht="13.2" x14ac:dyDescent="0.25">
      <c r="M293" s="1"/>
    </row>
    <row r="294" spans="13:13" ht="13.2" x14ac:dyDescent="0.25">
      <c r="M294" s="1"/>
    </row>
    <row r="295" spans="13:13" ht="13.2" x14ac:dyDescent="0.25">
      <c r="M295" s="1"/>
    </row>
    <row r="296" spans="13:13" ht="13.2" x14ac:dyDescent="0.25">
      <c r="M296" s="1"/>
    </row>
    <row r="297" spans="13:13" ht="13.2" x14ac:dyDescent="0.25">
      <c r="M297" s="1"/>
    </row>
    <row r="298" spans="13:13" ht="13.2" x14ac:dyDescent="0.25">
      <c r="M298" s="1"/>
    </row>
    <row r="299" spans="13:13" ht="13.2" x14ac:dyDescent="0.25">
      <c r="M299" s="1"/>
    </row>
    <row r="300" spans="13:13" ht="13.2" x14ac:dyDescent="0.25">
      <c r="M300" s="1"/>
    </row>
    <row r="301" spans="13:13" ht="13.2" x14ac:dyDescent="0.25">
      <c r="M301" s="1"/>
    </row>
    <row r="302" spans="13:13" ht="13.2" x14ac:dyDescent="0.25">
      <c r="M302" s="1"/>
    </row>
    <row r="303" spans="13:13" ht="13.2" x14ac:dyDescent="0.25">
      <c r="M303" s="1"/>
    </row>
    <row r="304" spans="13:13" ht="13.2" x14ac:dyDescent="0.25">
      <c r="M304" s="1"/>
    </row>
    <row r="305" spans="13:13" ht="13.2" x14ac:dyDescent="0.25">
      <c r="M305" s="1"/>
    </row>
    <row r="306" spans="13:13" ht="13.2" x14ac:dyDescent="0.25">
      <c r="M306" s="1"/>
    </row>
    <row r="307" spans="13:13" ht="13.2" x14ac:dyDescent="0.25">
      <c r="M307" s="1"/>
    </row>
    <row r="308" spans="13:13" ht="13.2" x14ac:dyDescent="0.25">
      <c r="M308" s="1"/>
    </row>
    <row r="309" spans="13:13" ht="13.2" x14ac:dyDescent="0.25">
      <c r="M309" s="1"/>
    </row>
    <row r="310" spans="13:13" ht="13.2" x14ac:dyDescent="0.25">
      <c r="M310" s="1"/>
    </row>
    <row r="311" spans="13:13" ht="13.2" x14ac:dyDescent="0.25">
      <c r="M311" s="1"/>
    </row>
    <row r="312" spans="13:13" ht="13.2" x14ac:dyDescent="0.25">
      <c r="M312" s="1"/>
    </row>
    <row r="313" spans="13:13" ht="13.2" x14ac:dyDescent="0.25">
      <c r="M313" s="1"/>
    </row>
    <row r="314" spans="13:13" ht="13.2" x14ac:dyDescent="0.25">
      <c r="M314" s="1"/>
    </row>
    <row r="315" spans="13:13" ht="13.2" x14ac:dyDescent="0.25">
      <c r="M315" s="1"/>
    </row>
    <row r="316" spans="13:13" ht="13.2" x14ac:dyDescent="0.25">
      <c r="M316" s="1"/>
    </row>
    <row r="317" spans="13:13" ht="13.2" x14ac:dyDescent="0.25">
      <c r="M317" s="1"/>
    </row>
    <row r="318" spans="13:13" ht="13.2" x14ac:dyDescent="0.25">
      <c r="M318" s="1"/>
    </row>
    <row r="319" spans="13:13" ht="13.2" x14ac:dyDescent="0.25">
      <c r="M319" s="1"/>
    </row>
    <row r="320" spans="13:13" ht="13.2" x14ac:dyDescent="0.25">
      <c r="M320" s="1"/>
    </row>
    <row r="321" spans="13:13" ht="13.2" x14ac:dyDescent="0.25">
      <c r="M321" s="1"/>
    </row>
    <row r="322" spans="13:13" ht="13.2" x14ac:dyDescent="0.25">
      <c r="M322" s="1"/>
    </row>
    <row r="323" spans="13:13" ht="13.2" x14ac:dyDescent="0.25">
      <c r="M323" s="1"/>
    </row>
    <row r="324" spans="13:13" ht="13.2" x14ac:dyDescent="0.25">
      <c r="M324" s="1"/>
    </row>
    <row r="325" spans="13:13" ht="13.2" x14ac:dyDescent="0.25">
      <c r="M325" s="1"/>
    </row>
    <row r="326" spans="13:13" ht="13.2" x14ac:dyDescent="0.25">
      <c r="M326" s="1"/>
    </row>
    <row r="327" spans="13:13" ht="13.2" x14ac:dyDescent="0.25">
      <c r="M327" s="1"/>
    </row>
    <row r="328" spans="13:13" ht="13.2" x14ac:dyDescent="0.25">
      <c r="M328" s="1"/>
    </row>
    <row r="329" spans="13:13" ht="13.2" x14ac:dyDescent="0.25">
      <c r="M329" s="1"/>
    </row>
    <row r="330" spans="13:13" ht="13.2" x14ac:dyDescent="0.25">
      <c r="M330" s="1"/>
    </row>
    <row r="331" spans="13:13" ht="13.2" x14ac:dyDescent="0.25">
      <c r="M331" s="1"/>
    </row>
    <row r="332" spans="13:13" ht="13.2" x14ac:dyDescent="0.25">
      <c r="M332" s="1"/>
    </row>
    <row r="333" spans="13:13" ht="13.2" x14ac:dyDescent="0.25">
      <c r="M333" s="1"/>
    </row>
    <row r="334" spans="13:13" ht="13.2" x14ac:dyDescent="0.25">
      <c r="M334" s="1"/>
    </row>
    <row r="335" spans="13:13" ht="13.2" x14ac:dyDescent="0.25">
      <c r="M335" s="1"/>
    </row>
    <row r="336" spans="13:13" ht="13.2" x14ac:dyDescent="0.25">
      <c r="M336" s="1"/>
    </row>
    <row r="337" spans="13:13" ht="13.2" x14ac:dyDescent="0.25">
      <c r="M337" s="1"/>
    </row>
    <row r="338" spans="13:13" ht="13.2" x14ac:dyDescent="0.25">
      <c r="M338" s="1"/>
    </row>
    <row r="339" spans="13:13" ht="13.2" x14ac:dyDescent="0.25">
      <c r="M339" s="1"/>
    </row>
    <row r="340" spans="13:13" ht="13.2" x14ac:dyDescent="0.25">
      <c r="M340" s="1"/>
    </row>
    <row r="341" spans="13:13" ht="13.2" x14ac:dyDescent="0.25">
      <c r="M341" s="1"/>
    </row>
    <row r="342" spans="13:13" ht="13.2" x14ac:dyDescent="0.25">
      <c r="M342" s="1"/>
    </row>
    <row r="343" spans="13:13" ht="13.2" x14ac:dyDescent="0.25">
      <c r="M343" s="1"/>
    </row>
    <row r="344" spans="13:13" ht="13.2" x14ac:dyDescent="0.25">
      <c r="M344" s="1"/>
    </row>
    <row r="345" spans="13:13" ht="13.2" x14ac:dyDescent="0.25">
      <c r="M345" s="1"/>
    </row>
    <row r="346" spans="13:13" ht="13.2" x14ac:dyDescent="0.25">
      <c r="M346" s="1"/>
    </row>
    <row r="347" spans="13:13" ht="13.2" x14ac:dyDescent="0.25">
      <c r="M347" s="1"/>
    </row>
    <row r="348" spans="13:13" ht="13.2" x14ac:dyDescent="0.25">
      <c r="M348" s="1"/>
    </row>
    <row r="349" spans="13:13" ht="13.2" x14ac:dyDescent="0.25">
      <c r="M349" s="1"/>
    </row>
    <row r="350" spans="13:13" ht="13.2" x14ac:dyDescent="0.25">
      <c r="M350" s="1"/>
    </row>
    <row r="351" spans="13:13" ht="13.2" x14ac:dyDescent="0.25">
      <c r="M351" s="1"/>
    </row>
    <row r="352" spans="13:13" ht="13.2" x14ac:dyDescent="0.25">
      <c r="M352" s="1"/>
    </row>
    <row r="353" spans="13:13" ht="13.2" x14ac:dyDescent="0.25">
      <c r="M353" s="1"/>
    </row>
    <row r="354" spans="13:13" ht="13.2" x14ac:dyDescent="0.25">
      <c r="M354" s="1"/>
    </row>
    <row r="355" spans="13:13" ht="13.2" x14ac:dyDescent="0.25">
      <c r="M355" s="1"/>
    </row>
    <row r="356" spans="13:13" ht="13.2" x14ac:dyDescent="0.25">
      <c r="M356" s="1"/>
    </row>
    <row r="357" spans="13:13" ht="13.2" x14ac:dyDescent="0.25">
      <c r="M357" s="1"/>
    </row>
    <row r="358" spans="13:13" ht="13.2" x14ac:dyDescent="0.25">
      <c r="M358" s="1"/>
    </row>
    <row r="359" spans="13:13" ht="13.2" x14ac:dyDescent="0.25">
      <c r="M359" s="1"/>
    </row>
    <row r="360" spans="13:13" ht="13.2" x14ac:dyDescent="0.25">
      <c r="M360" s="1"/>
    </row>
    <row r="361" spans="13:13" ht="13.2" x14ac:dyDescent="0.25">
      <c r="M361" s="1"/>
    </row>
    <row r="362" spans="13:13" ht="13.2" x14ac:dyDescent="0.25">
      <c r="M362" s="1"/>
    </row>
    <row r="363" spans="13:13" ht="13.2" x14ac:dyDescent="0.25">
      <c r="M363" s="1"/>
    </row>
    <row r="364" spans="13:13" ht="13.2" x14ac:dyDescent="0.25">
      <c r="M364" s="1"/>
    </row>
    <row r="365" spans="13:13" ht="13.2" x14ac:dyDescent="0.25">
      <c r="M365" s="1"/>
    </row>
    <row r="366" spans="13:13" ht="13.2" x14ac:dyDescent="0.25">
      <c r="M366" s="1"/>
    </row>
    <row r="367" spans="13:13" ht="13.2" x14ac:dyDescent="0.25">
      <c r="M367" s="1"/>
    </row>
    <row r="368" spans="13:13" ht="13.2" x14ac:dyDescent="0.25">
      <c r="M368" s="1"/>
    </row>
    <row r="369" spans="13:13" ht="13.2" x14ac:dyDescent="0.25">
      <c r="M369" s="1"/>
    </row>
    <row r="370" spans="13:13" ht="13.2" x14ac:dyDescent="0.25">
      <c r="M370" s="1"/>
    </row>
    <row r="371" spans="13:13" ht="13.2" x14ac:dyDescent="0.25">
      <c r="M371" s="1"/>
    </row>
    <row r="372" spans="13:13" ht="13.2" x14ac:dyDescent="0.25">
      <c r="M372" s="1"/>
    </row>
    <row r="373" spans="13:13" ht="13.2" x14ac:dyDescent="0.25">
      <c r="M373" s="1"/>
    </row>
    <row r="374" spans="13:13" ht="13.2" x14ac:dyDescent="0.25">
      <c r="M374" s="1"/>
    </row>
    <row r="375" spans="13:13" ht="13.2" x14ac:dyDescent="0.25">
      <c r="M375" s="1"/>
    </row>
    <row r="376" spans="13:13" ht="13.2" x14ac:dyDescent="0.25">
      <c r="M376" s="1"/>
    </row>
    <row r="377" spans="13:13" ht="13.2" x14ac:dyDescent="0.25">
      <c r="M377" s="1"/>
    </row>
    <row r="378" spans="13:13" ht="13.2" x14ac:dyDescent="0.25">
      <c r="M378" s="1"/>
    </row>
    <row r="379" spans="13:13" ht="13.2" x14ac:dyDescent="0.25">
      <c r="M379" s="1"/>
    </row>
    <row r="380" spans="13:13" ht="13.2" x14ac:dyDescent="0.25">
      <c r="M380" s="1"/>
    </row>
    <row r="381" spans="13:13" ht="13.2" x14ac:dyDescent="0.25">
      <c r="M381" s="1"/>
    </row>
    <row r="382" spans="13:13" ht="13.2" x14ac:dyDescent="0.25">
      <c r="M382" s="1"/>
    </row>
    <row r="383" spans="13:13" ht="13.2" x14ac:dyDescent="0.25">
      <c r="M383" s="1"/>
    </row>
    <row r="384" spans="13:13" ht="13.2" x14ac:dyDescent="0.25">
      <c r="M384" s="1"/>
    </row>
    <row r="385" spans="13:13" ht="13.2" x14ac:dyDescent="0.25">
      <c r="M385" s="1"/>
    </row>
    <row r="386" spans="13:13" ht="13.2" x14ac:dyDescent="0.25">
      <c r="M386" s="1"/>
    </row>
    <row r="387" spans="13:13" ht="13.2" x14ac:dyDescent="0.25">
      <c r="M387" s="1"/>
    </row>
    <row r="388" spans="13:13" ht="13.2" x14ac:dyDescent="0.25">
      <c r="M388" s="1"/>
    </row>
    <row r="389" spans="13:13" ht="13.2" x14ac:dyDescent="0.25">
      <c r="M389" s="1"/>
    </row>
    <row r="390" spans="13:13" ht="13.2" x14ac:dyDescent="0.25">
      <c r="M390" s="1"/>
    </row>
    <row r="391" spans="13:13" ht="13.2" x14ac:dyDescent="0.25">
      <c r="M391" s="1"/>
    </row>
    <row r="392" spans="13:13" ht="13.2" x14ac:dyDescent="0.25">
      <c r="M392" s="1"/>
    </row>
    <row r="393" spans="13:13" ht="13.2" x14ac:dyDescent="0.25">
      <c r="M393" s="1"/>
    </row>
    <row r="394" spans="13:13" ht="13.2" x14ac:dyDescent="0.25">
      <c r="M394" s="1"/>
    </row>
    <row r="395" spans="13:13" ht="13.2" x14ac:dyDescent="0.25">
      <c r="M395" s="1"/>
    </row>
    <row r="396" spans="13:13" ht="13.2" x14ac:dyDescent="0.25">
      <c r="M396" s="1"/>
    </row>
    <row r="397" spans="13:13" ht="13.2" x14ac:dyDescent="0.25">
      <c r="M397" s="1"/>
    </row>
    <row r="398" spans="13:13" ht="13.2" x14ac:dyDescent="0.25">
      <c r="M398" s="1"/>
    </row>
    <row r="399" spans="13:13" ht="13.2" x14ac:dyDescent="0.25">
      <c r="M399" s="1"/>
    </row>
    <row r="400" spans="13:13" ht="13.2" x14ac:dyDescent="0.25">
      <c r="M400" s="1"/>
    </row>
    <row r="401" spans="13:13" ht="13.2" x14ac:dyDescent="0.25">
      <c r="M401" s="1"/>
    </row>
    <row r="402" spans="13:13" ht="13.2" x14ac:dyDescent="0.25">
      <c r="M402" s="1"/>
    </row>
    <row r="403" spans="13:13" ht="13.2" x14ac:dyDescent="0.25">
      <c r="M403" s="1"/>
    </row>
    <row r="404" spans="13:13" ht="13.2" x14ac:dyDescent="0.25">
      <c r="M404" s="1"/>
    </row>
    <row r="405" spans="13:13" ht="13.2" x14ac:dyDescent="0.25">
      <c r="M405" s="1"/>
    </row>
    <row r="406" spans="13:13" ht="13.2" x14ac:dyDescent="0.25">
      <c r="M406" s="1"/>
    </row>
    <row r="407" spans="13:13" ht="13.2" x14ac:dyDescent="0.25">
      <c r="M407" s="1"/>
    </row>
    <row r="408" spans="13:13" ht="13.2" x14ac:dyDescent="0.25">
      <c r="M408" s="1"/>
    </row>
    <row r="409" spans="13:13" ht="13.2" x14ac:dyDescent="0.25">
      <c r="M409" s="1"/>
    </row>
    <row r="410" spans="13:13" ht="13.2" x14ac:dyDescent="0.25">
      <c r="M410" s="1"/>
    </row>
    <row r="411" spans="13:13" ht="13.2" x14ac:dyDescent="0.25">
      <c r="M411" s="1"/>
    </row>
    <row r="412" spans="13:13" ht="13.2" x14ac:dyDescent="0.25">
      <c r="M412" s="1"/>
    </row>
    <row r="413" spans="13:13" ht="13.2" x14ac:dyDescent="0.25">
      <c r="M413" s="1"/>
    </row>
    <row r="414" spans="13:13" ht="13.2" x14ac:dyDescent="0.25">
      <c r="M414" s="1"/>
    </row>
    <row r="415" spans="13:13" ht="13.2" x14ac:dyDescent="0.25">
      <c r="M415" s="1"/>
    </row>
    <row r="416" spans="13:13" ht="13.2" x14ac:dyDescent="0.25">
      <c r="M416" s="1"/>
    </row>
    <row r="417" spans="13:13" ht="13.2" x14ac:dyDescent="0.25">
      <c r="M417" s="1"/>
    </row>
    <row r="418" spans="13:13" ht="13.2" x14ac:dyDescent="0.25">
      <c r="M418" s="1"/>
    </row>
    <row r="419" spans="13:13" ht="13.2" x14ac:dyDescent="0.25">
      <c r="M419" s="1"/>
    </row>
    <row r="420" spans="13:13" ht="13.2" x14ac:dyDescent="0.25">
      <c r="M420" s="1"/>
    </row>
    <row r="421" spans="13:13" ht="13.2" x14ac:dyDescent="0.25">
      <c r="M421" s="1"/>
    </row>
    <row r="422" spans="13:13" ht="13.2" x14ac:dyDescent="0.25">
      <c r="M422" s="1"/>
    </row>
    <row r="423" spans="13:13" ht="13.2" x14ac:dyDescent="0.25">
      <c r="M423" s="1"/>
    </row>
    <row r="424" spans="13:13" ht="13.2" x14ac:dyDescent="0.25">
      <c r="M424" s="1"/>
    </row>
    <row r="425" spans="13:13" ht="13.2" x14ac:dyDescent="0.25">
      <c r="M425" s="1"/>
    </row>
    <row r="426" spans="13:13" ht="13.2" x14ac:dyDescent="0.25">
      <c r="M426" s="1"/>
    </row>
    <row r="427" spans="13:13" ht="13.2" x14ac:dyDescent="0.25">
      <c r="M427" s="1"/>
    </row>
    <row r="428" spans="13:13" ht="13.2" x14ac:dyDescent="0.25">
      <c r="M428" s="1"/>
    </row>
    <row r="429" spans="13:13" ht="13.2" x14ac:dyDescent="0.25">
      <c r="M429" s="1"/>
    </row>
    <row r="430" spans="13:13" ht="13.2" x14ac:dyDescent="0.25">
      <c r="M430" s="1"/>
    </row>
    <row r="431" spans="13:13" ht="13.2" x14ac:dyDescent="0.25">
      <c r="M431" s="1"/>
    </row>
    <row r="432" spans="13:13" ht="13.2" x14ac:dyDescent="0.25">
      <c r="M432" s="1"/>
    </row>
    <row r="433" spans="13:13" ht="13.2" x14ac:dyDescent="0.25">
      <c r="M433" s="1"/>
    </row>
    <row r="434" spans="13:13" ht="13.2" x14ac:dyDescent="0.25">
      <c r="M434" s="1"/>
    </row>
    <row r="435" spans="13:13" ht="13.2" x14ac:dyDescent="0.25">
      <c r="M435" s="1"/>
    </row>
    <row r="436" spans="13:13" ht="13.2" x14ac:dyDescent="0.25">
      <c r="M436" s="1"/>
    </row>
    <row r="437" spans="13:13" ht="13.2" x14ac:dyDescent="0.25">
      <c r="M437" s="1"/>
    </row>
    <row r="438" spans="13:13" ht="13.2" x14ac:dyDescent="0.25">
      <c r="M438" s="1"/>
    </row>
    <row r="439" spans="13:13" ht="13.2" x14ac:dyDescent="0.25">
      <c r="M439" s="1"/>
    </row>
    <row r="440" spans="13:13" ht="13.2" x14ac:dyDescent="0.25">
      <c r="M440" s="1"/>
    </row>
    <row r="441" spans="13:13" ht="13.2" x14ac:dyDescent="0.25">
      <c r="M441" s="1"/>
    </row>
    <row r="442" spans="13:13" ht="13.2" x14ac:dyDescent="0.25">
      <c r="M442" s="1"/>
    </row>
    <row r="443" spans="13:13" ht="13.2" x14ac:dyDescent="0.25">
      <c r="M443" s="1"/>
    </row>
    <row r="444" spans="13:13" ht="13.2" x14ac:dyDescent="0.25">
      <c r="M444" s="1"/>
    </row>
    <row r="445" spans="13:13" ht="13.2" x14ac:dyDescent="0.25">
      <c r="M445" s="1"/>
    </row>
    <row r="446" spans="13:13" ht="13.2" x14ac:dyDescent="0.25">
      <c r="M446" s="1"/>
    </row>
    <row r="447" spans="13:13" ht="13.2" x14ac:dyDescent="0.25">
      <c r="M447" s="1"/>
    </row>
    <row r="448" spans="13:13" ht="13.2" x14ac:dyDescent="0.25">
      <c r="M448" s="1"/>
    </row>
    <row r="449" spans="13:13" ht="13.2" x14ac:dyDescent="0.25">
      <c r="M449" s="1"/>
    </row>
    <row r="450" spans="13:13" ht="13.2" x14ac:dyDescent="0.25">
      <c r="M450" s="1"/>
    </row>
    <row r="451" spans="13:13" ht="13.2" x14ac:dyDescent="0.25">
      <c r="M451" s="1"/>
    </row>
    <row r="452" spans="13:13" ht="13.2" x14ac:dyDescent="0.25">
      <c r="M452" s="1"/>
    </row>
    <row r="453" spans="13:13" ht="13.2" x14ac:dyDescent="0.25">
      <c r="M453" s="1"/>
    </row>
    <row r="454" spans="13:13" ht="13.2" x14ac:dyDescent="0.25">
      <c r="M454" s="1"/>
    </row>
    <row r="455" spans="13:13" ht="13.2" x14ac:dyDescent="0.25">
      <c r="M455" s="1"/>
    </row>
    <row r="456" spans="13:13" ht="13.2" x14ac:dyDescent="0.25">
      <c r="M456" s="1"/>
    </row>
    <row r="457" spans="13:13" ht="13.2" x14ac:dyDescent="0.25">
      <c r="M457" s="1"/>
    </row>
    <row r="458" spans="13:13" ht="13.2" x14ac:dyDescent="0.25">
      <c r="M458" s="1"/>
    </row>
    <row r="459" spans="13:13" ht="13.2" x14ac:dyDescent="0.25">
      <c r="M459" s="1"/>
    </row>
    <row r="460" spans="13:13" ht="13.2" x14ac:dyDescent="0.25">
      <c r="M460" s="1"/>
    </row>
    <row r="461" spans="13:13" ht="13.2" x14ac:dyDescent="0.25">
      <c r="M461" s="1"/>
    </row>
    <row r="462" spans="13:13" ht="13.2" x14ac:dyDescent="0.25">
      <c r="M462" s="1"/>
    </row>
    <row r="463" spans="13:13" ht="13.2" x14ac:dyDescent="0.25">
      <c r="M463" s="1"/>
    </row>
    <row r="464" spans="13:13" ht="13.2" x14ac:dyDescent="0.25">
      <c r="M464" s="1"/>
    </row>
    <row r="465" spans="13:13" ht="13.2" x14ac:dyDescent="0.25">
      <c r="M465" s="1"/>
    </row>
    <row r="466" spans="13:13" ht="13.2" x14ac:dyDescent="0.25">
      <c r="M466" s="1"/>
    </row>
    <row r="467" spans="13:13" ht="13.2" x14ac:dyDescent="0.25">
      <c r="M467" s="1"/>
    </row>
    <row r="468" spans="13:13" ht="13.2" x14ac:dyDescent="0.25">
      <c r="M468" s="1"/>
    </row>
    <row r="469" spans="13:13" ht="13.2" x14ac:dyDescent="0.25">
      <c r="M469" s="1"/>
    </row>
    <row r="470" spans="13:13" ht="13.2" x14ac:dyDescent="0.25">
      <c r="M470" s="1"/>
    </row>
    <row r="471" spans="13:13" ht="13.2" x14ac:dyDescent="0.25">
      <c r="M471" s="1"/>
    </row>
    <row r="472" spans="13:13" ht="13.2" x14ac:dyDescent="0.25">
      <c r="M472" s="1"/>
    </row>
    <row r="473" spans="13:13" ht="13.2" x14ac:dyDescent="0.25">
      <c r="M473" s="1"/>
    </row>
    <row r="474" spans="13:13" ht="13.2" x14ac:dyDescent="0.25">
      <c r="M474" s="1"/>
    </row>
    <row r="475" spans="13:13" ht="13.2" x14ac:dyDescent="0.25">
      <c r="M475" s="1"/>
    </row>
    <row r="476" spans="13:13" ht="13.2" x14ac:dyDescent="0.25">
      <c r="M476" s="1"/>
    </row>
    <row r="477" spans="13:13" ht="13.2" x14ac:dyDescent="0.25">
      <c r="M477" s="1"/>
    </row>
    <row r="478" spans="13:13" ht="13.2" x14ac:dyDescent="0.25">
      <c r="M478" s="1"/>
    </row>
    <row r="479" spans="13:13" ht="13.2" x14ac:dyDescent="0.25">
      <c r="M479" s="1"/>
    </row>
    <row r="480" spans="13:13" ht="13.2" x14ac:dyDescent="0.25">
      <c r="M480" s="1"/>
    </row>
    <row r="481" spans="13:13" ht="13.2" x14ac:dyDescent="0.25">
      <c r="M481" s="1"/>
    </row>
    <row r="482" spans="13:13" ht="13.2" x14ac:dyDescent="0.25">
      <c r="M482" s="1"/>
    </row>
    <row r="483" spans="13:13" ht="13.2" x14ac:dyDescent="0.25">
      <c r="M483" s="1"/>
    </row>
    <row r="484" spans="13:13" ht="13.2" x14ac:dyDescent="0.25">
      <c r="M484" s="1"/>
    </row>
    <row r="485" spans="13:13" ht="13.2" x14ac:dyDescent="0.25">
      <c r="M485" s="1"/>
    </row>
    <row r="486" spans="13:13" ht="13.2" x14ac:dyDescent="0.25">
      <c r="M486" s="1"/>
    </row>
    <row r="487" spans="13:13" ht="13.2" x14ac:dyDescent="0.25">
      <c r="M487" s="1"/>
    </row>
    <row r="488" spans="13:13" ht="13.2" x14ac:dyDescent="0.25">
      <c r="M488" s="1"/>
    </row>
    <row r="489" spans="13:13" ht="13.2" x14ac:dyDescent="0.25">
      <c r="M489" s="1"/>
    </row>
    <row r="490" spans="13:13" ht="13.2" x14ac:dyDescent="0.25">
      <c r="M490" s="1"/>
    </row>
    <row r="491" spans="13:13" ht="13.2" x14ac:dyDescent="0.25">
      <c r="M491" s="1"/>
    </row>
    <row r="492" spans="13:13" ht="13.2" x14ac:dyDescent="0.25">
      <c r="M492" s="1"/>
    </row>
    <row r="493" spans="13:13" ht="13.2" x14ac:dyDescent="0.25">
      <c r="M493" s="1"/>
    </row>
    <row r="494" spans="13:13" ht="13.2" x14ac:dyDescent="0.25">
      <c r="M494" s="1"/>
    </row>
    <row r="495" spans="13:13" ht="13.2" x14ac:dyDescent="0.25">
      <c r="M495" s="1"/>
    </row>
    <row r="496" spans="13:13" ht="13.2" x14ac:dyDescent="0.25">
      <c r="M496" s="1"/>
    </row>
    <row r="497" spans="13:13" ht="13.2" x14ac:dyDescent="0.25">
      <c r="M497" s="1"/>
    </row>
    <row r="498" spans="13:13" ht="13.2" x14ac:dyDescent="0.25">
      <c r="M498" s="1"/>
    </row>
    <row r="499" spans="13:13" ht="13.2" x14ac:dyDescent="0.25">
      <c r="M499" s="1"/>
    </row>
    <row r="500" spans="13:13" ht="13.2" x14ac:dyDescent="0.25">
      <c r="M500" s="1"/>
    </row>
    <row r="501" spans="13:13" ht="13.2" x14ac:dyDescent="0.25">
      <c r="M501" s="1"/>
    </row>
    <row r="502" spans="13:13" ht="13.2" x14ac:dyDescent="0.25">
      <c r="M502" s="1"/>
    </row>
    <row r="503" spans="13:13" ht="13.2" x14ac:dyDescent="0.25">
      <c r="M503" s="1"/>
    </row>
    <row r="504" spans="13:13" ht="13.2" x14ac:dyDescent="0.25">
      <c r="M504" s="1"/>
    </row>
    <row r="505" spans="13:13" ht="13.2" x14ac:dyDescent="0.25">
      <c r="M505" s="1"/>
    </row>
    <row r="506" spans="13:13" ht="13.2" x14ac:dyDescent="0.25">
      <c r="M506" s="1"/>
    </row>
    <row r="507" spans="13:13" ht="13.2" x14ac:dyDescent="0.25">
      <c r="M507" s="1"/>
    </row>
    <row r="508" spans="13:13" ht="13.2" x14ac:dyDescent="0.25">
      <c r="M508" s="1"/>
    </row>
    <row r="509" spans="13:13" ht="13.2" x14ac:dyDescent="0.25">
      <c r="M509" s="1"/>
    </row>
    <row r="510" spans="13:13" ht="13.2" x14ac:dyDescent="0.25">
      <c r="M510" s="1"/>
    </row>
    <row r="511" spans="13:13" ht="13.2" x14ac:dyDescent="0.25">
      <c r="M511" s="1"/>
    </row>
    <row r="512" spans="13:13" ht="13.2" x14ac:dyDescent="0.25">
      <c r="M512" s="1"/>
    </row>
    <row r="513" spans="13:13" ht="13.2" x14ac:dyDescent="0.25">
      <c r="M513" s="1"/>
    </row>
    <row r="514" spans="13:13" ht="13.2" x14ac:dyDescent="0.25">
      <c r="M514" s="1"/>
    </row>
    <row r="515" spans="13:13" ht="13.2" x14ac:dyDescent="0.25">
      <c r="M515" s="1"/>
    </row>
    <row r="516" spans="13:13" ht="13.2" x14ac:dyDescent="0.25">
      <c r="M516" s="1"/>
    </row>
    <row r="517" spans="13:13" ht="13.2" x14ac:dyDescent="0.25">
      <c r="M517" s="1"/>
    </row>
    <row r="518" spans="13:13" ht="13.2" x14ac:dyDescent="0.25">
      <c r="M518" s="1"/>
    </row>
    <row r="519" spans="13:13" ht="13.2" x14ac:dyDescent="0.25">
      <c r="M519" s="1"/>
    </row>
    <row r="520" spans="13:13" ht="13.2" x14ac:dyDescent="0.25">
      <c r="M520" s="1"/>
    </row>
    <row r="521" spans="13:13" ht="13.2" x14ac:dyDescent="0.25">
      <c r="M521" s="1"/>
    </row>
    <row r="522" spans="13:13" ht="13.2" x14ac:dyDescent="0.25">
      <c r="M522" s="1"/>
    </row>
    <row r="523" spans="13:13" ht="13.2" x14ac:dyDescent="0.25">
      <c r="M523" s="1"/>
    </row>
    <row r="524" spans="13:13" ht="13.2" x14ac:dyDescent="0.25">
      <c r="M524" s="1"/>
    </row>
    <row r="525" spans="13:13" ht="13.2" x14ac:dyDescent="0.25">
      <c r="M525" s="1"/>
    </row>
    <row r="526" spans="13:13" ht="13.2" x14ac:dyDescent="0.25">
      <c r="M526" s="1"/>
    </row>
    <row r="527" spans="13:13" ht="13.2" x14ac:dyDescent="0.25">
      <c r="M527" s="1"/>
    </row>
    <row r="528" spans="13:13" ht="13.2" x14ac:dyDescent="0.25">
      <c r="M528" s="1"/>
    </row>
    <row r="529" spans="13:13" ht="13.2" x14ac:dyDescent="0.25">
      <c r="M529" s="1"/>
    </row>
    <row r="530" spans="13:13" ht="13.2" x14ac:dyDescent="0.25">
      <c r="M530" s="1"/>
    </row>
    <row r="531" spans="13:13" ht="13.2" x14ac:dyDescent="0.25">
      <c r="M531" s="1"/>
    </row>
    <row r="532" spans="13:13" ht="13.2" x14ac:dyDescent="0.25">
      <c r="M532" s="1"/>
    </row>
    <row r="533" spans="13:13" ht="13.2" x14ac:dyDescent="0.25">
      <c r="M533" s="1"/>
    </row>
    <row r="534" spans="13:13" ht="13.2" x14ac:dyDescent="0.25">
      <c r="M534" s="1"/>
    </row>
    <row r="535" spans="13:13" ht="13.2" x14ac:dyDescent="0.25">
      <c r="M535" s="1"/>
    </row>
    <row r="536" spans="13:13" ht="13.2" x14ac:dyDescent="0.25">
      <c r="M536" s="1"/>
    </row>
    <row r="537" spans="13:13" ht="13.2" x14ac:dyDescent="0.25">
      <c r="M537" s="1"/>
    </row>
    <row r="538" spans="13:13" ht="13.2" x14ac:dyDescent="0.25">
      <c r="M538" s="1"/>
    </row>
    <row r="539" spans="13:13" ht="13.2" x14ac:dyDescent="0.25">
      <c r="M539" s="1"/>
    </row>
    <row r="540" spans="13:13" ht="13.2" x14ac:dyDescent="0.25">
      <c r="M540" s="1"/>
    </row>
    <row r="541" spans="13:13" ht="13.2" x14ac:dyDescent="0.25">
      <c r="M541" s="1"/>
    </row>
    <row r="542" spans="13:13" ht="13.2" x14ac:dyDescent="0.25">
      <c r="M542" s="1"/>
    </row>
    <row r="543" spans="13:13" ht="13.2" x14ac:dyDescent="0.25">
      <c r="M543" s="1"/>
    </row>
    <row r="544" spans="13:13" ht="13.2" x14ac:dyDescent="0.25">
      <c r="M544" s="1"/>
    </row>
    <row r="545" spans="13:13" ht="13.2" x14ac:dyDescent="0.25">
      <c r="M545" s="1"/>
    </row>
    <row r="546" spans="13:13" ht="13.2" x14ac:dyDescent="0.25">
      <c r="M546" s="1"/>
    </row>
    <row r="547" spans="13:13" ht="13.2" x14ac:dyDescent="0.25">
      <c r="M547" s="1"/>
    </row>
    <row r="548" spans="13:13" ht="13.2" x14ac:dyDescent="0.25">
      <c r="M548" s="1"/>
    </row>
    <row r="549" spans="13:13" ht="13.2" x14ac:dyDescent="0.25">
      <c r="M549" s="1"/>
    </row>
    <row r="550" spans="13:13" ht="13.2" x14ac:dyDescent="0.25">
      <c r="M550" s="1"/>
    </row>
    <row r="551" spans="13:13" ht="13.2" x14ac:dyDescent="0.25">
      <c r="M551" s="1"/>
    </row>
    <row r="552" spans="13:13" ht="13.2" x14ac:dyDescent="0.25">
      <c r="M552" s="1"/>
    </row>
    <row r="553" spans="13:13" ht="13.2" x14ac:dyDescent="0.25">
      <c r="M553" s="1"/>
    </row>
    <row r="554" spans="13:13" ht="13.2" x14ac:dyDescent="0.25">
      <c r="M554" s="1"/>
    </row>
    <row r="555" spans="13:13" ht="13.2" x14ac:dyDescent="0.25">
      <c r="M555" s="1"/>
    </row>
    <row r="556" spans="13:13" ht="13.2" x14ac:dyDescent="0.25">
      <c r="M556" s="1"/>
    </row>
    <row r="557" spans="13:13" ht="13.2" x14ac:dyDescent="0.25">
      <c r="M557" s="1"/>
    </row>
    <row r="558" spans="13:13" ht="13.2" x14ac:dyDescent="0.25">
      <c r="M558" s="1"/>
    </row>
    <row r="559" spans="13:13" ht="13.2" x14ac:dyDescent="0.25">
      <c r="M559" s="1"/>
    </row>
    <row r="560" spans="13:13" ht="13.2" x14ac:dyDescent="0.25">
      <c r="M560" s="1"/>
    </row>
    <row r="561" spans="13:13" ht="13.2" x14ac:dyDescent="0.25">
      <c r="M561" s="1"/>
    </row>
    <row r="562" spans="13:13" ht="13.2" x14ac:dyDescent="0.25">
      <c r="M562" s="1"/>
    </row>
    <row r="563" spans="13:13" ht="13.2" x14ac:dyDescent="0.25">
      <c r="M563" s="1"/>
    </row>
    <row r="564" spans="13:13" ht="13.2" x14ac:dyDescent="0.25">
      <c r="M564" s="1"/>
    </row>
    <row r="565" spans="13:13" ht="13.2" x14ac:dyDescent="0.25">
      <c r="M565" s="1"/>
    </row>
    <row r="566" spans="13:13" ht="13.2" x14ac:dyDescent="0.25">
      <c r="M566" s="1"/>
    </row>
    <row r="567" spans="13:13" ht="13.2" x14ac:dyDescent="0.25">
      <c r="M567" s="1"/>
    </row>
    <row r="568" spans="13:13" ht="13.2" x14ac:dyDescent="0.25">
      <c r="M568" s="1"/>
    </row>
    <row r="569" spans="13:13" ht="13.2" x14ac:dyDescent="0.25">
      <c r="M569" s="1"/>
    </row>
    <row r="570" spans="13:13" ht="13.2" x14ac:dyDescent="0.25">
      <c r="M570" s="1"/>
    </row>
    <row r="571" spans="13:13" ht="13.2" x14ac:dyDescent="0.25">
      <c r="M571" s="1"/>
    </row>
    <row r="572" spans="13:13" ht="13.2" x14ac:dyDescent="0.25">
      <c r="M572" s="1"/>
    </row>
    <row r="573" spans="13:13" ht="13.2" x14ac:dyDescent="0.25">
      <c r="M573" s="1"/>
    </row>
    <row r="574" spans="13:13" ht="13.2" x14ac:dyDescent="0.25">
      <c r="M574" s="1"/>
    </row>
    <row r="575" spans="13:13" ht="13.2" x14ac:dyDescent="0.25">
      <c r="M575" s="1"/>
    </row>
    <row r="576" spans="13:13" ht="13.2" x14ac:dyDescent="0.25">
      <c r="M576" s="1"/>
    </row>
    <row r="577" spans="13:13" ht="13.2" x14ac:dyDescent="0.25">
      <c r="M577" s="1"/>
    </row>
    <row r="578" spans="13:13" ht="13.2" x14ac:dyDescent="0.25">
      <c r="M578" s="1"/>
    </row>
    <row r="579" spans="13:13" ht="13.2" x14ac:dyDescent="0.25">
      <c r="M579" s="1"/>
    </row>
    <row r="580" spans="13:13" ht="13.2" x14ac:dyDescent="0.25">
      <c r="M580" s="1"/>
    </row>
    <row r="581" spans="13:13" ht="13.2" x14ac:dyDescent="0.25">
      <c r="M581" s="1"/>
    </row>
    <row r="582" spans="13:13" ht="13.2" x14ac:dyDescent="0.25">
      <c r="M582" s="1"/>
    </row>
    <row r="583" spans="13:13" ht="13.2" x14ac:dyDescent="0.25">
      <c r="M583" s="1"/>
    </row>
    <row r="584" spans="13:13" ht="13.2" x14ac:dyDescent="0.25">
      <c r="M584" s="1"/>
    </row>
    <row r="585" spans="13:13" ht="13.2" x14ac:dyDescent="0.25">
      <c r="M585" s="1"/>
    </row>
    <row r="586" spans="13:13" ht="13.2" x14ac:dyDescent="0.25">
      <c r="M586" s="1"/>
    </row>
    <row r="587" spans="13:13" ht="13.2" x14ac:dyDescent="0.25">
      <c r="M587" s="1"/>
    </row>
    <row r="588" spans="13:13" ht="13.2" x14ac:dyDescent="0.25">
      <c r="M588" s="1"/>
    </row>
    <row r="589" spans="13:13" ht="13.2" x14ac:dyDescent="0.25">
      <c r="M589" s="1"/>
    </row>
    <row r="590" spans="13:13" ht="13.2" x14ac:dyDescent="0.25">
      <c r="M590" s="1"/>
    </row>
    <row r="591" spans="13:13" ht="13.2" x14ac:dyDescent="0.25">
      <c r="M591" s="1"/>
    </row>
    <row r="592" spans="13:13" ht="13.2" x14ac:dyDescent="0.25">
      <c r="M592" s="1"/>
    </row>
    <row r="593" spans="13:13" ht="13.2" x14ac:dyDescent="0.25">
      <c r="M593" s="1"/>
    </row>
    <row r="594" spans="13:13" ht="13.2" x14ac:dyDescent="0.25">
      <c r="M594" s="1"/>
    </row>
    <row r="595" spans="13:13" ht="13.2" x14ac:dyDescent="0.25">
      <c r="M595" s="1"/>
    </row>
    <row r="596" spans="13:13" ht="13.2" x14ac:dyDescent="0.25">
      <c r="M596" s="1"/>
    </row>
    <row r="597" spans="13:13" ht="13.2" x14ac:dyDescent="0.25">
      <c r="M597" s="1"/>
    </row>
    <row r="598" spans="13:13" ht="13.2" x14ac:dyDescent="0.25">
      <c r="M598" s="1"/>
    </row>
    <row r="599" spans="13:13" ht="13.2" x14ac:dyDescent="0.25">
      <c r="M599" s="1"/>
    </row>
    <row r="600" spans="13:13" ht="13.2" x14ac:dyDescent="0.25">
      <c r="M600" s="1"/>
    </row>
    <row r="601" spans="13:13" ht="13.2" x14ac:dyDescent="0.25">
      <c r="M601" s="1"/>
    </row>
    <row r="602" spans="13:13" ht="13.2" x14ac:dyDescent="0.25">
      <c r="M602" s="1"/>
    </row>
    <row r="603" spans="13:13" ht="13.2" x14ac:dyDescent="0.25">
      <c r="M603" s="1"/>
    </row>
    <row r="604" spans="13:13" ht="13.2" x14ac:dyDescent="0.25">
      <c r="M604" s="1"/>
    </row>
    <row r="605" spans="13:13" ht="13.2" x14ac:dyDescent="0.25">
      <c r="M605" s="1"/>
    </row>
    <row r="606" spans="13:13" ht="13.2" x14ac:dyDescent="0.25">
      <c r="M606" s="1"/>
    </row>
    <row r="607" spans="13:13" ht="13.2" x14ac:dyDescent="0.25">
      <c r="M607" s="1"/>
    </row>
    <row r="608" spans="13:13" ht="13.2" x14ac:dyDescent="0.25">
      <c r="M608" s="1"/>
    </row>
    <row r="609" spans="13:13" ht="13.2" x14ac:dyDescent="0.25">
      <c r="M609" s="1"/>
    </row>
    <row r="610" spans="13:13" ht="13.2" x14ac:dyDescent="0.25">
      <c r="M610" s="1"/>
    </row>
    <row r="611" spans="13:13" ht="13.2" x14ac:dyDescent="0.25">
      <c r="M611" s="1"/>
    </row>
    <row r="612" spans="13:13" ht="13.2" x14ac:dyDescent="0.25">
      <c r="M612" s="1"/>
    </row>
    <row r="613" spans="13:13" ht="13.2" x14ac:dyDescent="0.25">
      <c r="M613" s="1"/>
    </row>
    <row r="614" spans="13:13" ht="13.2" x14ac:dyDescent="0.25">
      <c r="M614" s="1"/>
    </row>
    <row r="615" spans="13:13" ht="13.2" x14ac:dyDescent="0.25">
      <c r="M615" s="1"/>
    </row>
    <row r="616" spans="13:13" ht="13.2" x14ac:dyDescent="0.25">
      <c r="M616" s="1"/>
    </row>
    <row r="617" spans="13:13" ht="13.2" x14ac:dyDescent="0.25">
      <c r="M617" s="1"/>
    </row>
    <row r="618" spans="13:13" ht="13.2" x14ac:dyDescent="0.25">
      <c r="M618" s="1"/>
    </row>
    <row r="619" spans="13:13" ht="13.2" x14ac:dyDescent="0.25">
      <c r="M619" s="1"/>
    </row>
    <row r="620" spans="13:13" ht="13.2" x14ac:dyDescent="0.25">
      <c r="M620" s="1"/>
    </row>
    <row r="621" spans="13:13" ht="13.2" x14ac:dyDescent="0.25">
      <c r="M621" s="1"/>
    </row>
    <row r="622" spans="13:13" ht="13.2" x14ac:dyDescent="0.25">
      <c r="M622" s="1"/>
    </row>
    <row r="623" spans="13:13" ht="13.2" x14ac:dyDescent="0.25">
      <c r="M623" s="1"/>
    </row>
    <row r="624" spans="13:13" ht="13.2" x14ac:dyDescent="0.25">
      <c r="M624" s="1"/>
    </row>
    <row r="625" spans="13:13" ht="13.2" x14ac:dyDescent="0.25">
      <c r="M625" s="1"/>
    </row>
    <row r="626" spans="13:13" ht="13.2" x14ac:dyDescent="0.25">
      <c r="M626" s="1"/>
    </row>
    <row r="627" spans="13:13" ht="13.2" x14ac:dyDescent="0.25">
      <c r="M627" s="1"/>
    </row>
    <row r="628" spans="13:13" ht="13.2" x14ac:dyDescent="0.25">
      <c r="M628" s="1"/>
    </row>
    <row r="629" spans="13:13" ht="13.2" x14ac:dyDescent="0.25">
      <c r="M629" s="1"/>
    </row>
    <row r="630" spans="13:13" ht="13.2" x14ac:dyDescent="0.25">
      <c r="M630" s="1"/>
    </row>
    <row r="631" spans="13:13" ht="13.2" x14ac:dyDescent="0.25">
      <c r="M631" s="1"/>
    </row>
    <row r="632" spans="13:13" ht="13.2" x14ac:dyDescent="0.25">
      <c r="M632" s="1"/>
    </row>
    <row r="633" spans="13:13" ht="13.2" x14ac:dyDescent="0.25">
      <c r="M633" s="1"/>
    </row>
    <row r="634" spans="13:13" ht="13.2" x14ac:dyDescent="0.25">
      <c r="M634" s="1"/>
    </row>
    <row r="635" spans="13:13" ht="13.2" x14ac:dyDescent="0.25">
      <c r="M635" s="1"/>
    </row>
    <row r="636" spans="13:13" ht="13.2" x14ac:dyDescent="0.25">
      <c r="M636" s="1"/>
    </row>
    <row r="637" spans="13:13" ht="13.2" x14ac:dyDescent="0.25">
      <c r="M637" s="1"/>
    </row>
    <row r="638" spans="13:13" ht="13.2" x14ac:dyDescent="0.25">
      <c r="M638" s="1"/>
    </row>
    <row r="639" spans="13:13" ht="13.2" x14ac:dyDescent="0.25">
      <c r="M639" s="1"/>
    </row>
    <row r="640" spans="13:13" ht="13.2" x14ac:dyDescent="0.25">
      <c r="M640" s="1"/>
    </row>
    <row r="641" spans="13:13" ht="13.2" x14ac:dyDescent="0.25">
      <c r="M641" s="1"/>
    </row>
    <row r="642" spans="13:13" ht="13.2" x14ac:dyDescent="0.25">
      <c r="M642" s="1"/>
    </row>
    <row r="643" spans="13:13" ht="13.2" x14ac:dyDescent="0.25">
      <c r="M643" s="1"/>
    </row>
    <row r="644" spans="13:13" ht="13.2" x14ac:dyDescent="0.25">
      <c r="M644" s="1"/>
    </row>
    <row r="645" spans="13:13" ht="13.2" x14ac:dyDescent="0.25">
      <c r="M645" s="1"/>
    </row>
    <row r="646" spans="13:13" ht="13.2" x14ac:dyDescent="0.25">
      <c r="M646" s="1"/>
    </row>
    <row r="647" spans="13:13" ht="13.2" x14ac:dyDescent="0.25">
      <c r="M647" s="1"/>
    </row>
    <row r="648" spans="13:13" ht="13.2" x14ac:dyDescent="0.25">
      <c r="M648" s="1"/>
    </row>
    <row r="649" spans="13:13" ht="13.2" x14ac:dyDescent="0.25">
      <c r="M649" s="1"/>
    </row>
    <row r="650" spans="13:13" ht="13.2" x14ac:dyDescent="0.25">
      <c r="M650" s="1"/>
    </row>
    <row r="651" spans="13:13" ht="13.2" x14ac:dyDescent="0.25">
      <c r="M651" s="1"/>
    </row>
    <row r="652" spans="13:13" ht="13.2" x14ac:dyDescent="0.25">
      <c r="M652" s="1"/>
    </row>
    <row r="653" spans="13:13" ht="13.2" x14ac:dyDescent="0.25">
      <c r="M653" s="1"/>
    </row>
    <row r="654" spans="13:13" ht="13.2" x14ac:dyDescent="0.25">
      <c r="M654" s="1"/>
    </row>
    <row r="655" spans="13:13" ht="13.2" x14ac:dyDescent="0.25">
      <c r="M655" s="1"/>
    </row>
    <row r="656" spans="13:13" ht="13.2" x14ac:dyDescent="0.25">
      <c r="M656" s="1"/>
    </row>
    <row r="657" spans="13:13" ht="13.2" x14ac:dyDescent="0.25">
      <c r="M657" s="1"/>
    </row>
    <row r="658" spans="13:13" ht="13.2" x14ac:dyDescent="0.25">
      <c r="M658" s="1"/>
    </row>
    <row r="659" spans="13:13" ht="13.2" x14ac:dyDescent="0.25">
      <c r="M659" s="1"/>
    </row>
    <row r="660" spans="13:13" ht="13.2" x14ac:dyDescent="0.25">
      <c r="M660" s="1"/>
    </row>
    <row r="661" spans="13:13" ht="13.2" x14ac:dyDescent="0.25">
      <c r="M661" s="1"/>
    </row>
    <row r="662" spans="13:13" ht="13.2" x14ac:dyDescent="0.25">
      <c r="M662" s="1"/>
    </row>
    <row r="663" spans="13:13" ht="13.2" x14ac:dyDescent="0.25">
      <c r="M663" s="1"/>
    </row>
    <row r="664" spans="13:13" ht="13.2" x14ac:dyDescent="0.25">
      <c r="M664" s="1"/>
    </row>
    <row r="665" spans="13:13" ht="13.2" x14ac:dyDescent="0.25">
      <c r="M665" s="1"/>
    </row>
    <row r="666" spans="13:13" ht="13.2" x14ac:dyDescent="0.25">
      <c r="M666" s="1"/>
    </row>
    <row r="667" spans="13:13" ht="13.2" x14ac:dyDescent="0.25">
      <c r="M667" s="1"/>
    </row>
    <row r="668" spans="13:13" ht="13.2" x14ac:dyDescent="0.25">
      <c r="M668" s="1"/>
    </row>
    <row r="669" spans="13:13" ht="13.2" x14ac:dyDescent="0.25">
      <c r="M669" s="1"/>
    </row>
    <row r="670" spans="13:13" ht="13.2" x14ac:dyDescent="0.25">
      <c r="M670" s="1"/>
    </row>
    <row r="671" spans="13:13" ht="13.2" x14ac:dyDescent="0.25">
      <c r="M671" s="1"/>
    </row>
    <row r="672" spans="13:13" ht="13.2" x14ac:dyDescent="0.25">
      <c r="M672" s="1"/>
    </row>
    <row r="673" spans="13:13" ht="13.2" x14ac:dyDescent="0.25">
      <c r="M673" s="1"/>
    </row>
    <row r="674" spans="13:13" ht="13.2" x14ac:dyDescent="0.25">
      <c r="M674" s="1"/>
    </row>
    <row r="675" spans="13:13" ht="13.2" x14ac:dyDescent="0.25">
      <c r="M675" s="1"/>
    </row>
    <row r="676" spans="13:13" ht="13.2" x14ac:dyDescent="0.25">
      <c r="M676" s="1"/>
    </row>
    <row r="677" spans="13:13" ht="13.2" x14ac:dyDescent="0.25">
      <c r="M677" s="1"/>
    </row>
    <row r="678" spans="13:13" ht="13.2" x14ac:dyDescent="0.25">
      <c r="M678" s="1"/>
    </row>
    <row r="679" spans="13:13" ht="13.2" x14ac:dyDescent="0.25">
      <c r="M679" s="1"/>
    </row>
    <row r="680" spans="13:13" ht="13.2" x14ac:dyDescent="0.25">
      <c r="M680" s="1"/>
    </row>
    <row r="681" spans="13:13" ht="13.2" x14ac:dyDescent="0.25">
      <c r="M681" s="1"/>
    </row>
    <row r="682" spans="13:13" ht="13.2" x14ac:dyDescent="0.25">
      <c r="M682" s="1"/>
    </row>
    <row r="683" spans="13:13" ht="13.2" x14ac:dyDescent="0.25">
      <c r="M683" s="1"/>
    </row>
    <row r="684" spans="13:13" ht="13.2" x14ac:dyDescent="0.25">
      <c r="M684" s="1"/>
    </row>
    <row r="685" spans="13:13" ht="13.2" x14ac:dyDescent="0.25">
      <c r="M685" s="1"/>
    </row>
    <row r="686" spans="13:13" ht="13.2" x14ac:dyDescent="0.25">
      <c r="M686" s="1"/>
    </row>
    <row r="687" spans="13:13" ht="13.2" x14ac:dyDescent="0.25">
      <c r="M687" s="1"/>
    </row>
    <row r="688" spans="13:13" ht="13.2" x14ac:dyDescent="0.25">
      <c r="M688" s="1"/>
    </row>
    <row r="689" spans="13:13" ht="13.2" x14ac:dyDescent="0.25">
      <c r="M689" s="1"/>
    </row>
    <row r="690" spans="13:13" ht="13.2" x14ac:dyDescent="0.25">
      <c r="M690" s="1"/>
    </row>
    <row r="691" spans="13:13" ht="13.2" x14ac:dyDescent="0.25">
      <c r="M691" s="1"/>
    </row>
    <row r="692" spans="13:13" ht="13.2" x14ac:dyDescent="0.25">
      <c r="M692" s="1"/>
    </row>
    <row r="693" spans="13:13" ht="13.2" x14ac:dyDescent="0.25">
      <c r="M693" s="1"/>
    </row>
    <row r="694" spans="13:13" ht="13.2" x14ac:dyDescent="0.25">
      <c r="M694" s="1"/>
    </row>
    <row r="695" spans="13:13" ht="13.2" x14ac:dyDescent="0.25">
      <c r="M695" s="1"/>
    </row>
    <row r="696" spans="13:13" ht="13.2" x14ac:dyDescent="0.25">
      <c r="M696" s="1"/>
    </row>
    <row r="697" spans="13:13" ht="13.2" x14ac:dyDescent="0.25">
      <c r="M697" s="1"/>
    </row>
    <row r="698" spans="13:13" ht="13.2" x14ac:dyDescent="0.25">
      <c r="M698" s="1"/>
    </row>
    <row r="699" spans="13:13" ht="13.2" x14ac:dyDescent="0.25">
      <c r="M699" s="1"/>
    </row>
    <row r="700" spans="13:13" ht="13.2" x14ac:dyDescent="0.25">
      <c r="M700" s="1"/>
    </row>
    <row r="701" spans="13:13" ht="13.2" x14ac:dyDescent="0.25">
      <c r="M701" s="1"/>
    </row>
    <row r="702" spans="13:13" ht="13.2" x14ac:dyDescent="0.25">
      <c r="M702" s="1"/>
    </row>
    <row r="703" spans="13:13" ht="13.2" x14ac:dyDescent="0.25">
      <c r="M703" s="1"/>
    </row>
    <row r="704" spans="13:13" ht="13.2" x14ac:dyDescent="0.25">
      <c r="M704" s="1"/>
    </row>
    <row r="705" spans="13:13" ht="13.2" x14ac:dyDescent="0.25">
      <c r="M705" s="1"/>
    </row>
    <row r="706" spans="13:13" ht="13.2" x14ac:dyDescent="0.25">
      <c r="M706" s="1"/>
    </row>
    <row r="707" spans="13:13" ht="13.2" x14ac:dyDescent="0.25">
      <c r="M707" s="1"/>
    </row>
    <row r="708" spans="13:13" ht="13.2" x14ac:dyDescent="0.25">
      <c r="M708" s="1"/>
    </row>
    <row r="709" spans="13:13" ht="13.2" x14ac:dyDescent="0.25">
      <c r="M709" s="1"/>
    </row>
    <row r="710" spans="13:13" ht="13.2" x14ac:dyDescent="0.25">
      <c r="M710" s="1"/>
    </row>
    <row r="711" spans="13:13" ht="13.2" x14ac:dyDescent="0.25">
      <c r="M711" s="1"/>
    </row>
    <row r="712" spans="13:13" ht="13.2" x14ac:dyDescent="0.25">
      <c r="M712" s="1"/>
    </row>
    <row r="713" spans="13:13" ht="13.2" x14ac:dyDescent="0.25">
      <c r="M713" s="1"/>
    </row>
    <row r="714" spans="13:13" ht="13.2" x14ac:dyDescent="0.25">
      <c r="M714" s="1"/>
    </row>
    <row r="715" spans="13:13" ht="13.2" x14ac:dyDescent="0.25">
      <c r="M715" s="1"/>
    </row>
    <row r="716" spans="13:13" ht="13.2" x14ac:dyDescent="0.25">
      <c r="M716" s="1"/>
    </row>
    <row r="717" spans="13:13" ht="13.2" x14ac:dyDescent="0.25">
      <c r="M717" s="1"/>
    </row>
    <row r="718" spans="13:13" ht="13.2" x14ac:dyDescent="0.25">
      <c r="M718" s="1"/>
    </row>
    <row r="719" spans="13:13" ht="13.2" x14ac:dyDescent="0.25">
      <c r="M719" s="1"/>
    </row>
    <row r="720" spans="13:13" ht="13.2" x14ac:dyDescent="0.25">
      <c r="M720" s="1"/>
    </row>
    <row r="721" spans="13:13" ht="13.2" x14ac:dyDescent="0.25">
      <c r="M721" s="1"/>
    </row>
    <row r="722" spans="13:13" ht="13.2" x14ac:dyDescent="0.25">
      <c r="M722" s="1"/>
    </row>
    <row r="723" spans="13:13" ht="13.2" x14ac:dyDescent="0.25">
      <c r="M723" s="1"/>
    </row>
    <row r="724" spans="13:13" ht="13.2" x14ac:dyDescent="0.25">
      <c r="M724" s="1"/>
    </row>
    <row r="725" spans="13:13" ht="13.2" x14ac:dyDescent="0.25">
      <c r="M725" s="1"/>
    </row>
    <row r="726" spans="13:13" ht="13.2" x14ac:dyDescent="0.25">
      <c r="M726" s="1"/>
    </row>
    <row r="727" spans="13:13" ht="13.2" x14ac:dyDescent="0.25">
      <c r="M727" s="1"/>
    </row>
    <row r="728" spans="13:13" ht="13.2" x14ac:dyDescent="0.25">
      <c r="M728" s="1"/>
    </row>
    <row r="729" spans="13:13" ht="13.2" x14ac:dyDescent="0.25">
      <c r="M729" s="1"/>
    </row>
    <row r="730" spans="13:13" ht="13.2" x14ac:dyDescent="0.25">
      <c r="M730" s="1"/>
    </row>
    <row r="731" spans="13:13" ht="13.2" x14ac:dyDescent="0.25">
      <c r="M731" s="1"/>
    </row>
    <row r="732" spans="13:13" ht="13.2" x14ac:dyDescent="0.25">
      <c r="M732" s="1"/>
    </row>
    <row r="733" spans="13:13" ht="13.2" x14ac:dyDescent="0.25">
      <c r="M733" s="1"/>
    </row>
    <row r="734" spans="13:13" ht="13.2" x14ac:dyDescent="0.25">
      <c r="M734" s="1"/>
    </row>
    <row r="735" spans="13:13" ht="13.2" x14ac:dyDescent="0.25">
      <c r="M735" s="1"/>
    </row>
    <row r="736" spans="13:13" ht="13.2" x14ac:dyDescent="0.25">
      <c r="M736" s="1"/>
    </row>
    <row r="737" spans="13:13" ht="13.2" x14ac:dyDescent="0.25">
      <c r="M737" s="1"/>
    </row>
    <row r="738" spans="13:13" ht="13.2" x14ac:dyDescent="0.25">
      <c r="M738" s="1"/>
    </row>
    <row r="739" spans="13:13" ht="13.2" x14ac:dyDescent="0.25">
      <c r="M739" s="1"/>
    </row>
    <row r="740" spans="13:13" ht="13.2" x14ac:dyDescent="0.25">
      <c r="M740" s="1"/>
    </row>
    <row r="741" spans="13:13" ht="13.2" x14ac:dyDescent="0.25">
      <c r="M741" s="1"/>
    </row>
    <row r="742" spans="13:13" ht="13.2" x14ac:dyDescent="0.25">
      <c r="M742" s="1"/>
    </row>
    <row r="743" spans="13:13" ht="13.2" x14ac:dyDescent="0.25">
      <c r="M743" s="1"/>
    </row>
    <row r="744" spans="13:13" ht="13.2" x14ac:dyDescent="0.25">
      <c r="M744" s="1"/>
    </row>
    <row r="745" spans="13:13" ht="13.2" x14ac:dyDescent="0.25">
      <c r="M745" s="1"/>
    </row>
    <row r="746" spans="13:13" ht="13.2" x14ac:dyDescent="0.25">
      <c r="M746" s="1"/>
    </row>
    <row r="747" spans="13:13" ht="13.2" x14ac:dyDescent="0.25">
      <c r="M747" s="1"/>
    </row>
    <row r="748" spans="13:13" ht="13.2" x14ac:dyDescent="0.25">
      <c r="M748" s="1"/>
    </row>
    <row r="749" spans="13:13" ht="13.2" x14ac:dyDescent="0.25">
      <c r="M749" s="1"/>
    </row>
    <row r="750" spans="13:13" ht="13.2" x14ac:dyDescent="0.25">
      <c r="M750" s="1"/>
    </row>
    <row r="751" spans="13:13" ht="13.2" x14ac:dyDescent="0.25">
      <c r="M751" s="1"/>
    </row>
    <row r="752" spans="13:13" ht="13.2" x14ac:dyDescent="0.25">
      <c r="M752" s="1"/>
    </row>
    <row r="753" spans="13:13" ht="13.2" x14ac:dyDescent="0.25">
      <c r="M753" s="1"/>
    </row>
    <row r="754" spans="13:13" ht="13.2" x14ac:dyDescent="0.25">
      <c r="M754" s="1"/>
    </row>
    <row r="755" spans="13:13" ht="13.2" x14ac:dyDescent="0.25">
      <c r="M755" s="1"/>
    </row>
    <row r="756" spans="13:13" ht="13.2" x14ac:dyDescent="0.25">
      <c r="M756" s="1"/>
    </row>
    <row r="757" spans="13:13" ht="13.2" x14ac:dyDescent="0.25">
      <c r="M757" s="1"/>
    </row>
    <row r="758" spans="13:13" ht="13.2" x14ac:dyDescent="0.25">
      <c r="M758" s="1"/>
    </row>
    <row r="759" spans="13:13" ht="13.2" x14ac:dyDescent="0.25">
      <c r="M759" s="1"/>
    </row>
    <row r="760" spans="13:13" ht="13.2" x14ac:dyDescent="0.25">
      <c r="M760" s="1"/>
    </row>
    <row r="761" spans="13:13" ht="13.2" x14ac:dyDescent="0.25">
      <c r="M761" s="1"/>
    </row>
    <row r="762" spans="13:13" ht="13.2" x14ac:dyDescent="0.25">
      <c r="M762" s="1"/>
    </row>
    <row r="763" spans="13:13" ht="13.2" x14ac:dyDescent="0.25">
      <c r="M763" s="1"/>
    </row>
    <row r="764" spans="13:13" ht="13.2" x14ac:dyDescent="0.25">
      <c r="M764" s="1"/>
    </row>
    <row r="765" spans="13:13" ht="13.2" x14ac:dyDescent="0.25">
      <c r="M765" s="1"/>
    </row>
    <row r="766" spans="13:13" ht="13.2" x14ac:dyDescent="0.25">
      <c r="M766" s="1"/>
    </row>
    <row r="767" spans="13:13" ht="13.2" x14ac:dyDescent="0.25">
      <c r="M767" s="1"/>
    </row>
    <row r="768" spans="13:13" ht="13.2" x14ac:dyDescent="0.25">
      <c r="M768" s="1"/>
    </row>
    <row r="769" spans="13:13" ht="13.2" x14ac:dyDescent="0.25">
      <c r="M769" s="1"/>
    </row>
    <row r="770" spans="13:13" ht="13.2" x14ac:dyDescent="0.25">
      <c r="M770" s="1"/>
    </row>
    <row r="771" spans="13:13" ht="13.2" x14ac:dyDescent="0.25">
      <c r="M771" s="1"/>
    </row>
    <row r="772" spans="13:13" ht="13.2" x14ac:dyDescent="0.25">
      <c r="M772" s="1"/>
    </row>
    <row r="773" spans="13:13" ht="13.2" x14ac:dyDescent="0.25">
      <c r="M773" s="1"/>
    </row>
    <row r="774" spans="13:13" ht="13.2" x14ac:dyDescent="0.25">
      <c r="M774" s="1"/>
    </row>
    <row r="775" spans="13:13" ht="13.2" x14ac:dyDescent="0.25">
      <c r="M775" s="1"/>
    </row>
    <row r="776" spans="13:13" ht="13.2" x14ac:dyDescent="0.25">
      <c r="M776" s="1"/>
    </row>
    <row r="777" spans="13:13" ht="13.2" x14ac:dyDescent="0.25">
      <c r="M777" s="1"/>
    </row>
    <row r="778" spans="13:13" ht="13.2" x14ac:dyDescent="0.25">
      <c r="M778" s="1"/>
    </row>
    <row r="779" spans="13:13" ht="13.2" x14ac:dyDescent="0.25">
      <c r="M779" s="1"/>
    </row>
    <row r="780" spans="13:13" ht="13.2" x14ac:dyDescent="0.25">
      <c r="M780" s="1"/>
    </row>
    <row r="781" spans="13:13" ht="13.2" x14ac:dyDescent="0.25">
      <c r="M781" s="1"/>
    </row>
    <row r="782" spans="13:13" ht="13.2" x14ac:dyDescent="0.25">
      <c r="M782" s="1"/>
    </row>
    <row r="783" spans="13:13" ht="13.2" x14ac:dyDescent="0.25">
      <c r="M783" s="1"/>
    </row>
    <row r="784" spans="13:13" ht="13.2" x14ac:dyDescent="0.25">
      <c r="M784" s="1"/>
    </row>
    <row r="785" spans="13:13" ht="13.2" x14ac:dyDescent="0.25">
      <c r="M785" s="1"/>
    </row>
    <row r="786" spans="13:13" ht="13.2" x14ac:dyDescent="0.25">
      <c r="M786" s="1"/>
    </row>
    <row r="787" spans="13:13" ht="13.2" x14ac:dyDescent="0.25">
      <c r="M787" s="1"/>
    </row>
    <row r="788" spans="13:13" ht="13.2" x14ac:dyDescent="0.25">
      <c r="M788" s="1"/>
    </row>
    <row r="789" spans="13:13" ht="13.2" x14ac:dyDescent="0.25">
      <c r="M789" s="1"/>
    </row>
    <row r="790" spans="13:13" ht="13.2" x14ac:dyDescent="0.25">
      <c r="M790" s="1"/>
    </row>
    <row r="791" spans="13:13" ht="13.2" x14ac:dyDescent="0.25">
      <c r="M791" s="1"/>
    </row>
    <row r="792" spans="13:13" ht="13.2" x14ac:dyDescent="0.25">
      <c r="M792" s="1"/>
    </row>
    <row r="793" spans="13:13" ht="13.2" x14ac:dyDescent="0.25">
      <c r="M793" s="1"/>
    </row>
    <row r="794" spans="13:13" ht="13.2" x14ac:dyDescent="0.25">
      <c r="M794" s="1"/>
    </row>
    <row r="795" spans="13:13" ht="13.2" x14ac:dyDescent="0.25">
      <c r="M795" s="1"/>
    </row>
    <row r="796" spans="13:13" ht="13.2" x14ac:dyDescent="0.25">
      <c r="M796" s="1"/>
    </row>
    <row r="797" spans="13:13" ht="13.2" x14ac:dyDescent="0.25">
      <c r="M797" s="1"/>
    </row>
    <row r="798" spans="13:13" ht="13.2" x14ac:dyDescent="0.25">
      <c r="M798" s="1"/>
    </row>
    <row r="799" spans="13:13" ht="13.2" x14ac:dyDescent="0.25">
      <c r="M799" s="1"/>
    </row>
    <row r="800" spans="13:13" ht="13.2" x14ac:dyDescent="0.25">
      <c r="M800" s="1"/>
    </row>
    <row r="801" spans="13:13" ht="13.2" x14ac:dyDescent="0.25">
      <c r="M801" s="1"/>
    </row>
    <row r="802" spans="13:13" ht="13.2" x14ac:dyDescent="0.25">
      <c r="M802" s="1"/>
    </row>
    <row r="803" spans="13:13" ht="13.2" x14ac:dyDescent="0.25">
      <c r="M803" s="1"/>
    </row>
    <row r="804" spans="13:13" ht="13.2" x14ac:dyDescent="0.25">
      <c r="M804" s="1"/>
    </row>
    <row r="805" spans="13:13" ht="13.2" x14ac:dyDescent="0.25">
      <c r="M805" s="1"/>
    </row>
    <row r="806" spans="13:13" ht="13.2" x14ac:dyDescent="0.25">
      <c r="M806" s="1"/>
    </row>
    <row r="807" spans="13:13" ht="13.2" x14ac:dyDescent="0.25">
      <c r="M807" s="1"/>
    </row>
    <row r="808" spans="13:13" ht="13.2" x14ac:dyDescent="0.25">
      <c r="M808" s="1"/>
    </row>
    <row r="809" spans="13:13" ht="13.2" x14ac:dyDescent="0.25">
      <c r="M809" s="1"/>
    </row>
    <row r="810" spans="13:13" ht="13.2" x14ac:dyDescent="0.25">
      <c r="M810" s="1"/>
    </row>
    <row r="811" spans="13:13" ht="13.2" x14ac:dyDescent="0.25">
      <c r="M811" s="1"/>
    </row>
    <row r="812" spans="13:13" ht="13.2" x14ac:dyDescent="0.25">
      <c r="M812" s="1"/>
    </row>
    <row r="813" spans="13:13" ht="13.2" x14ac:dyDescent="0.25">
      <c r="M813" s="1"/>
    </row>
    <row r="814" spans="13:13" ht="13.2" x14ac:dyDescent="0.25">
      <c r="M814" s="1"/>
    </row>
    <row r="815" spans="13:13" ht="13.2" x14ac:dyDescent="0.25">
      <c r="M815" s="1"/>
    </row>
    <row r="816" spans="13:13" ht="13.2" x14ac:dyDescent="0.25">
      <c r="M816" s="1"/>
    </row>
    <row r="817" spans="13:13" ht="13.2" x14ac:dyDescent="0.25">
      <c r="M817" s="1"/>
    </row>
    <row r="818" spans="13:13" ht="13.2" x14ac:dyDescent="0.25">
      <c r="M818" s="1"/>
    </row>
    <row r="819" spans="13:13" ht="13.2" x14ac:dyDescent="0.25">
      <c r="M819" s="1"/>
    </row>
    <row r="820" spans="13:13" ht="13.2" x14ac:dyDescent="0.25">
      <c r="M820" s="1"/>
    </row>
    <row r="821" spans="13:13" ht="13.2" x14ac:dyDescent="0.25">
      <c r="M821" s="1"/>
    </row>
    <row r="822" spans="13:13" ht="13.2" x14ac:dyDescent="0.25">
      <c r="M822" s="1"/>
    </row>
    <row r="823" spans="13:13" ht="13.2" x14ac:dyDescent="0.25">
      <c r="M823" s="1"/>
    </row>
    <row r="824" spans="13:13" ht="13.2" x14ac:dyDescent="0.25">
      <c r="M824" s="1"/>
    </row>
    <row r="825" spans="13:13" ht="13.2" x14ac:dyDescent="0.25">
      <c r="M825" s="1"/>
    </row>
    <row r="826" spans="13:13" ht="13.2" x14ac:dyDescent="0.25">
      <c r="M826" s="1"/>
    </row>
    <row r="827" spans="13:13" ht="13.2" x14ac:dyDescent="0.25">
      <c r="M827" s="1"/>
    </row>
    <row r="828" spans="13:13" ht="13.2" x14ac:dyDescent="0.25">
      <c r="M828" s="1"/>
    </row>
    <row r="829" spans="13:13" ht="13.2" x14ac:dyDescent="0.25">
      <c r="M829" s="1"/>
    </row>
    <row r="830" spans="13:13" ht="13.2" x14ac:dyDescent="0.25">
      <c r="M830" s="1"/>
    </row>
    <row r="831" spans="13:13" ht="13.2" x14ac:dyDescent="0.25">
      <c r="M831" s="1"/>
    </row>
    <row r="832" spans="13:13" ht="13.2" x14ac:dyDescent="0.25">
      <c r="M832" s="1"/>
    </row>
    <row r="833" spans="13:13" ht="13.2" x14ac:dyDescent="0.25">
      <c r="M833" s="1"/>
    </row>
    <row r="834" spans="13:13" ht="13.2" x14ac:dyDescent="0.25">
      <c r="M834" s="1"/>
    </row>
    <row r="835" spans="13:13" ht="13.2" x14ac:dyDescent="0.25">
      <c r="M835" s="1"/>
    </row>
    <row r="836" spans="13:13" ht="13.2" x14ac:dyDescent="0.25">
      <c r="M836" s="1"/>
    </row>
    <row r="837" spans="13:13" ht="13.2" x14ac:dyDescent="0.25">
      <c r="M837" s="1"/>
    </row>
    <row r="838" spans="13:13" ht="13.2" x14ac:dyDescent="0.25">
      <c r="M838" s="1"/>
    </row>
    <row r="839" spans="13:13" ht="13.2" x14ac:dyDescent="0.25">
      <c r="M839" s="1"/>
    </row>
    <row r="840" spans="13:13" ht="13.2" x14ac:dyDescent="0.25">
      <c r="M840" s="1"/>
    </row>
    <row r="841" spans="13:13" ht="13.2" x14ac:dyDescent="0.25">
      <c r="M841" s="1"/>
    </row>
    <row r="842" spans="13:13" ht="13.2" x14ac:dyDescent="0.25">
      <c r="M842" s="1"/>
    </row>
    <row r="843" spans="13:13" ht="13.2" x14ac:dyDescent="0.25">
      <c r="M843" s="1"/>
    </row>
    <row r="844" spans="13:13" ht="13.2" x14ac:dyDescent="0.25">
      <c r="M844" s="1"/>
    </row>
    <row r="845" spans="13:13" ht="13.2" x14ac:dyDescent="0.25">
      <c r="M845" s="1"/>
    </row>
    <row r="846" spans="13:13" ht="13.2" x14ac:dyDescent="0.25">
      <c r="M846" s="1"/>
    </row>
    <row r="847" spans="13:13" ht="13.2" x14ac:dyDescent="0.25">
      <c r="M847" s="1"/>
    </row>
    <row r="848" spans="13:13" ht="13.2" x14ac:dyDescent="0.25">
      <c r="M848" s="1"/>
    </row>
    <row r="849" spans="13:13" ht="13.2" x14ac:dyDescent="0.25">
      <c r="M849" s="1"/>
    </row>
    <row r="850" spans="13:13" ht="13.2" x14ac:dyDescent="0.25">
      <c r="M850" s="1"/>
    </row>
    <row r="851" spans="13:13" ht="13.2" x14ac:dyDescent="0.25">
      <c r="M851" s="1"/>
    </row>
    <row r="852" spans="13:13" ht="13.2" x14ac:dyDescent="0.25">
      <c r="M852" s="1"/>
    </row>
    <row r="853" spans="13:13" ht="13.2" x14ac:dyDescent="0.25">
      <c r="M853" s="1"/>
    </row>
    <row r="854" spans="13:13" ht="13.2" x14ac:dyDescent="0.25">
      <c r="M854" s="1"/>
    </row>
    <row r="855" spans="13:13" ht="13.2" x14ac:dyDescent="0.25">
      <c r="M855" s="1"/>
    </row>
    <row r="856" spans="13:13" ht="13.2" x14ac:dyDescent="0.25">
      <c r="M856" s="1"/>
    </row>
    <row r="857" spans="13:13" ht="13.2" x14ac:dyDescent="0.25">
      <c r="M857" s="1"/>
    </row>
    <row r="858" spans="13:13" ht="13.2" x14ac:dyDescent="0.25">
      <c r="M858" s="1"/>
    </row>
    <row r="859" spans="13:13" ht="13.2" x14ac:dyDescent="0.25">
      <c r="M859" s="1"/>
    </row>
    <row r="860" spans="13:13" ht="13.2" x14ac:dyDescent="0.25">
      <c r="M860" s="1"/>
    </row>
    <row r="861" spans="13:13" ht="13.2" x14ac:dyDescent="0.25">
      <c r="M861" s="1"/>
    </row>
    <row r="862" spans="13:13" ht="13.2" x14ac:dyDescent="0.25">
      <c r="M862" s="1"/>
    </row>
    <row r="863" spans="13:13" ht="13.2" x14ac:dyDescent="0.25">
      <c r="M863" s="1"/>
    </row>
    <row r="864" spans="13:13" ht="13.2" x14ac:dyDescent="0.25">
      <c r="M864" s="1"/>
    </row>
    <row r="865" spans="13:13" ht="13.2" x14ac:dyDescent="0.25">
      <c r="M865" s="1"/>
    </row>
    <row r="866" spans="13:13" ht="13.2" x14ac:dyDescent="0.25">
      <c r="M866" s="1"/>
    </row>
    <row r="867" spans="13:13" ht="13.2" x14ac:dyDescent="0.25">
      <c r="M867" s="1"/>
    </row>
    <row r="868" spans="13:13" ht="13.2" x14ac:dyDescent="0.25">
      <c r="M868" s="1"/>
    </row>
    <row r="869" spans="13:13" ht="13.2" x14ac:dyDescent="0.25">
      <c r="M869" s="1"/>
    </row>
    <row r="870" spans="13:13" ht="13.2" x14ac:dyDescent="0.25">
      <c r="M870" s="1"/>
    </row>
    <row r="871" spans="13:13" ht="13.2" x14ac:dyDescent="0.25">
      <c r="M871" s="1"/>
    </row>
    <row r="872" spans="13:13" ht="13.2" x14ac:dyDescent="0.25">
      <c r="M872" s="1"/>
    </row>
    <row r="873" spans="13:13" ht="13.2" x14ac:dyDescent="0.25">
      <c r="M873" s="1"/>
    </row>
    <row r="874" spans="13:13" ht="13.2" x14ac:dyDescent="0.25">
      <c r="M874" s="1"/>
    </row>
    <row r="875" spans="13:13" ht="13.2" x14ac:dyDescent="0.25">
      <c r="M875" s="1"/>
    </row>
    <row r="876" spans="13:13" ht="13.2" x14ac:dyDescent="0.25">
      <c r="M876" s="1"/>
    </row>
    <row r="877" spans="13:13" ht="13.2" x14ac:dyDescent="0.25">
      <c r="M877" s="1"/>
    </row>
    <row r="878" spans="13:13" ht="13.2" x14ac:dyDescent="0.25">
      <c r="M878" s="1"/>
    </row>
    <row r="879" spans="13:13" ht="13.2" x14ac:dyDescent="0.25">
      <c r="M879" s="1"/>
    </row>
    <row r="880" spans="13:13" ht="13.2" x14ac:dyDescent="0.25">
      <c r="M880" s="1"/>
    </row>
    <row r="881" spans="13:13" ht="13.2" x14ac:dyDescent="0.25">
      <c r="M881" s="1"/>
    </row>
    <row r="882" spans="13:13" ht="13.2" x14ac:dyDescent="0.25">
      <c r="M882" s="1"/>
    </row>
    <row r="883" spans="13:13" ht="13.2" x14ac:dyDescent="0.25">
      <c r="M883" s="1"/>
    </row>
    <row r="884" spans="13:13" ht="13.2" x14ac:dyDescent="0.25">
      <c r="M884" s="1"/>
    </row>
    <row r="885" spans="13:13" ht="13.2" x14ac:dyDescent="0.25">
      <c r="M885" s="1"/>
    </row>
    <row r="886" spans="13:13" ht="13.2" x14ac:dyDescent="0.25">
      <c r="M886" s="1"/>
    </row>
    <row r="887" spans="13:13" ht="13.2" x14ac:dyDescent="0.25">
      <c r="M887" s="1"/>
    </row>
    <row r="888" spans="13:13" ht="13.2" x14ac:dyDescent="0.25">
      <c r="M888" s="1"/>
    </row>
    <row r="889" spans="13:13" ht="13.2" x14ac:dyDescent="0.25">
      <c r="M889" s="1"/>
    </row>
    <row r="890" spans="13:13" ht="13.2" x14ac:dyDescent="0.25">
      <c r="M890" s="1"/>
    </row>
    <row r="891" spans="13:13" ht="13.2" x14ac:dyDescent="0.25">
      <c r="M891" s="1"/>
    </row>
    <row r="892" spans="13:13" ht="13.2" x14ac:dyDescent="0.25">
      <c r="M892" s="1"/>
    </row>
    <row r="893" spans="13:13" ht="13.2" x14ac:dyDescent="0.25">
      <c r="M893" s="1"/>
    </row>
    <row r="894" spans="13:13" ht="13.2" x14ac:dyDescent="0.25">
      <c r="M894" s="1"/>
    </row>
    <row r="895" spans="13:13" ht="13.2" x14ac:dyDescent="0.25">
      <c r="M895" s="1"/>
    </row>
    <row r="896" spans="13:13" ht="13.2" x14ac:dyDescent="0.25">
      <c r="M896" s="1"/>
    </row>
    <row r="897" spans="13:13" ht="13.2" x14ac:dyDescent="0.25">
      <c r="M897" s="1"/>
    </row>
    <row r="898" spans="13:13" ht="13.2" x14ac:dyDescent="0.25">
      <c r="M898" s="1"/>
    </row>
    <row r="899" spans="13:13" ht="13.2" x14ac:dyDescent="0.25">
      <c r="M899" s="1"/>
    </row>
    <row r="900" spans="13:13" ht="13.2" x14ac:dyDescent="0.25">
      <c r="M900" s="1"/>
    </row>
    <row r="901" spans="13:13" ht="13.2" x14ac:dyDescent="0.25">
      <c r="M901" s="1"/>
    </row>
    <row r="902" spans="13:13" ht="13.2" x14ac:dyDescent="0.25">
      <c r="M902" s="1"/>
    </row>
    <row r="903" spans="13:13" ht="13.2" x14ac:dyDescent="0.25">
      <c r="M903" s="1"/>
    </row>
    <row r="904" spans="13:13" ht="13.2" x14ac:dyDescent="0.25">
      <c r="M904" s="1"/>
    </row>
    <row r="905" spans="13:13" ht="13.2" x14ac:dyDescent="0.25">
      <c r="M905" s="1"/>
    </row>
    <row r="906" spans="13:13" ht="13.2" x14ac:dyDescent="0.25">
      <c r="M906" s="1"/>
    </row>
    <row r="907" spans="13:13" ht="13.2" x14ac:dyDescent="0.25">
      <c r="M907" s="1"/>
    </row>
    <row r="908" spans="13:13" ht="13.2" x14ac:dyDescent="0.25">
      <c r="M908" s="1"/>
    </row>
    <row r="909" spans="13:13" ht="13.2" x14ac:dyDescent="0.25">
      <c r="M909" s="1"/>
    </row>
    <row r="910" spans="13:13" ht="13.2" x14ac:dyDescent="0.25">
      <c r="M910" s="1"/>
    </row>
    <row r="911" spans="13:13" ht="13.2" x14ac:dyDescent="0.25">
      <c r="M911" s="1"/>
    </row>
    <row r="912" spans="13:13" ht="13.2" x14ac:dyDescent="0.25">
      <c r="M912" s="1"/>
    </row>
    <row r="913" spans="13:13" ht="13.2" x14ac:dyDescent="0.25">
      <c r="M913" s="1"/>
    </row>
    <row r="914" spans="13:13" ht="13.2" x14ac:dyDescent="0.25">
      <c r="M914" s="1"/>
    </row>
    <row r="915" spans="13:13" ht="13.2" x14ac:dyDescent="0.25">
      <c r="M915" s="1"/>
    </row>
    <row r="916" spans="13:13" ht="13.2" x14ac:dyDescent="0.25">
      <c r="M916" s="1"/>
    </row>
    <row r="917" spans="13:13" ht="13.2" x14ac:dyDescent="0.25">
      <c r="M917" s="1"/>
    </row>
    <row r="918" spans="13:13" ht="13.2" x14ac:dyDescent="0.25">
      <c r="M918" s="1"/>
    </row>
    <row r="919" spans="13:13" ht="13.2" x14ac:dyDescent="0.25">
      <c r="M919" s="1"/>
    </row>
    <row r="920" spans="13:13" ht="13.2" x14ac:dyDescent="0.25">
      <c r="M920" s="1"/>
    </row>
    <row r="921" spans="13:13" ht="13.2" x14ac:dyDescent="0.25">
      <c r="M921" s="1"/>
    </row>
    <row r="922" spans="13:13" ht="13.2" x14ac:dyDescent="0.25">
      <c r="M922" s="1"/>
    </row>
    <row r="923" spans="13:13" ht="13.2" x14ac:dyDescent="0.25">
      <c r="M923" s="1"/>
    </row>
    <row r="924" spans="13:13" ht="13.2" x14ac:dyDescent="0.25">
      <c r="M924" s="1"/>
    </row>
    <row r="925" spans="13:13" ht="13.2" x14ac:dyDescent="0.25">
      <c r="M925" s="1"/>
    </row>
    <row r="926" spans="13:13" ht="13.2" x14ac:dyDescent="0.25">
      <c r="M926" s="1"/>
    </row>
    <row r="927" spans="13:13" ht="13.2" x14ac:dyDescent="0.25">
      <c r="M927" s="1"/>
    </row>
    <row r="928" spans="13:13" ht="13.2" x14ac:dyDescent="0.25">
      <c r="M928" s="1"/>
    </row>
    <row r="929" spans="13:13" ht="13.2" x14ac:dyDescent="0.25">
      <c r="M929" s="1"/>
    </row>
    <row r="930" spans="13:13" ht="13.2" x14ac:dyDescent="0.25">
      <c r="M930" s="1"/>
    </row>
    <row r="931" spans="13:13" ht="13.2" x14ac:dyDescent="0.25">
      <c r="M931" s="1"/>
    </row>
    <row r="932" spans="13:13" ht="13.2" x14ac:dyDescent="0.25">
      <c r="M932" s="1"/>
    </row>
    <row r="933" spans="13:13" ht="13.2" x14ac:dyDescent="0.25">
      <c r="M933" s="1"/>
    </row>
    <row r="934" spans="13:13" ht="13.2" x14ac:dyDescent="0.25">
      <c r="M934" s="1"/>
    </row>
    <row r="935" spans="13:13" ht="13.2" x14ac:dyDescent="0.25">
      <c r="M935" s="1"/>
    </row>
    <row r="936" spans="13:13" ht="13.2" x14ac:dyDescent="0.25">
      <c r="M936" s="1"/>
    </row>
    <row r="937" spans="13:13" ht="13.2" x14ac:dyDescent="0.25">
      <c r="M937" s="1"/>
    </row>
    <row r="938" spans="13:13" ht="13.2" x14ac:dyDescent="0.25">
      <c r="M938" s="1"/>
    </row>
    <row r="939" spans="13:13" ht="13.2" x14ac:dyDescent="0.25">
      <c r="M939" s="1"/>
    </row>
    <row r="940" spans="13:13" ht="13.2" x14ac:dyDescent="0.25">
      <c r="M940" s="1"/>
    </row>
    <row r="941" spans="13:13" ht="13.2" x14ac:dyDescent="0.25">
      <c r="M941" s="1"/>
    </row>
    <row r="942" spans="13:13" ht="13.2" x14ac:dyDescent="0.25">
      <c r="M942" s="1"/>
    </row>
    <row r="943" spans="13:13" ht="13.2" x14ac:dyDescent="0.25">
      <c r="M943" s="1"/>
    </row>
    <row r="944" spans="13:13" ht="13.2" x14ac:dyDescent="0.25">
      <c r="M944" s="1"/>
    </row>
    <row r="945" spans="13:13" ht="13.2" x14ac:dyDescent="0.25">
      <c r="M945" s="1"/>
    </row>
    <row r="946" spans="13:13" ht="13.2" x14ac:dyDescent="0.25">
      <c r="M946" s="1"/>
    </row>
    <row r="947" spans="13:13" ht="13.2" x14ac:dyDescent="0.25">
      <c r="M947" s="1"/>
    </row>
    <row r="948" spans="13:13" ht="13.2" x14ac:dyDescent="0.25">
      <c r="M948" s="1"/>
    </row>
    <row r="949" spans="13:13" ht="13.2" x14ac:dyDescent="0.25">
      <c r="M949" s="1"/>
    </row>
    <row r="950" spans="13:13" ht="13.2" x14ac:dyDescent="0.25">
      <c r="M950" s="1"/>
    </row>
    <row r="951" spans="13:13" ht="13.2" x14ac:dyDescent="0.25">
      <c r="M951" s="1"/>
    </row>
    <row r="952" spans="13:13" ht="13.2" x14ac:dyDescent="0.25">
      <c r="M952" s="1"/>
    </row>
    <row r="953" spans="13:13" ht="13.2" x14ac:dyDescent="0.25">
      <c r="M953" s="1"/>
    </row>
    <row r="954" spans="13:13" ht="13.2" x14ac:dyDescent="0.25">
      <c r="M954" s="1"/>
    </row>
    <row r="955" spans="13:13" ht="13.2" x14ac:dyDescent="0.25">
      <c r="M955" s="1"/>
    </row>
    <row r="956" spans="13:13" ht="13.2" x14ac:dyDescent="0.25">
      <c r="M956" s="1"/>
    </row>
    <row r="957" spans="13:13" ht="13.2" x14ac:dyDescent="0.25">
      <c r="M957" s="1"/>
    </row>
    <row r="958" spans="13:13" ht="13.2" x14ac:dyDescent="0.25">
      <c r="M958" s="1"/>
    </row>
    <row r="959" spans="13:13" ht="13.2" x14ac:dyDescent="0.25">
      <c r="M959" s="1"/>
    </row>
    <row r="960" spans="13:13" ht="13.2" x14ac:dyDescent="0.25">
      <c r="M960" s="1"/>
    </row>
    <row r="961" spans="13:13" ht="13.2" x14ac:dyDescent="0.25">
      <c r="M961" s="1"/>
    </row>
    <row r="962" spans="13:13" ht="13.2" x14ac:dyDescent="0.25">
      <c r="M962" s="1"/>
    </row>
    <row r="963" spans="13:13" ht="13.2" x14ac:dyDescent="0.25">
      <c r="M963" s="1"/>
    </row>
    <row r="964" spans="13:13" ht="13.2" x14ac:dyDescent="0.25">
      <c r="M964" s="1"/>
    </row>
    <row r="965" spans="13:13" ht="13.2" x14ac:dyDescent="0.25">
      <c r="M965" s="1"/>
    </row>
    <row r="966" spans="13:13" ht="13.2" x14ac:dyDescent="0.25">
      <c r="M966" s="1"/>
    </row>
    <row r="967" spans="13:13" ht="13.2" x14ac:dyDescent="0.25">
      <c r="M967" s="1"/>
    </row>
    <row r="968" spans="13:13" ht="13.2" x14ac:dyDescent="0.25">
      <c r="M968" s="1"/>
    </row>
    <row r="969" spans="13:13" ht="13.2" x14ac:dyDescent="0.25">
      <c r="M969" s="1"/>
    </row>
    <row r="970" spans="13:13" ht="13.2" x14ac:dyDescent="0.25">
      <c r="M970" s="1"/>
    </row>
    <row r="971" spans="13:13" ht="13.2" x14ac:dyDescent="0.25">
      <c r="M971" s="1"/>
    </row>
    <row r="972" spans="13:13" ht="13.2" x14ac:dyDescent="0.25">
      <c r="M972" s="1"/>
    </row>
    <row r="973" spans="13:13" ht="13.2" x14ac:dyDescent="0.25">
      <c r="M973" s="1"/>
    </row>
    <row r="974" spans="13:13" ht="13.2" x14ac:dyDescent="0.25">
      <c r="M974" s="1"/>
    </row>
    <row r="975" spans="13:13" ht="13.2" x14ac:dyDescent="0.25">
      <c r="M975" s="1"/>
    </row>
    <row r="976" spans="13:13" ht="13.2" x14ac:dyDescent="0.25">
      <c r="M976" s="1"/>
    </row>
    <row r="977" spans="13:13" ht="13.2" x14ac:dyDescent="0.25">
      <c r="M977" s="1"/>
    </row>
    <row r="978" spans="13:13" ht="13.2" x14ac:dyDescent="0.25">
      <c r="M978" s="1"/>
    </row>
    <row r="979" spans="13:13" ht="13.2" x14ac:dyDescent="0.25">
      <c r="M979" s="1"/>
    </row>
    <row r="980" spans="13:13" ht="13.2" x14ac:dyDescent="0.25">
      <c r="M980" s="1"/>
    </row>
    <row r="981" spans="13:13" ht="13.2" x14ac:dyDescent="0.25">
      <c r="M981" s="1"/>
    </row>
    <row r="982" spans="13:13" ht="13.2" x14ac:dyDescent="0.25">
      <c r="M982" s="1"/>
    </row>
    <row r="983" spans="13:13" ht="13.2" x14ac:dyDescent="0.25">
      <c r="M983" s="1"/>
    </row>
    <row r="984" spans="13:13" ht="13.2" x14ac:dyDescent="0.25">
      <c r="M984" s="1"/>
    </row>
    <row r="985" spans="13:13" ht="13.2" x14ac:dyDescent="0.25">
      <c r="M985" s="1"/>
    </row>
    <row r="986" spans="13:13" ht="13.2" x14ac:dyDescent="0.25">
      <c r="M986" s="1"/>
    </row>
    <row r="987" spans="13:13" ht="13.2" x14ac:dyDescent="0.25">
      <c r="M987" s="1"/>
    </row>
    <row r="988" spans="13:13" ht="13.2" x14ac:dyDescent="0.25">
      <c r="M988" s="1"/>
    </row>
    <row r="989" spans="13:13" ht="13.2" x14ac:dyDescent="0.25">
      <c r="M989" s="1"/>
    </row>
    <row r="990" spans="13:13" ht="13.2" x14ac:dyDescent="0.25">
      <c r="M990" s="1"/>
    </row>
    <row r="991" spans="13:13" ht="13.2" x14ac:dyDescent="0.25">
      <c r="M991" s="1"/>
    </row>
    <row r="992" spans="13:13" ht="13.2" x14ac:dyDescent="0.25">
      <c r="M992" s="1"/>
    </row>
    <row r="993" spans="6:13" ht="13.2" x14ac:dyDescent="0.25">
      <c r="M993" s="1"/>
    </row>
    <row r="994" spans="6:13" ht="13.2" x14ac:dyDescent="0.25">
      <c r="M994" s="1"/>
    </row>
    <row r="995" spans="6:13" ht="13.2" x14ac:dyDescent="0.25">
      <c r="M995" s="1"/>
    </row>
    <row r="996" spans="6:13" ht="13.2" x14ac:dyDescent="0.25">
      <c r="M996" s="1"/>
    </row>
    <row r="997" spans="6:13" ht="13.2" x14ac:dyDescent="0.25">
      <c r="M997" s="1"/>
    </row>
    <row r="998" spans="6:13" ht="13.2" x14ac:dyDescent="0.25">
      <c r="M998" s="1"/>
    </row>
    <row r="999" spans="6:13" ht="13.2" x14ac:dyDescent="0.25">
      <c r="M999" s="1"/>
    </row>
    <row r="1000" spans="6:13" ht="13.2" x14ac:dyDescent="0.25">
      <c r="F1000" s="1" t="s">
        <v>160</v>
      </c>
      <c r="M1000" s="1"/>
    </row>
  </sheetData>
  <mergeCells count="1">
    <mergeCell ref="A2:B8"/>
  </mergeCells>
  <conditionalFormatting sqref="J2">
    <cfRule type="cellIs" dxfId="3" priority="1" operator="greaterThanOrEqual">
      <formula>2.75</formula>
    </cfRule>
    <cfRule type="cellIs" dxfId="2" priority="2" operator="lessThan">
      <formula>2.75</formula>
    </cfRule>
  </conditionalFormatting>
  <dataValidations count="2">
    <dataValidation type="decimal" allowBlank="1" showDropDown="1" showErrorMessage="1" sqref="M2:M10 M25:M1000" xr:uid="{00000000-0002-0000-0200-000000000000}">
      <formula1>1</formula1>
      <formula2>5</formula2>
    </dataValidation>
    <dataValidation type="list" allowBlank="1" showErrorMessage="1" sqref="B10" xr:uid="{00000000-0002-0000-0200-000001000000}">
      <formula1>"1,2,3"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Z1000"/>
  <sheetViews>
    <sheetView tabSelected="1" zoomScale="133" workbookViewId="0">
      <selection activeCell="H18" sqref="H18"/>
    </sheetView>
  </sheetViews>
  <sheetFormatPr defaultColWidth="12.6640625" defaultRowHeight="15.75" customHeight="1" outlineLevelCol="1" x14ac:dyDescent="0.25"/>
  <cols>
    <col min="1" max="1" width="14.33203125" bestFit="1" customWidth="1"/>
    <col min="4" max="4" width="14" bestFit="1" customWidth="1"/>
    <col min="5" max="5" width="15.88671875" customWidth="1"/>
    <col min="6" max="6" width="19.44140625" customWidth="1"/>
    <col min="7" max="7" width="4.88671875" bestFit="1" customWidth="1"/>
    <col min="8" max="8" width="5.5546875" bestFit="1" customWidth="1"/>
    <col min="9" max="9" width="4.5546875" bestFit="1" customWidth="1"/>
    <col min="10" max="10" width="6.6640625" bestFit="1" customWidth="1"/>
    <col min="11" max="11" width="16" customWidth="1"/>
    <col min="12" max="12" width="40.88671875" customWidth="1" outlineLevel="1"/>
    <col min="13" max="13" width="5.33203125" customWidth="1" outlineLevel="1"/>
    <col min="14" max="14" width="5" customWidth="1" outlineLevel="1"/>
    <col min="15" max="15" width="4.44140625" bestFit="1" customWidth="1"/>
    <col min="16" max="16" width="4.21875" bestFit="1" customWidth="1"/>
    <col min="17" max="17" width="3.44140625" bestFit="1" customWidth="1"/>
    <col min="18" max="18" width="2.6640625" customWidth="1"/>
    <col min="19" max="19" width="35.77734375" customWidth="1" outlineLevel="1"/>
    <col min="20" max="20" width="5.33203125" customWidth="1" outlineLevel="1"/>
    <col min="21" max="21" width="5" customWidth="1" outlineLevel="1"/>
    <col min="22" max="22" width="4.44140625" bestFit="1" customWidth="1"/>
    <col min="23" max="23" width="4.21875" bestFit="1" customWidth="1"/>
    <col min="24" max="24" width="3.44140625" bestFit="1" customWidth="1"/>
    <col min="25" max="25" width="3.44140625" customWidth="1"/>
    <col min="26" max="26" width="34.77734375" customWidth="1" outlineLevel="1"/>
    <col min="27" max="27" width="5.33203125" customWidth="1" outlineLevel="1"/>
    <col min="28" max="28" width="5" customWidth="1" outlineLevel="1"/>
    <col min="29" max="29" width="4.44140625" bestFit="1" customWidth="1"/>
    <col min="30" max="30" width="4.21875" bestFit="1" customWidth="1"/>
    <col min="31" max="31" width="3.44140625" bestFit="1" customWidth="1"/>
    <col min="32" max="32" width="3.33203125" customWidth="1"/>
    <col min="33" max="33" width="42.77734375" customWidth="1" outlineLevel="1"/>
    <col min="34" max="34" width="5.77734375" customWidth="1" outlineLevel="1"/>
    <col min="35" max="35" width="5" customWidth="1" outlineLevel="1"/>
    <col min="36" max="36" width="4.44140625" bestFit="1" customWidth="1"/>
    <col min="37" max="37" width="4.21875" bestFit="1" customWidth="1"/>
    <col min="38" max="38" width="3.44140625" bestFit="1" customWidth="1"/>
    <col min="39" max="39" width="4.44140625" customWidth="1"/>
    <col min="40" max="40" width="26.6640625" bestFit="1" customWidth="1" outlineLevel="1"/>
    <col min="41" max="41" width="5.33203125" customWidth="1" outlineLevel="1"/>
    <col min="42" max="42" width="5" customWidth="1" outlineLevel="1"/>
    <col min="43" max="43" width="4.44140625" bestFit="1" customWidth="1"/>
    <col min="44" max="44" width="4.21875" bestFit="1" customWidth="1"/>
    <col min="45" max="45" width="3.44140625" bestFit="1" customWidth="1"/>
    <col min="46" max="46" width="4.44140625" customWidth="1"/>
    <col min="47" max="47" width="36.77734375" customWidth="1" outlineLevel="1"/>
    <col min="48" max="48" width="5.33203125" customWidth="1" outlineLevel="1"/>
    <col min="49" max="49" width="4.44140625" customWidth="1" outlineLevel="1"/>
    <col min="50" max="50" width="4.44140625" bestFit="1" customWidth="1"/>
    <col min="51" max="51" width="4.21875" bestFit="1" customWidth="1"/>
    <col min="52" max="52" width="3.44140625" bestFit="1" customWidth="1"/>
  </cols>
  <sheetData>
    <row r="1" spans="1:52" ht="13.2" x14ac:dyDescent="0.25">
      <c r="A1" s="77" t="s">
        <v>45</v>
      </c>
      <c r="B1" s="77"/>
      <c r="C1" s="72"/>
      <c r="D1" s="3" t="s">
        <v>28</v>
      </c>
      <c r="E1" s="3" t="s">
        <v>29</v>
      </c>
      <c r="F1" s="3" t="s">
        <v>30</v>
      </c>
      <c r="G1" s="4" t="s">
        <v>161</v>
      </c>
      <c r="H1" s="4" t="s">
        <v>31</v>
      </c>
      <c r="I1" s="4" t="s">
        <v>32</v>
      </c>
      <c r="J1" s="4" t="s">
        <v>33</v>
      </c>
      <c r="K1" s="1">
        <v>1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>
        <v>2</v>
      </c>
      <c r="S1" s="1" t="s">
        <v>40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>
        <v>3</v>
      </c>
      <c r="Z1" s="1" t="s">
        <v>41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>
        <v>4</v>
      </c>
      <c r="AG1" s="1" t="s">
        <v>42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>
        <v>5</v>
      </c>
      <c r="AN1" s="1" t="s">
        <v>43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>
        <v>6</v>
      </c>
      <c r="AU1" s="1" t="s">
        <v>44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</row>
    <row r="2" spans="1:52" ht="13.2" customHeight="1" x14ac:dyDescent="0.25">
      <c r="A2" s="77"/>
      <c r="B2" s="77"/>
      <c r="C2" s="72" t="s">
        <v>46</v>
      </c>
      <c r="D2" s="6">
        <f>IF(SUMPRODUCT(P:P,O:O)/SUM(O:O)=0,"",SUMPRODUCT(P:P,O:O)/SUM(O:O))</f>
        <v>4.4482758620689653</v>
      </c>
      <c r="E2" s="7">
        <f>SUM(M:M)</f>
        <v>29</v>
      </c>
      <c r="F2" s="7">
        <f>SUMIFS(M:M,N:N,"&gt;1")</f>
        <v>29</v>
      </c>
      <c r="G2" s="60">
        <f>AVERAGE(P2:P15)</f>
        <v>4.4285714285714288</v>
      </c>
      <c r="H2" s="6">
        <f>SUM(Q:Q)/30</f>
        <v>4.3</v>
      </c>
      <c r="I2" s="6">
        <f>SUM(Q:Q)/30*(F2/E2)</f>
        <v>4.3</v>
      </c>
      <c r="J2" s="6">
        <f>SUM(Q:Q)/30*(F2/E2)</f>
        <v>4.3</v>
      </c>
      <c r="K2" s="73" t="s">
        <v>183</v>
      </c>
      <c r="L2" s="9" t="s">
        <v>48</v>
      </c>
      <c r="M2" s="9">
        <v>4</v>
      </c>
      <c r="N2" s="9">
        <v>3</v>
      </c>
      <c r="O2" s="1">
        <f t="shared" ref="O2:O8" si="0">IF(N2 = 1,"",M2)</f>
        <v>4</v>
      </c>
      <c r="P2" s="1">
        <f t="shared" ref="P2:P8" si="1">IF(N2 = 1,"",N2)</f>
        <v>3</v>
      </c>
      <c r="Q2" s="1">
        <f t="shared" ref="Q2:Q8" si="2">IF(M2*N2=0,"",IF(N2=1,"",M2*N2))</f>
        <v>12</v>
      </c>
      <c r="S2" s="9" t="s">
        <v>172</v>
      </c>
      <c r="T2" s="62">
        <v>3</v>
      </c>
      <c r="U2" s="62">
        <v>4</v>
      </c>
      <c r="V2" s="1">
        <f t="shared" ref="V2:V11" si="3">IF(U2 = 1,"",T2)</f>
        <v>3</v>
      </c>
      <c r="W2" s="1">
        <f t="shared" ref="W2:W11" si="4">IF(U2 = 1,"",U2)</f>
        <v>4</v>
      </c>
      <c r="X2" s="1">
        <f t="shared" ref="X2:X17" si="5">IF(T2*U2=0,"",IF(U2=1,"",T2*U2))</f>
        <v>12</v>
      </c>
      <c r="Z2" s="74" t="s">
        <v>176</v>
      </c>
      <c r="AA2" s="9">
        <v>2</v>
      </c>
      <c r="AB2" s="9">
        <v>2</v>
      </c>
      <c r="AC2" s="1">
        <f t="shared" ref="AC2:AC12" si="6">IF(AB2 = 1,"",AA2)</f>
        <v>2</v>
      </c>
      <c r="AD2" s="1">
        <f t="shared" ref="AD2:AD12" si="7">IF(AB2 = 1,"",AB2)</f>
        <v>2</v>
      </c>
      <c r="AE2" s="1">
        <f t="shared" ref="AE2:AE12" si="8">IF(AA2*AB2=0,"",IF(AB2=1,"",AA2*AB2))</f>
        <v>4</v>
      </c>
      <c r="AG2" s="9" t="s">
        <v>191</v>
      </c>
      <c r="AH2" s="9">
        <v>2</v>
      </c>
      <c r="AI2" s="9">
        <v>3</v>
      </c>
      <c r="AJ2" s="1">
        <f t="shared" ref="AJ2:AJ11" si="9">IF(AI2 = 1,"",AH2)</f>
        <v>2</v>
      </c>
      <c r="AK2" s="1">
        <f t="shared" ref="AK2:AK11" si="10">IF(AI2 = 1,"",AI2)</f>
        <v>3</v>
      </c>
      <c r="AL2" s="1">
        <f t="shared" ref="AL2:AL23" si="11">IF(AH2*AI2=0,"",IF(AI2=1,"",AH2*AI2))</f>
        <v>6</v>
      </c>
      <c r="AN2" s="9" t="s">
        <v>196</v>
      </c>
      <c r="AO2" s="9">
        <v>2</v>
      </c>
      <c r="AP2" s="9"/>
      <c r="AQ2" s="1">
        <f t="shared" ref="AQ2" si="12">IF(AP2 = 1,"",AO2)</f>
        <v>2</v>
      </c>
      <c r="AR2" s="1">
        <f t="shared" ref="AR2" si="13">IF(AP2 = 1,"",AP2)</f>
        <v>0</v>
      </c>
      <c r="AS2" s="1" t="str">
        <f t="shared" ref="AS2" si="14">IF(AO2*AP2=0,"",IF(AP2=1,"",AO2*AP2))</f>
        <v/>
      </c>
      <c r="AU2" s="17" t="s">
        <v>72</v>
      </c>
      <c r="AV2" s="17">
        <v>20</v>
      </c>
      <c r="AW2" s="17"/>
      <c r="AX2" s="1">
        <f t="shared" ref="AX2:AX3" si="15">IF(AW2 = 1,"",AV2)</f>
        <v>20</v>
      </c>
      <c r="AY2" s="1">
        <f t="shared" ref="AY2:AY3" si="16">IF(AW2 = 1,"",AW2)</f>
        <v>0</v>
      </c>
      <c r="AZ2" s="1" t="str">
        <f t="shared" ref="AZ2:AZ23" si="17">IF(AV2*AW2=0,"",IF(AW2=1,"",AV2*AW2))</f>
        <v/>
      </c>
    </row>
    <row r="3" spans="1:52" ht="13.2" x14ac:dyDescent="0.25">
      <c r="A3" s="77"/>
      <c r="B3" s="77"/>
      <c r="C3" s="72" t="s">
        <v>54</v>
      </c>
      <c r="D3" s="6">
        <f>IF(SUMPRODUCT(W:W,V:V)/SUM(V:V)=0,"",SUMPRODUCT(W:W,V:V)/SUM(V:V))</f>
        <v>3.8787878787878789</v>
      </c>
      <c r="E3" s="7">
        <f>SUM(T:T)</f>
        <v>33</v>
      </c>
      <c r="F3" s="7">
        <f>SUMIFS(T:T,U:U,"&gt;1")</f>
        <v>33</v>
      </c>
      <c r="G3" s="63">
        <f>AVERAGE(W2:W15)</f>
        <v>3.8</v>
      </c>
      <c r="H3" s="6">
        <f>SUM(X:X)/30</f>
        <v>4.2666666666666666</v>
      </c>
      <c r="I3" s="6">
        <f>SUM(X:X)/30*(F3/E3)</f>
        <v>4.2666666666666666</v>
      </c>
      <c r="J3" s="6">
        <f>SUM(Q:Q,X:X)/(30*2)*SUM(F2:F3)/SUM(E2:E3)</f>
        <v>4.2833333333333332</v>
      </c>
      <c r="K3" s="12" t="s">
        <v>184</v>
      </c>
      <c r="L3" s="9" t="s">
        <v>56</v>
      </c>
      <c r="M3" s="9">
        <v>6</v>
      </c>
      <c r="N3" s="9">
        <v>5</v>
      </c>
      <c r="O3" s="1">
        <f t="shared" si="0"/>
        <v>6</v>
      </c>
      <c r="P3" s="1">
        <f t="shared" si="1"/>
        <v>5</v>
      </c>
      <c r="Q3" s="1">
        <f t="shared" si="2"/>
        <v>30</v>
      </c>
      <c r="S3" s="9" t="s">
        <v>57</v>
      </c>
      <c r="T3" s="62">
        <v>2</v>
      </c>
      <c r="U3" s="62">
        <v>2</v>
      </c>
      <c r="V3" s="1">
        <f t="shared" si="3"/>
        <v>2</v>
      </c>
      <c r="W3" s="1">
        <f t="shared" si="4"/>
        <v>2</v>
      </c>
      <c r="X3" s="1">
        <f t="shared" si="5"/>
        <v>4</v>
      </c>
      <c r="Z3" s="9" t="s">
        <v>177</v>
      </c>
      <c r="AA3" s="9">
        <v>3</v>
      </c>
      <c r="AB3" s="9">
        <v>4</v>
      </c>
      <c r="AC3" s="1">
        <f t="shared" si="6"/>
        <v>3</v>
      </c>
      <c r="AD3" s="1">
        <f t="shared" si="7"/>
        <v>4</v>
      </c>
      <c r="AE3" s="1">
        <f t="shared" si="8"/>
        <v>12</v>
      </c>
      <c r="AG3" s="9" t="s">
        <v>190</v>
      </c>
      <c r="AH3" s="9">
        <v>3</v>
      </c>
      <c r="AI3" s="9">
        <v>5</v>
      </c>
      <c r="AJ3" s="1">
        <f t="shared" si="9"/>
        <v>3</v>
      </c>
      <c r="AK3" s="1">
        <f t="shared" si="10"/>
        <v>5</v>
      </c>
      <c r="AL3" s="1">
        <f t="shared" si="11"/>
        <v>15</v>
      </c>
      <c r="AN3" s="9" t="s">
        <v>195</v>
      </c>
      <c r="AO3" s="9">
        <v>3</v>
      </c>
      <c r="AP3" s="9">
        <v>5</v>
      </c>
      <c r="AQ3" s="1">
        <f t="shared" ref="AQ3:AQ13" si="18">IF(AP3 = 1,"",AO3)</f>
        <v>3</v>
      </c>
      <c r="AR3" s="1">
        <f t="shared" ref="AR3:AR13" si="19">IF(AP3 = 1,"",AP3)</f>
        <v>5</v>
      </c>
      <c r="AS3" s="1">
        <f t="shared" ref="AS3:AS13" si="20">IF(AO3*AP3=0,"",IF(AP3=1,"",AO3*AP3))</f>
        <v>15</v>
      </c>
      <c r="AX3" s="1">
        <f t="shared" si="15"/>
        <v>0</v>
      </c>
      <c r="AY3" s="1">
        <f t="shared" si="16"/>
        <v>0</v>
      </c>
      <c r="AZ3" s="1" t="str">
        <f t="shared" si="17"/>
        <v/>
      </c>
    </row>
    <row r="4" spans="1:52" ht="13.2" x14ac:dyDescent="0.25">
      <c r="A4" s="77"/>
      <c r="B4" s="77"/>
      <c r="C4" s="72" t="s">
        <v>60</v>
      </c>
      <c r="D4" s="6">
        <f>IF(SUMPRODUCT(AD:AD,AC:AC)/SUM(AC:AC)=0,"",SUMPRODUCT(AD:AD,AC:AC)/SUM(AC:AC))</f>
        <v>3.6</v>
      </c>
      <c r="E4" s="7">
        <f>SUM(AA:AA)</f>
        <v>30</v>
      </c>
      <c r="F4" s="7">
        <f>SUMIFS(AA:AA,AB:AB,"&gt;1")</f>
        <v>25</v>
      </c>
      <c r="G4" s="63">
        <f>AVERAGE(AD1:AD28)</f>
        <v>3.5555555555555554</v>
      </c>
      <c r="H4" s="6">
        <f>SUM(AE:AE)/30</f>
        <v>3</v>
      </c>
      <c r="I4" s="6">
        <f>SUM(AE:AE)/30*(F4/E4)</f>
        <v>2.5</v>
      </c>
      <c r="J4" s="6">
        <f>SUM(Q:Q,X:X,AE:AE)/(30*3)*(SUM(F2:F4)/SUM(E2:E4))</f>
        <v>3.6460144927536233</v>
      </c>
      <c r="K4" s="14" t="s">
        <v>185</v>
      </c>
      <c r="L4" s="15" t="s">
        <v>62</v>
      </c>
      <c r="M4" s="15">
        <v>5</v>
      </c>
      <c r="N4" s="15">
        <v>4</v>
      </c>
      <c r="O4" s="1">
        <f t="shared" si="0"/>
        <v>5</v>
      </c>
      <c r="P4" s="1">
        <f t="shared" si="1"/>
        <v>4</v>
      </c>
      <c r="Q4" s="1">
        <f t="shared" si="2"/>
        <v>20</v>
      </c>
      <c r="S4" s="10" t="s">
        <v>170</v>
      </c>
      <c r="T4" s="64">
        <v>6</v>
      </c>
      <c r="U4" s="64">
        <v>5</v>
      </c>
      <c r="V4" s="1">
        <f t="shared" si="3"/>
        <v>6</v>
      </c>
      <c r="W4" s="1">
        <f t="shared" si="4"/>
        <v>5</v>
      </c>
      <c r="X4" s="1">
        <f t="shared" si="5"/>
        <v>30</v>
      </c>
      <c r="Z4" s="10" t="s">
        <v>179</v>
      </c>
      <c r="AA4" s="10">
        <v>2</v>
      </c>
      <c r="AB4" s="10">
        <v>1</v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G4" s="10" t="s">
        <v>179</v>
      </c>
      <c r="AH4" s="10">
        <v>2</v>
      </c>
      <c r="AI4" s="10">
        <v>3</v>
      </c>
      <c r="AJ4" s="1">
        <f t="shared" si="9"/>
        <v>2</v>
      </c>
      <c r="AK4" s="1">
        <f t="shared" si="10"/>
        <v>3</v>
      </c>
      <c r="AL4" s="1">
        <f t="shared" si="11"/>
        <v>6</v>
      </c>
      <c r="AN4" s="10" t="s">
        <v>199</v>
      </c>
      <c r="AO4" s="10">
        <v>2</v>
      </c>
      <c r="AP4" s="10"/>
      <c r="AQ4" s="1">
        <f t="shared" si="18"/>
        <v>2</v>
      </c>
      <c r="AR4" s="1">
        <f t="shared" si="19"/>
        <v>0</v>
      </c>
      <c r="AS4" s="1" t="str">
        <f t="shared" si="20"/>
        <v/>
      </c>
      <c r="AX4" s="1"/>
      <c r="AY4" s="1"/>
      <c r="AZ4" s="1" t="str">
        <f t="shared" si="17"/>
        <v/>
      </c>
    </row>
    <row r="5" spans="1:52" ht="13.2" x14ac:dyDescent="0.25">
      <c r="A5" s="77"/>
      <c r="B5" s="77"/>
      <c r="C5" s="72" t="s">
        <v>68</v>
      </c>
      <c r="D5" s="6">
        <f>IF(SUMPRODUCT(AK:AK,AJ:AJ)/SUM(AJ:AJ)=0,"",SUMPRODUCT(AK:AK,AJ:AJ)/SUM(AJ:AJ))</f>
        <v>4.2692307692307692</v>
      </c>
      <c r="E5" s="7">
        <f>SUM(AH:AH)</f>
        <v>26</v>
      </c>
      <c r="F5" s="7">
        <f>SUMIFS(AH:AH,AI:AI,"&gt;1")</f>
        <v>26</v>
      </c>
      <c r="G5" s="63">
        <f>AVERAGE(AK1:AK39)</f>
        <v>4.0999999999999996</v>
      </c>
      <c r="H5" s="6">
        <f>SUM(AL:AL)/30</f>
        <v>3.7</v>
      </c>
      <c r="I5" s="6">
        <f>SUM(AL:AL)/30*(F5/E5)</f>
        <v>3.7</v>
      </c>
      <c r="J5" s="6">
        <f>SUM(Q:Q,X:X,AE:AE,AL:AL)/(30*4)*(SUM(F2:F5)/SUM(E2:E5))</f>
        <v>3.6549435028248589</v>
      </c>
      <c r="K5" s="16" t="s">
        <v>186</v>
      </c>
      <c r="L5" s="15" t="s">
        <v>70</v>
      </c>
      <c r="M5" s="15">
        <v>5</v>
      </c>
      <c r="N5" s="15">
        <v>5</v>
      </c>
      <c r="O5" s="1">
        <f t="shared" si="0"/>
        <v>5</v>
      </c>
      <c r="P5" s="1">
        <f t="shared" si="1"/>
        <v>5</v>
      </c>
      <c r="Q5" s="1">
        <f t="shared" si="2"/>
        <v>25</v>
      </c>
      <c r="S5" s="10" t="s">
        <v>168</v>
      </c>
      <c r="T5" s="64">
        <v>2</v>
      </c>
      <c r="U5" s="64">
        <v>3</v>
      </c>
      <c r="V5" s="1">
        <f t="shared" si="3"/>
        <v>2</v>
      </c>
      <c r="W5" s="1">
        <f t="shared" si="4"/>
        <v>3</v>
      </c>
      <c r="X5" s="1">
        <f t="shared" si="5"/>
        <v>6</v>
      </c>
      <c r="Z5" s="10" t="s">
        <v>178</v>
      </c>
      <c r="AA5" s="10">
        <v>3</v>
      </c>
      <c r="AB5" s="10">
        <v>1</v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G5" s="10" t="s">
        <v>178</v>
      </c>
      <c r="AH5" s="10">
        <v>2</v>
      </c>
      <c r="AI5" s="10">
        <v>2</v>
      </c>
      <c r="AJ5" s="1">
        <f t="shared" si="9"/>
        <v>2</v>
      </c>
      <c r="AK5" s="1">
        <f t="shared" si="10"/>
        <v>2</v>
      </c>
      <c r="AL5" s="1">
        <f t="shared" si="11"/>
        <v>4</v>
      </c>
      <c r="AN5" s="10" t="s">
        <v>200</v>
      </c>
      <c r="AO5" s="10">
        <v>4</v>
      </c>
      <c r="AP5" s="10">
        <v>4</v>
      </c>
      <c r="AQ5" s="1">
        <f t="shared" si="18"/>
        <v>4</v>
      </c>
      <c r="AR5" s="1">
        <f t="shared" si="19"/>
        <v>4</v>
      </c>
      <c r="AS5" s="1">
        <f t="shared" si="20"/>
        <v>16</v>
      </c>
      <c r="AX5" s="1"/>
      <c r="AY5" s="1"/>
      <c r="AZ5" s="1" t="str">
        <f t="shared" si="17"/>
        <v/>
      </c>
    </row>
    <row r="6" spans="1:52" ht="13.2" x14ac:dyDescent="0.25">
      <c r="A6" s="77"/>
      <c r="B6" s="77"/>
      <c r="C6" s="72" t="s">
        <v>74</v>
      </c>
      <c r="D6" s="6">
        <f>IF(SUMPRODUCT(AR:AR,AQ:AQ)/SUM(AQ:AQ)=0,"",SUMPRODUCT(AR:AR,AQ:AQ)/SUM(AQ:AQ))</f>
        <v>2.2777777777777777</v>
      </c>
      <c r="E6" s="7">
        <f>SUM(AO:AO)</f>
        <v>38.700000000000003</v>
      </c>
      <c r="F6" s="7">
        <f>SUMIFS(AO:AO,AP:AP,"&gt;1")</f>
        <v>24</v>
      </c>
      <c r="G6" s="63">
        <f>AVERAGE(AR2:AR38)</f>
        <v>2</v>
      </c>
      <c r="H6" s="6">
        <f>SUM(AS:AS)/30</f>
        <v>2.7333333333333334</v>
      </c>
      <c r="I6" s="6">
        <f>SUM(AS:AS)/30*(F6/E6)</f>
        <v>1.6950904392764858</v>
      </c>
      <c r="J6" s="6">
        <f>SUM(Q:Q,X:X,AE:AE,AL:AL,AS:AS)/(30*5)*(SUM(F2:F6)/SUM(E2:E6))</f>
        <v>3.1474154435226551</v>
      </c>
      <c r="K6" s="18" t="s">
        <v>167</v>
      </c>
      <c r="L6" s="19" t="s">
        <v>76</v>
      </c>
      <c r="M6" s="19">
        <v>5</v>
      </c>
      <c r="N6" s="19">
        <v>5</v>
      </c>
      <c r="O6" s="1">
        <f t="shared" si="0"/>
        <v>5</v>
      </c>
      <c r="P6" s="1">
        <f t="shared" si="1"/>
        <v>5</v>
      </c>
      <c r="Q6" s="1">
        <f t="shared" si="2"/>
        <v>25</v>
      </c>
      <c r="S6" s="10" t="s">
        <v>77</v>
      </c>
      <c r="T6" s="64">
        <v>3</v>
      </c>
      <c r="U6" s="64">
        <v>2</v>
      </c>
      <c r="V6" s="1">
        <f t="shared" si="3"/>
        <v>3</v>
      </c>
      <c r="W6" s="1">
        <f t="shared" si="4"/>
        <v>2</v>
      </c>
      <c r="X6" s="1">
        <f t="shared" si="5"/>
        <v>6</v>
      </c>
      <c r="Z6" s="10" t="s">
        <v>78</v>
      </c>
      <c r="AA6" s="10">
        <v>5</v>
      </c>
      <c r="AB6" s="10">
        <v>3</v>
      </c>
      <c r="AC6" s="1">
        <f t="shared" si="6"/>
        <v>5</v>
      </c>
      <c r="AD6" s="1">
        <f t="shared" si="7"/>
        <v>3</v>
      </c>
      <c r="AE6" s="1">
        <f t="shared" si="8"/>
        <v>15</v>
      </c>
      <c r="AG6" s="10" t="s">
        <v>189</v>
      </c>
      <c r="AH6" s="10">
        <v>2</v>
      </c>
      <c r="AI6" s="10">
        <v>4</v>
      </c>
      <c r="AJ6" s="1">
        <f t="shared" si="9"/>
        <v>2</v>
      </c>
      <c r="AK6" s="1">
        <f t="shared" si="10"/>
        <v>4</v>
      </c>
      <c r="AL6" s="1">
        <f t="shared" si="11"/>
        <v>8</v>
      </c>
      <c r="AN6" s="10" t="s">
        <v>197</v>
      </c>
      <c r="AO6" s="10">
        <v>2</v>
      </c>
      <c r="AP6" s="10"/>
      <c r="AQ6" s="1">
        <f t="shared" si="18"/>
        <v>2</v>
      </c>
      <c r="AR6" s="1">
        <f t="shared" si="19"/>
        <v>0</v>
      </c>
      <c r="AS6" s="1" t="str">
        <f t="shared" si="20"/>
        <v/>
      </c>
      <c r="AX6" s="1"/>
      <c r="AY6" s="1"/>
      <c r="AZ6" s="1" t="str">
        <f t="shared" si="17"/>
        <v/>
      </c>
    </row>
    <row r="7" spans="1:52" ht="13.2" x14ac:dyDescent="0.25">
      <c r="A7" s="77"/>
      <c r="B7" s="77"/>
      <c r="C7" s="72" t="s">
        <v>81</v>
      </c>
      <c r="D7" s="6" t="str">
        <f>IF(SUMPRODUCT(AY:AY,AX:AX)/SUM(AX:AX)=0,"",SUMPRODUCT(AY:AY,AX:AX)/SUM(AX:AX))</f>
        <v/>
      </c>
      <c r="E7" s="7">
        <f>SUM(AV:AV)</f>
        <v>20</v>
      </c>
      <c r="F7" s="7">
        <f>SUMIFS(AV:AV,AW:AW,"&gt;1")</f>
        <v>0</v>
      </c>
      <c r="G7" s="63">
        <f>AVERAGE(AY2:AY30)</f>
        <v>0</v>
      </c>
      <c r="H7" s="6">
        <f>SUM(AZ:AZ)/30</f>
        <v>0</v>
      </c>
      <c r="I7" s="6">
        <f>SUM(AZ:AZ)/30*(F7/E7)</f>
        <v>0</v>
      </c>
      <c r="J7" s="6">
        <f>SUM(Q:Q,X:X,AE:AE,AL:AL,AS:AS,AZ:AZ)/(30*6)*(SUM(F2:F7)/SUM(E2:E7))</f>
        <v>2.3259762308998306</v>
      </c>
      <c r="K7" s="20" t="s">
        <v>187</v>
      </c>
      <c r="L7" s="19" t="s">
        <v>83</v>
      </c>
      <c r="M7" s="19">
        <v>1</v>
      </c>
      <c r="N7" s="19">
        <v>5</v>
      </c>
      <c r="O7" s="1">
        <f t="shared" si="0"/>
        <v>1</v>
      </c>
      <c r="P7" s="1">
        <f t="shared" si="1"/>
        <v>5</v>
      </c>
      <c r="Q7" s="1">
        <f t="shared" si="2"/>
        <v>5</v>
      </c>
      <c r="S7" s="15" t="s">
        <v>171</v>
      </c>
      <c r="T7" s="65">
        <v>2</v>
      </c>
      <c r="U7" s="65">
        <v>5</v>
      </c>
      <c r="V7" s="1">
        <f t="shared" si="3"/>
        <v>2</v>
      </c>
      <c r="W7" s="1">
        <f t="shared" si="4"/>
        <v>5</v>
      </c>
      <c r="X7" s="1">
        <f t="shared" si="5"/>
        <v>10</v>
      </c>
      <c r="Z7" s="19" t="s">
        <v>175</v>
      </c>
      <c r="AA7" s="19">
        <v>2</v>
      </c>
      <c r="AB7" s="19">
        <v>3</v>
      </c>
      <c r="AC7" s="1">
        <f t="shared" si="6"/>
        <v>2</v>
      </c>
      <c r="AD7" s="1">
        <f t="shared" si="7"/>
        <v>3</v>
      </c>
      <c r="AE7" s="1">
        <f t="shared" si="8"/>
        <v>6</v>
      </c>
      <c r="AG7" s="10" t="s">
        <v>188</v>
      </c>
      <c r="AH7" s="10">
        <v>2</v>
      </c>
      <c r="AI7" s="10">
        <v>5</v>
      </c>
      <c r="AJ7" s="1">
        <f t="shared" si="9"/>
        <v>2</v>
      </c>
      <c r="AK7" s="1">
        <f t="shared" si="10"/>
        <v>5</v>
      </c>
      <c r="AL7" s="1">
        <f t="shared" si="11"/>
        <v>10</v>
      </c>
      <c r="AN7" s="10" t="s">
        <v>198</v>
      </c>
      <c r="AO7" s="10">
        <v>3</v>
      </c>
      <c r="AP7" s="10">
        <v>3</v>
      </c>
      <c r="AQ7" s="1">
        <f t="shared" si="18"/>
        <v>3</v>
      </c>
      <c r="AR7" s="1">
        <f t="shared" si="19"/>
        <v>3</v>
      </c>
      <c r="AS7" s="1">
        <f t="shared" si="20"/>
        <v>9</v>
      </c>
      <c r="AX7" s="1"/>
      <c r="AY7" s="1"/>
      <c r="AZ7" s="1" t="str">
        <f t="shared" si="17"/>
        <v/>
      </c>
    </row>
    <row r="8" spans="1:52" ht="13.2" x14ac:dyDescent="0.25">
      <c r="A8" s="77"/>
      <c r="B8" s="77"/>
      <c r="C8" s="72" t="s">
        <v>86</v>
      </c>
      <c r="D8" s="21">
        <f>SUMPRODUCT(D2:D7,E2:E7)/SUMIF(D2:D7,"&gt; 0",E2:E7)</f>
        <v>3.6001914486279518</v>
      </c>
      <c r="E8" s="22">
        <f t="shared" ref="E8:F8" si="21">SUM(E2:E7)</f>
        <v>176.7</v>
      </c>
      <c r="F8" s="22">
        <f t="shared" si="21"/>
        <v>137</v>
      </c>
      <c r="G8" s="66">
        <f>AVERAGE(P2:P25,W2:W25,AD2:AD29)</f>
        <v>3.8846153846153846</v>
      </c>
      <c r="H8" s="22" t="s">
        <v>20</v>
      </c>
      <c r="I8" s="22" t="s">
        <v>20</v>
      </c>
      <c r="J8" s="22" t="s">
        <v>20</v>
      </c>
      <c r="K8" s="61" t="s">
        <v>47</v>
      </c>
      <c r="L8" s="19" t="s">
        <v>88</v>
      </c>
      <c r="M8" s="19">
        <v>3</v>
      </c>
      <c r="N8" s="19">
        <v>4</v>
      </c>
      <c r="O8" s="1">
        <f t="shared" si="0"/>
        <v>3</v>
      </c>
      <c r="P8" s="1">
        <f t="shared" si="1"/>
        <v>4</v>
      </c>
      <c r="Q8" s="1">
        <f t="shared" si="2"/>
        <v>12</v>
      </c>
      <c r="S8" s="15" t="s">
        <v>89</v>
      </c>
      <c r="T8" s="65">
        <v>3</v>
      </c>
      <c r="U8" s="65">
        <v>4</v>
      </c>
      <c r="V8" s="1">
        <f t="shared" si="3"/>
        <v>3</v>
      </c>
      <c r="W8" s="1">
        <f t="shared" si="4"/>
        <v>4</v>
      </c>
      <c r="X8" s="1">
        <f t="shared" si="5"/>
        <v>12</v>
      </c>
      <c r="Z8" s="19" t="s">
        <v>180</v>
      </c>
      <c r="AA8" s="19">
        <v>3</v>
      </c>
      <c r="AB8" s="19">
        <v>4</v>
      </c>
      <c r="AC8" s="1">
        <f t="shared" si="6"/>
        <v>3</v>
      </c>
      <c r="AD8" s="1">
        <f t="shared" si="7"/>
        <v>4</v>
      </c>
      <c r="AE8" s="1">
        <f t="shared" si="8"/>
        <v>12</v>
      </c>
      <c r="AG8" s="10" t="s">
        <v>90</v>
      </c>
      <c r="AH8" s="10">
        <v>5</v>
      </c>
      <c r="AI8" s="10">
        <v>5</v>
      </c>
      <c r="AJ8" s="1">
        <f t="shared" si="9"/>
        <v>5</v>
      </c>
      <c r="AK8" s="1">
        <f t="shared" si="10"/>
        <v>5</v>
      </c>
      <c r="AL8" s="1">
        <f t="shared" si="11"/>
        <v>25</v>
      </c>
      <c r="AN8" s="10" t="s">
        <v>111</v>
      </c>
      <c r="AO8" s="10">
        <v>4</v>
      </c>
      <c r="AP8" s="10">
        <v>2</v>
      </c>
      <c r="AQ8" s="1">
        <f t="shared" si="18"/>
        <v>4</v>
      </c>
      <c r="AR8" s="1">
        <f t="shared" si="19"/>
        <v>2</v>
      </c>
      <c r="AS8" s="1">
        <f t="shared" si="20"/>
        <v>8</v>
      </c>
      <c r="AX8" s="1"/>
      <c r="AY8" s="1"/>
      <c r="AZ8" s="1" t="str">
        <f t="shared" si="17"/>
        <v/>
      </c>
    </row>
    <row r="9" spans="1:52" ht="13.2" x14ac:dyDescent="0.25">
      <c r="A9" s="24" t="s">
        <v>92</v>
      </c>
      <c r="B9" s="24" t="s">
        <v>93</v>
      </c>
      <c r="C9" s="1"/>
      <c r="D9" s="1"/>
      <c r="E9" s="1" t="s">
        <v>162</v>
      </c>
      <c r="F9" s="78" t="s">
        <v>163</v>
      </c>
      <c r="G9" s="78"/>
      <c r="H9" s="78"/>
      <c r="I9" s="78"/>
      <c r="J9" s="78"/>
      <c r="K9" s="1"/>
      <c r="L9" s="1"/>
      <c r="M9" s="1"/>
      <c r="N9" s="1"/>
      <c r="O9" s="1"/>
      <c r="P9" s="1"/>
      <c r="Q9" s="1"/>
      <c r="S9" s="15" t="s">
        <v>165</v>
      </c>
      <c r="T9" s="65">
        <v>6</v>
      </c>
      <c r="U9" s="65">
        <v>3</v>
      </c>
      <c r="V9" s="1">
        <f t="shared" si="3"/>
        <v>6</v>
      </c>
      <c r="W9" s="1">
        <f t="shared" si="4"/>
        <v>3</v>
      </c>
      <c r="X9" s="1">
        <f t="shared" si="5"/>
        <v>18</v>
      </c>
      <c r="Z9" s="19" t="s">
        <v>173</v>
      </c>
      <c r="AA9" s="19">
        <v>3</v>
      </c>
      <c r="AB9" s="19">
        <v>5</v>
      </c>
      <c r="AC9" s="1">
        <f t="shared" si="6"/>
        <v>3</v>
      </c>
      <c r="AD9" s="1">
        <f t="shared" si="7"/>
        <v>5</v>
      </c>
      <c r="AE9" s="1">
        <f t="shared" si="8"/>
        <v>15</v>
      </c>
      <c r="AG9" s="10" t="s">
        <v>192</v>
      </c>
      <c r="AH9" s="10">
        <v>2</v>
      </c>
      <c r="AI9" s="10">
        <v>5</v>
      </c>
      <c r="AJ9" s="1">
        <f t="shared" si="9"/>
        <v>2</v>
      </c>
      <c r="AK9" s="1">
        <f t="shared" si="10"/>
        <v>5</v>
      </c>
      <c r="AL9" s="1">
        <f t="shared" si="11"/>
        <v>10</v>
      </c>
      <c r="AN9" s="10" t="s">
        <v>202</v>
      </c>
      <c r="AO9" s="10">
        <v>2</v>
      </c>
      <c r="AP9" s="10">
        <v>2</v>
      </c>
      <c r="AQ9" s="1">
        <f t="shared" si="18"/>
        <v>2</v>
      </c>
      <c r="AR9" s="1">
        <f t="shared" si="19"/>
        <v>2</v>
      </c>
      <c r="AS9" s="1">
        <f t="shared" si="20"/>
        <v>4</v>
      </c>
      <c r="AX9" s="1"/>
      <c r="AY9" s="1"/>
      <c r="AZ9" s="1" t="str">
        <f t="shared" si="17"/>
        <v/>
      </c>
    </row>
    <row r="10" spans="1:52" ht="13.2" x14ac:dyDescent="0.25">
      <c r="A10" s="24" t="str">
        <f ca="1">IFERROR(__xludf.DUMMYFUNCTION("iferror(if(SWITCH(B10,1,AVERAGE.WEIGHTED(D2:D3,F2:F3),2,AVERAGE.WEIGHTED(D4:D5,F4:F5),3,AVERAGE.WEIGHTED(D6:D7,F6:F7))&gt;2.75,""Állami"",""Nem állami""),"""")"),"Állami")</f>
        <v>Állami</v>
      </c>
      <c r="B10" s="30">
        <v>3</v>
      </c>
      <c r="D10" s="1"/>
      <c r="E10" s="1"/>
      <c r="N10" s="1"/>
      <c r="Q10" s="1"/>
      <c r="S10" s="19" t="s">
        <v>169</v>
      </c>
      <c r="T10" s="67">
        <v>3</v>
      </c>
      <c r="U10" s="67">
        <v>5</v>
      </c>
      <c r="V10" s="1">
        <f t="shared" si="3"/>
        <v>3</v>
      </c>
      <c r="W10" s="1">
        <f t="shared" si="4"/>
        <v>5</v>
      </c>
      <c r="X10" s="1">
        <f t="shared" si="5"/>
        <v>15</v>
      </c>
      <c r="Z10" s="19" t="s">
        <v>174</v>
      </c>
      <c r="AA10" s="19">
        <v>2</v>
      </c>
      <c r="AB10" s="19">
        <v>3</v>
      </c>
      <c r="AC10" s="1">
        <f t="shared" si="6"/>
        <v>2</v>
      </c>
      <c r="AD10" s="1">
        <f t="shared" si="7"/>
        <v>3</v>
      </c>
      <c r="AE10" s="1">
        <f t="shared" si="8"/>
        <v>6</v>
      </c>
      <c r="AG10" s="19" t="s">
        <v>193</v>
      </c>
      <c r="AH10" s="19">
        <v>3</v>
      </c>
      <c r="AI10" s="19">
        <v>4</v>
      </c>
      <c r="AJ10" s="1">
        <f t="shared" si="9"/>
        <v>3</v>
      </c>
      <c r="AK10" s="1">
        <f t="shared" si="10"/>
        <v>4</v>
      </c>
      <c r="AL10" s="1">
        <f t="shared" si="11"/>
        <v>12</v>
      </c>
      <c r="AN10" s="10" t="s">
        <v>205</v>
      </c>
      <c r="AO10" s="10">
        <v>3</v>
      </c>
      <c r="AP10" s="10">
        <v>5</v>
      </c>
      <c r="AQ10" s="1">
        <f t="shared" si="18"/>
        <v>3</v>
      </c>
      <c r="AR10" s="1">
        <f t="shared" si="19"/>
        <v>5</v>
      </c>
      <c r="AS10" s="1">
        <f t="shared" si="20"/>
        <v>15</v>
      </c>
      <c r="AX10" s="1"/>
      <c r="AY10" s="1"/>
      <c r="AZ10" s="1" t="str">
        <f t="shared" si="17"/>
        <v/>
      </c>
    </row>
    <row r="11" spans="1:52" ht="13.2" x14ac:dyDescent="0.25">
      <c r="B11" s="1"/>
      <c r="D11" s="1"/>
      <c r="E11" s="1"/>
      <c r="F11" s="68"/>
      <c r="G11" s="1"/>
      <c r="H11" s="1"/>
      <c r="L11" s="1"/>
      <c r="M11" s="1"/>
      <c r="N11" s="1"/>
      <c r="Q11" s="1"/>
      <c r="S11" s="19" t="s">
        <v>166</v>
      </c>
      <c r="T11" s="67">
        <v>3</v>
      </c>
      <c r="U11" s="67">
        <v>5</v>
      </c>
      <c r="V11" s="1">
        <f t="shared" si="3"/>
        <v>3</v>
      </c>
      <c r="W11" s="1">
        <f t="shared" si="4"/>
        <v>5</v>
      </c>
      <c r="X11" s="1">
        <f t="shared" si="5"/>
        <v>15</v>
      </c>
      <c r="Z11" s="19" t="s">
        <v>181</v>
      </c>
      <c r="AA11" s="19">
        <v>2</v>
      </c>
      <c r="AB11" s="19">
        <v>4</v>
      </c>
      <c r="AC11" s="1">
        <f t="shared" si="6"/>
        <v>2</v>
      </c>
      <c r="AD11" s="1">
        <f t="shared" si="7"/>
        <v>4</v>
      </c>
      <c r="AE11" s="1">
        <f t="shared" si="8"/>
        <v>8</v>
      </c>
      <c r="AG11" s="19" t="s">
        <v>194</v>
      </c>
      <c r="AH11" s="19">
        <v>3</v>
      </c>
      <c r="AI11" s="19">
        <v>5</v>
      </c>
      <c r="AJ11" s="1">
        <f t="shared" si="9"/>
        <v>3</v>
      </c>
      <c r="AK11" s="1">
        <f t="shared" si="10"/>
        <v>5</v>
      </c>
      <c r="AL11" s="1">
        <f t="shared" si="11"/>
        <v>15</v>
      </c>
      <c r="AN11" s="10" t="s">
        <v>201</v>
      </c>
      <c r="AO11" s="10">
        <v>3</v>
      </c>
      <c r="AP11" s="10"/>
      <c r="AQ11" s="1">
        <f t="shared" si="18"/>
        <v>3</v>
      </c>
      <c r="AR11" s="1">
        <f t="shared" si="19"/>
        <v>0</v>
      </c>
      <c r="AS11" s="1" t="str">
        <f t="shared" si="20"/>
        <v/>
      </c>
      <c r="AX11" s="1"/>
      <c r="AY11" s="1"/>
      <c r="AZ11" s="1" t="str">
        <f t="shared" si="17"/>
        <v/>
      </c>
    </row>
    <row r="12" spans="1:52" ht="13.2" x14ac:dyDescent="0.25">
      <c r="E12" s="1"/>
      <c r="F12" s="68"/>
      <c r="G12" s="1"/>
      <c r="H12" s="1"/>
      <c r="L12" s="1"/>
      <c r="Q12" s="1"/>
      <c r="S12" s="1"/>
      <c r="T12" s="69"/>
      <c r="U12" s="69"/>
      <c r="V12" s="1"/>
      <c r="W12" s="1"/>
      <c r="X12" s="1" t="str">
        <f>IF(T12*U12=0,"",IF(U12=1,"",T12*U12))</f>
        <v/>
      </c>
      <c r="Z12" s="19" t="s">
        <v>182</v>
      </c>
      <c r="AA12" s="19">
        <v>3</v>
      </c>
      <c r="AB12" s="19">
        <v>4</v>
      </c>
      <c r="AC12" s="1">
        <f t="shared" si="6"/>
        <v>3</v>
      </c>
      <c r="AD12" s="1">
        <f t="shared" si="7"/>
        <v>4</v>
      </c>
      <c r="AE12" s="1">
        <f t="shared" si="8"/>
        <v>12</v>
      </c>
      <c r="AG12" s="1"/>
      <c r="AH12" s="1"/>
      <c r="AI12" s="1"/>
      <c r="AJ12" s="1"/>
      <c r="AK12" s="1"/>
      <c r="AL12" s="1"/>
      <c r="AN12" s="10" t="s">
        <v>15</v>
      </c>
      <c r="AO12" s="10">
        <v>5</v>
      </c>
      <c r="AP12" s="10">
        <v>3</v>
      </c>
      <c r="AQ12" s="1">
        <f t="shared" si="18"/>
        <v>5</v>
      </c>
      <c r="AR12" s="1">
        <f t="shared" si="19"/>
        <v>3</v>
      </c>
      <c r="AS12" s="1">
        <f t="shared" si="20"/>
        <v>15</v>
      </c>
      <c r="AX12" s="1"/>
      <c r="AY12" s="1"/>
      <c r="AZ12" s="1" t="str">
        <f t="shared" si="17"/>
        <v/>
      </c>
    </row>
    <row r="13" spans="1:52" ht="13.2" x14ac:dyDescent="0.25">
      <c r="E13" s="1"/>
      <c r="L13" s="1"/>
      <c r="Q13" s="1"/>
      <c r="S13" s="1"/>
      <c r="T13" s="69"/>
      <c r="U13" s="69"/>
      <c r="V13" s="1"/>
      <c r="W13" s="1"/>
      <c r="X13" s="1" t="str">
        <f t="shared" si="5"/>
        <v/>
      </c>
      <c r="AC13" s="1"/>
      <c r="AG13" s="1"/>
      <c r="AH13" s="1"/>
      <c r="AI13" s="1"/>
      <c r="AJ13" s="1"/>
      <c r="AK13" s="1"/>
      <c r="AL13" s="1"/>
      <c r="AN13" s="10" t="s">
        <v>203</v>
      </c>
      <c r="AO13" s="10">
        <v>3</v>
      </c>
      <c r="AP13" s="10"/>
      <c r="AQ13" s="1">
        <f t="shared" si="18"/>
        <v>3</v>
      </c>
      <c r="AR13" s="1">
        <f t="shared" si="19"/>
        <v>0</v>
      </c>
      <c r="AS13" s="1" t="str">
        <f t="shared" si="20"/>
        <v/>
      </c>
      <c r="AX13" s="1"/>
      <c r="AY13" s="1"/>
      <c r="AZ13" s="1" t="str">
        <f t="shared" si="17"/>
        <v/>
      </c>
    </row>
    <row r="14" spans="1:52" ht="13.2" x14ac:dyDescent="0.25">
      <c r="E14" s="1"/>
      <c r="L14" s="1"/>
      <c r="Q14" s="1"/>
      <c r="S14" s="1"/>
      <c r="T14" s="69"/>
      <c r="U14" s="69"/>
      <c r="V14" s="1"/>
      <c r="W14" s="1"/>
      <c r="X14" s="1" t="str">
        <f t="shared" si="5"/>
        <v/>
      </c>
      <c r="AC14" s="1"/>
      <c r="AG14" s="1"/>
      <c r="AH14" s="1"/>
      <c r="AI14" s="1"/>
      <c r="AJ14" s="1"/>
      <c r="AK14" s="1"/>
      <c r="AL14" s="1"/>
      <c r="AQ14" s="1"/>
      <c r="AR14" s="1"/>
      <c r="AS14" s="1"/>
      <c r="AX14" s="1"/>
      <c r="AY14" s="1"/>
      <c r="AZ14" s="1" t="str">
        <f t="shared" si="17"/>
        <v/>
      </c>
    </row>
    <row r="15" spans="1:52" ht="13.2" x14ac:dyDescent="0.25">
      <c r="E15" s="1"/>
      <c r="L15" s="1"/>
      <c r="Q15" s="1"/>
      <c r="S15" s="1"/>
      <c r="T15" s="69"/>
      <c r="U15" s="69"/>
      <c r="V15" s="1"/>
      <c r="W15" s="1"/>
      <c r="X15" s="1" t="str">
        <f t="shared" si="5"/>
        <v/>
      </c>
      <c r="Z15" s="1"/>
      <c r="AA15" s="1"/>
      <c r="AB15" s="1"/>
      <c r="AC15" s="1"/>
      <c r="AE15" s="1"/>
      <c r="AJ15" s="1"/>
      <c r="AK15" s="1"/>
      <c r="AL15" s="1"/>
      <c r="AQ15" s="1"/>
      <c r="AR15" s="1"/>
      <c r="AS15" s="1"/>
      <c r="AX15" s="1"/>
      <c r="AY15" s="1"/>
      <c r="AZ15" s="1" t="str">
        <f t="shared" si="17"/>
        <v/>
      </c>
    </row>
    <row r="16" spans="1:52" ht="13.2" x14ac:dyDescent="0.25">
      <c r="E16" s="1"/>
      <c r="L16" s="1"/>
      <c r="M16" s="1"/>
      <c r="Q16" s="1"/>
      <c r="V16" s="1"/>
      <c r="W16" s="1"/>
      <c r="X16" s="1" t="str">
        <f t="shared" si="5"/>
        <v/>
      </c>
      <c r="AA16" s="1"/>
      <c r="AB16" s="1"/>
      <c r="AC16" s="1"/>
      <c r="AE16" s="1"/>
      <c r="AG16" s="1"/>
      <c r="AH16" s="1"/>
      <c r="AI16" s="1"/>
      <c r="AJ16" s="1"/>
      <c r="AK16" s="1"/>
      <c r="AL16" s="1"/>
      <c r="AQ16" s="1"/>
      <c r="AR16" s="1"/>
      <c r="AS16" s="1"/>
      <c r="AX16" s="1"/>
      <c r="AY16" s="1"/>
      <c r="AZ16" s="1" t="str">
        <f t="shared" si="17"/>
        <v/>
      </c>
    </row>
    <row r="17" spans="5:52" ht="13.2" x14ac:dyDescent="0.25">
      <c r="E17" s="1"/>
      <c r="Q17" s="1"/>
      <c r="V17" s="1"/>
      <c r="W17" s="1"/>
      <c r="X17" s="1" t="str">
        <f t="shared" si="5"/>
        <v/>
      </c>
      <c r="Z17" s="1"/>
      <c r="AA17" s="1"/>
      <c r="AB17" s="1"/>
      <c r="AC17" s="1"/>
      <c r="AE17" s="1"/>
      <c r="AG17" s="1"/>
      <c r="AH17" s="1"/>
      <c r="AI17" s="1"/>
      <c r="AJ17" s="1"/>
      <c r="AK17" s="1" t="s">
        <v>204</v>
      </c>
      <c r="AM17">
        <v>45</v>
      </c>
      <c r="AN17" s="1">
        <f>$AM$17 * AO17 - $AM$18</f>
        <v>18.25</v>
      </c>
      <c r="AO17">
        <v>0.85</v>
      </c>
      <c r="AQ17" s="1"/>
      <c r="AR17" s="1"/>
      <c r="AS17" s="1"/>
      <c r="AX17" s="1"/>
      <c r="AY17" s="1"/>
      <c r="AZ17" s="1" t="str">
        <f t="shared" si="17"/>
        <v/>
      </c>
    </row>
    <row r="18" spans="5:52" ht="13.2" x14ac:dyDescent="0.25">
      <c r="E18" s="1"/>
      <c r="L18" s="1"/>
      <c r="Q18" s="1"/>
      <c r="V18" s="1"/>
      <c r="W18" s="1"/>
      <c r="X18" s="1"/>
      <c r="AC18" s="1"/>
      <c r="AD18" s="1"/>
      <c r="AE18" s="1"/>
      <c r="AJ18" s="1"/>
      <c r="AK18" s="1" t="s">
        <v>167</v>
      </c>
      <c r="AL18" s="1"/>
      <c r="AM18">
        <v>20</v>
      </c>
      <c r="AN18" s="1">
        <f t="shared" ref="AN18:AN20" si="22">$AM$17 * AO18 - $AM$18</f>
        <v>13.75</v>
      </c>
      <c r="AO18">
        <v>0.75</v>
      </c>
      <c r="AQ18" s="1"/>
      <c r="AR18" s="1"/>
      <c r="AS18" s="1"/>
      <c r="AX18" s="1"/>
      <c r="AY18" s="1"/>
      <c r="AZ18" s="1" t="str">
        <f t="shared" si="17"/>
        <v/>
      </c>
    </row>
    <row r="19" spans="5:52" ht="13.2" x14ac:dyDescent="0.25">
      <c r="E19" s="1"/>
      <c r="L19" s="1"/>
      <c r="Q19" s="1"/>
      <c r="V19" s="1"/>
      <c r="W19" s="1"/>
      <c r="X19" s="1"/>
      <c r="AC19" s="1"/>
      <c r="AD19" s="1"/>
      <c r="AE19" s="1"/>
      <c r="AJ19" s="1"/>
      <c r="AK19" s="1"/>
      <c r="AL19" s="1" t="str">
        <f t="shared" si="11"/>
        <v/>
      </c>
      <c r="AN19" s="1">
        <f t="shared" si="22"/>
        <v>7</v>
      </c>
      <c r="AO19">
        <v>0.6</v>
      </c>
      <c r="AQ19" s="1"/>
      <c r="AR19" s="1"/>
      <c r="AS19" s="1"/>
      <c r="AX19" s="1"/>
      <c r="AY19" s="1"/>
      <c r="AZ19" s="1" t="str">
        <f t="shared" si="17"/>
        <v/>
      </c>
    </row>
    <row r="20" spans="5:52" ht="13.2" x14ac:dyDescent="0.25">
      <c r="E20" s="1"/>
      <c r="K20" s="1"/>
      <c r="L20" s="1"/>
      <c r="Q20" s="1"/>
      <c r="S20" s="1"/>
      <c r="V20" s="1"/>
      <c r="W20" s="1"/>
      <c r="X20" s="1"/>
      <c r="Z20" s="1"/>
      <c r="AC20" s="1"/>
      <c r="AD20" s="1"/>
      <c r="AE20" s="1"/>
      <c r="AJ20" s="1"/>
      <c r="AK20" s="1"/>
      <c r="AL20" s="1" t="str">
        <f t="shared" si="11"/>
        <v/>
      </c>
      <c r="AN20" s="1">
        <f t="shared" si="22"/>
        <v>2.5</v>
      </c>
      <c r="AO20">
        <v>0.5</v>
      </c>
      <c r="AQ20" s="1"/>
      <c r="AR20" s="1"/>
      <c r="AS20" s="1"/>
      <c r="AX20" s="1"/>
      <c r="AY20" s="1"/>
      <c r="AZ20" s="1" t="str">
        <f t="shared" si="17"/>
        <v/>
      </c>
    </row>
    <row r="21" spans="5:52" ht="13.2" x14ac:dyDescent="0.25">
      <c r="E21" s="1"/>
      <c r="K21" s="1"/>
      <c r="L21" s="1"/>
      <c r="Q21" s="1"/>
      <c r="V21" s="1"/>
      <c r="W21" s="1"/>
      <c r="X21" s="1"/>
      <c r="AC21" s="1"/>
      <c r="AD21" s="1"/>
      <c r="AE21" s="1"/>
      <c r="AJ21" s="1"/>
      <c r="AK21" s="1"/>
      <c r="AL21" s="1" t="str">
        <f t="shared" si="11"/>
        <v/>
      </c>
      <c r="AQ21" s="1"/>
      <c r="AR21" s="1"/>
      <c r="AS21" s="1"/>
      <c r="AX21" s="1"/>
      <c r="AY21" s="1"/>
      <c r="AZ21" s="1" t="str">
        <f t="shared" si="17"/>
        <v/>
      </c>
    </row>
    <row r="22" spans="5:52" ht="13.2" x14ac:dyDescent="0.25">
      <c r="E22" s="1"/>
      <c r="K22" s="1"/>
      <c r="L22" s="1"/>
      <c r="Q22" s="1"/>
      <c r="S22" s="1"/>
      <c r="T22" s="1"/>
      <c r="U22" s="1"/>
      <c r="V22" s="1"/>
      <c r="W22" s="1"/>
      <c r="X22" s="1"/>
      <c r="AC22" s="1"/>
      <c r="AD22" s="1"/>
      <c r="AE22" s="1"/>
      <c r="AJ22" s="1"/>
      <c r="AK22" s="1"/>
      <c r="AL22" s="1" t="str">
        <f t="shared" si="11"/>
        <v/>
      </c>
      <c r="AQ22" s="1"/>
      <c r="AR22" s="1"/>
      <c r="AS22" s="1"/>
      <c r="AX22" s="1"/>
      <c r="AY22" s="1"/>
      <c r="AZ22" s="1" t="str">
        <f t="shared" si="17"/>
        <v/>
      </c>
    </row>
    <row r="23" spans="5:52" ht="13.2" x14ac:dyDescent="0.25">
      <c r="E23" s="1"/>
      <c r="L23" s="1"/>
      <c r="Q23" s="1"/>
      <c r="S23" s="71"/>
      <c r="T23" s="1"/>
      <c r="U23" s="1"/>
      <c r="V23" s="1"/>
      <c r="W23" s="1"/>
      <c r="X23" s="1"/>
      <c r="AC23" s="1"/>
      <c r="AD23" s="1"/>
      <c r="AE23" s="1"/>
      <c r="AJ23" s="1"/>
      <c r="AK23" s="1"/>
      <c r="AL23" s="1" t="str">
        <f t="shared" si="11"/>
        <v/>
      </c>
      <c r="AQ23" s="1"/>
      <c r="AR23" s="1"/>
      <c r="AS23" s="1"/>
      <c r="AX23" s="1"/>
      <c r="AY23" s="1"/>
      <c r="AZ23" s="1" t="str">
        <f t="shared" si="17"/>
        <v/>
      </c>
    </row>
    <row r="24" spans="5:52" ht="13.2" x14ac:dyDescent="0.25">
      <c r="E24" s="1"/>
      <c r="L24" s="1"/>
      <c r="S24" s="71"/>
      <c r="T24" s="1"/>
      <c r="U24" s="1"/>
      <c r="V24" s="1"/>
      <c r="W24" s="1"/>
      <c r="X24" s="1"/>
      <c r="AC24" s="1"/>
      <c r="AD24" s="1"/>
      <c r="AJ24" s="1"/>
      <c r="AK24" s="1"/>
      <c r="AQ24" s="1"/>
      <c r="AR24" s="1"/>
      <c r="AX24" s="1"/>
      <c r="AY24" s="1"/>
    </row>
    <row r="25" spans="5:52" ht="15.75" customHeight="1" x14ac:dyDescent="0.45">
      <c r="N25" s="1"/>
      <c r="V25" s="1"/>
      <c r="W25" s="1"/>
      <c r="X25" s="70"/>
      <c r="Y25" s="70"/>
      <c r="AC25" s="1"/>
      <c r="AD25" s="1"/>
      <c r="AE25" s="70"/>
      <c r="AF25" s="70"/>
      <c r="AJ25" s="1"/>
      <c r="AK25" s="1"/>
      <c r="AL25" s="70" t="str">
        <f>IF(AH25*AI25=0,"",AH25*AI25)</f>
        <v/>
      </c>
      <c r="AM25" s="70"/>
      <c r="AQ25" s="1"/>
      <c r="AR25" s="1"/>
      <c r="AS25" s="70"/>
      <c r="AT25" s="70"/>
      <c r="AX25" s="1"/>
      <c r="AY25" s="1"/>
      <c r="AZ25" s="70" t="str">
        <f>IF(AV25*AW25=0,"",AV25*AW25)</f>
        <v/>
      </c>
    </row>
    <row r="26" spans="5:52" ht="15.75" customHeight="1" x14ac:dyDescent="0.45">
      <c r="N26" s="1"/>
      <c r="X26" s="70"/>
      <c r="Y26" s="70"/>
      <c r="AE26" s="70"/>
      <c r="AF26" s="70"/>
      <c r="AL26" s="70"/>
      <c r="AM26" s="70"/>
      <c r="AS26" s="70"/>
      <c r="AT26" s="70"/>
      <c r="AZ26" s="70"/>
    </row>
    <row r="27" spans="5:52" ht="15.75" customHeight="1" x14ac:dyDescent="0.45">
      <c r="F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70" t="str">
        <f t="shared" ref="X27:X32" si="23">IF(T27*U27=0,"",T27*U27)</f>
        <v/>
      </c>
      <c r="Y27" s="70"/>
      <c r="Z27" s="1"/>
      <c r="AA27" s="1"/>
      <c r="AB27" s="1"/>
      <c r="AC27" s="1"/>
      <c r="AD27" s="1"/>
      <c r="AE27" s="70"/>
      <c r="AF27" s="70"/>
      <c r="AG27" s="1"/>
      <c r="AH27" s="1"/>
      <c r="AI27" s="1"/>
      <c r="AJ27" s="1"/>
      <c r="AK27" s="1"/>
      <c r="AL27" s="70" t="str">
        <f>IF(AH27*AI27=0,"",AH27*AI27)</f>
        <v/>
      </c>
      <c r="AM27" s="70"/>
      <c r="AQ27" s="1"/>
      <c r="AR27" s="1"/>
      <c r="AS27" s="70"/>
      <c r="AT27" s="70"/>
      <c r="AX27" s="1"/>
      <c r="AY27" s="1"/>
      <c r="AZ27" s="70" t="str">
        <f>IF(AV27*AW27=0,"",AV27*AW27)</f>
        <v/>
      </c>
    </row>
    <row r="28" spans="5:52" ht="15.75" customHeight="1" x14ac:dyDescent="0.45">
      <c r="F28" s="1"/>
      <c r="G28" s="1"/>
      <c r="H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70" t="str">
        <f t="shared" si="23"/>
        <v/>
      </c>
      <c r="Y28" s="70"/>
      <c r="Z28" s="1"/>
      <c r="AA28" s="1"/>
      <c r="AB28" s="1"/>
      <c r="AC28" s="1"/>
      <c r="AD28" s="1"/>
      <c r="AE28" s="70"/>
      <c r="AF28" s="70"/>
      <c r="AG28" s="1"/>
      <c r="AH28" s="1"/>
      <c r="AI28" s="1"/>
      <c r="AJ28" s="1"/>
      <c r="AK28" s="1"/>
      <c r="AL28" s="1"/>
      <c r="AM28" s="1"/>
    </row>
    <row r="29" spans="5:52" ht="15.75" customHeight="1" x14ac:dyDescent="0.45">
      <c r="F29" s="1"/>
      <c r="G29" s="1"/>
      <c r="H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0" t="str">
        <f t="shared" si="23"/>
        <v/>
      </c>
      <c r="Y29" s="70"/>
      <c r="Z29" s="1"/>
      <c r="AA29" s="1"/>
      <c r="AB29" s="1"/>
      <c r="AC29" s="1"/>
      <c r="AD29" s="1"/>
      <c r="AE29" s="70"/>
      <c r="AF29" s="70"/>
      <c r="AG29" s="1"/>
      <c r="AH29" s="1"/>
      <c r="AI29" s="1"/>
      <c r="AJ29" s="1"/>
      <c r="AK29" s="1"/>
      <c r="AL29" s="1"/>
      <c r="AM29" s="1"/>
    </row>
    <row r="30" spans="5:52" ht="16.2" x14ac:dyDescent="0.4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0" t="str">
        <f t="shared" si="23"/>
        <v/>
      </c>
      <c r="Y30" s="70"/>
      <c r="Z30" s="1"/>
      <c r="AA30" s="1"/>
      <c r="AB30" s="1"/>
      <c r="AC30" s="1"/>
      <c r="AD30" s="1"/>
      <c r="AE30" s="70"/>
      <c r="AF30" s="70"/>
      <c r="AG30" s="1"/>
      <c r="AH30" s="1"/>
      <c r="AI30" s="1"/>
      <c r="AJ30" s="1"/>
      <c r="AK30" s="1"/>
      <c r="AL30" s="1"/>
      <c r="AM30" s="1"/>
    </row>
    <row r="31" spans="5:52" ht="16.2" x14ac:dyDescent="0.45">
      <c r="F31" s="2"/>
      <c r="G31" s="2"/>
      <c r="H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0" t="str">
        <f t="shared" si="23"/>
        <v/>
      </c>
      <c r="Y31" s="70"/>
      <c r="Z31" s="1"/>
      <c r="AA31" s="1"/>
      <c r="AB31" s="1"/>
      <c r="AC31" s="1"/>
      <c r="AD31" s="1"/>
      <c r="AE31" s="70"/>
      <c r="AF31" s="70"/>
      <c r="AG31" s="1"/>
      <c r="AH31" s="1"/>
      <c r="AI31" s="1"/>
      <c r="AJ31" s="1"/>
      <c r="AK31" s="1"/>
      <c r="AL31" s="1"/>
      <c r="AM31" s="1"/>
    </row>
    <row r="32" spans="5:52" ht="16.2" x14ac:dyDescent="0.45">
      <c r="F32" s="1"/>
      <c r="G32" s="1"/>
      <c r="H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0" t="str">
        <f t="shared" si="23"/>
        <v/>
      </c>
      <c r="Y32" s="70"/>
      <c r="Z32" s="1"/>
      <c r="AA32" s="1"/>
      <c r="AB32" s="1"/>
      <c r="AC32" s="1"/>
      <c r="AD32" s="1"/>
      <c r="AE32" s="70"/>
      <c r="AF32" s="70"/>
      <c r="AG32" s="1"/>
      <c r="AH32" s="1"/>
      <c r="AI32" s="1"/>
      <c r="AJ32" s="1"/>
      <c r="AK32" s="1"/>
      <c r="AL32" s="1"/>
      <c r="AM32" s="1"/>
    </row>
    <row r="33" spans="6:39" ht="13.2" x14ac:dyDescent="0.25">
      <c r="F33" s="1"/>
      <c r="G33" s="1"/>
      <c r="H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6:39" ht="13.2" x14ac:dyDescent="0.25">
      <c r="F34" s="1"/>
      <c r="G34" s="1"/>
      <c r="H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6:39" ht="13.2" x14ac:dyDescent="0.25">
      <c r="F35" s="1"/>
      <c r="G35" s="1"/>
      <c r="H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6:39" ht="13.2" x14ac:dyDescent="0.25">
      <c r="F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6:39" ht="13.2" x14ac:dyDescent="0.25">
      <c r="F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6:39" ht="13.2" x14ac:dyDescent="0.25">
      <c r="F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6:39" ht="13.2" x14ac:dyDescent="0.25">
      <c r="F39" s="1"/>
      <c r="G39" s="1"/>
      <c r="H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6:39" ht="13.2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6:39" ht="13.2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6:39" ht="13.2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6:39" ht="13.2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6:39" ht="13.2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6:39" ht="13.2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6:39" ht="13.2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6:39" ht="13.2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6:39" ht="13.2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1:39" ht="13.2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1:39" ht="13.2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1:39" ht="13.2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1:39" ht="13.2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1:39" ht="13.2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1:39" ht="13.2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1:39" ht="13.2" x14ac:dyDescent="0.25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1:39" ht="13.2" x14ac:dyDescent="0.25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1:39" ht="13.2" x14ac:dyDescent="0.25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1:39" ht="13.2" x14ac:dyDescent="0.25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1:39" ht="13.2" x14ac:dyDescent="0.25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1:39" ht="13.2" x14ac:dyDescent="0.25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1:39" ht="13.2" x14ac:dyDescent="0.25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1:39" ht="13.2" x14ac:dyDescent="0.25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1:39" ht="13.2" x14ac:dyDescent="0.25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1:39" ht="13.2" x14ac:dyDescent="0.25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1:39" ht="13.2" x14ac:dyDescent="0.25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1:39" ht="13.2" x14ac:dyDescent="0.25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1:39" ht="13.2" x14ac:dyDescent="0.25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1:39" ht="13.2" x14ac:dyDescent="0.25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1:39" ht="13.2" x14ac:dyDescent="0.25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1:39" ht="13.2" x14ac:dyDescent="0.25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1:39" ht="13.2" x14ac:dyDescent="0.25">
      <c r="N71" s="1"/>
    </row>
    <row r="72" spans="11:39" ht="13.2" x14ac:dyDescent="0.25">
      <c r="N72" s="1"/>
    </row>
    <row r="73" spans="11:39" ht="13.2" x14ac:dyDescent="0.25">
      <c r="N73" s="1"/>
    </row>
    <row r="74" spans="11:39" ht="13.2" x14ac:dyDescent="0.25">
      <c r="N74" s="1"/>
    </row>
    <row r="75" spans="11:39" ht="13.2" x14ac:dyDescent="0.25">
      <c r="N75" s="1"/>
    </row>
    <row r="76" spans="11:39" ht="13.2" x14ac:dyDescent="0.25">
      <c r="N76" s="1"/>
    </row>
    <row r="77" spans="11:39" ht="13.2" x14ac:dyDescent="0.25">
      <c r="N77" s="1"/>
    </row>
    <row r="78" spans="11:39" ht="13.2" x14ac:dyDescent="0.25">
      <c r="N78" s="1"/>
    </row>
    <row r="79" spans="11:39" ht="13.2" x14ac:dyDescent="0.25">
      <c r="N79" s="1"/>
    </row>
    <row r="80" spans="11:39" ht="13.2" x14ac:dyDescent="0.25">
      <c r="N80" s="1"/>
    </row>
    <row r="81" spans="14:14" ht="13.2" x14ac:dyDescent="0.25">
      <c r="N81" s="1"/>
    </row>
    <row r="82" spans="14:14" ht="13.2" x14ac:dyDescent="0.25">
      <c r="N82" s="1"/>
    </row>
    <row r="83" spans="14:14" ht="13.2" x14ac:dyDescent="0.25">
      <c r="N83" s="1"/>
    </row>
    <row r="84" spans="14:14" ht="13.2" x14ac:dyDescent="0.25">
      <c r="N84" s="1"/>
    </row>
    <row r="85" spans="14:14" ht="13.2" x14ac:dyDescent="0.25">
      <c r="N85" s="1"/>
    </row>
    <row r="86" spans="14:14" ht="13.2" x14ac:dyDescent="0.25">
      <c r="N86" s="1"/>
    </row>
    <row r="87" spans="14:14" ht="13.2" x14ac:dyDescent="0.25">
      <c r="N87" s="1"/>
    </row>
    <row r="88" spans="14:14" ht="13.2" x14ac:dyDescent="0.25">
      <c r="N88" s="1"/>
    </row>
    <row r="89" spans="14:14" ht="13.2" x14ac:dyDescent="0.25">
      <c r="N89" s="1"/>
    </row>
    <row r="90" spans="14:14" ht="13.2" x14ac:dyDescent="0.25">
      <c r="N90" s="1"/>
    </row>
    <row r="91" spans="14:14" ht="13.2" x14ac:dyDescent="0.25">
      <c r="N91" s="1"/>
    </row>
    <row r="92" spans="14:14" ht="13.2" x14ac:dyDescent="0.25">
      <c r="N92" s="1"/>
    </row>
    <row r="93" spans="14:14" ht="13.2" x14ac:dyDescent="0.25">
      <c r="N93" s="1"/>
    </row>
    <row r="94" spans="14:14" ht="13.2" x14ac:dyDescent="0.25">
      <c r="N94" s="1"/>
    </row>
    <row r="95" spans="14:14" ht="13.2" x14ac:dyDescent="0.25">
      <c r="N95" s="1"/>
    </row>
    <row r="96" spans="14:14" ht="13.2" x14ac:dyDescent="0.25">
      <c r="N96" s="1"/>
    </row>
    <row r="97" spans="14:14" ht="13.2" x14ac:dyDescent="0.25">
      <c r="N97" s="1"/>
    </row>
    <row r="98" spans="14:14" ht="13.2" x14ac:dyDescent="0.25">
      <c r="N98" s="1"/>
    </row>
    <row r="99" spans="14:14" ht="13.2" x14ac:dyDescent="0.25">
      <c r="N99" s="1"/>
    </row>
    <row r="100" spans="14:14" ht="13.2" x14ac:dyDescent="0.25">
      <c r="N100" s="1"/>
    </row>
    <row r="101" spans="14:14" ht="13.2" x14ac:dyDescent="0.25">
      <c r="N101" s="1"/>
    </row>
    <row r="102" spans="14:14" ht="13.2" x14ac:dyDescent="0.25">
      <c r="N102" s="1"/>
    </row>
    <row r="103" spans="14:14" ht="13.2" x14ac:dyDescent="0.25">
      <c r="N103" s="1"/>
    </row>
    <row r="104" spans="14:14" ht="13.2" x14ac:dyDescent="0.25">
      <c r="N104" s="1"/>
    </row>
    <row r="105" spans="14:14" ht="13.2" x14ac:dyDescent="0.25">
      <c r="N105" s="1"/>
    </row>
    <row r="106" spans="14:14" ht="13.2" x14ac:dyDescent="0.25">
      <c r="N106" s="1"/>
    </row>
    <row r="107" spans="14:14" ht="13.2" x14ac:dyDescent="0.25">
      <c r="N107" s="1"/>
    </row>
    <row r="108" spans="14:14" ht="13.2" x14ac:dyDescent="0.25">
      <c r="N108" s="1"/>
    </row>
    <row r="109" spans="14:14" ht="13.2" x14ac:dyDescent="0.25">
      <c r="N109" s="1"/>
    </row>
    <row r="110" spans="14:14" ht="13.2" x14ac:dyDescent="0.25">
      <c r="N110" s="1"/>
    </row>
    <row r="111" spans="14:14" ht="13.2" x14ac:dyDescent="0.25">
      <c r="N111" s="1"/>
    </row>
    <row r="112" spans="14:14" ht="13.2" x14ac:dyDescent="0.25">
      <c r="N112" s="1"/>
    </row>
    <row r="113" spans="14:14" ht="13.2" x14ac:dyDescent="0.25">
      <c r="N113" s="1"/>
    </row>
    <row r="114" spans="14:14" ht="13.2" x14ac:dyDescent="0.25">
      <c r="N114" s="1"/>
    </row>
    <row r="115" spans="14:14" ht="13.2" x14ac:dyDescent="0.25">
      <c r="N115" s="1"/>
    </row>
    <row r="116" spans="14:14" ht="13.2" x14ac:dyDescent="0.25">
      <c r="N116" s="1"/>
    </row>
    <row r="117" spans="14:14" ht="13.2" x14ac:dyDescent="0.25">
      <c r="N117" s="1"/>
    </row>
    <row r="118" spans="14:14" ht="13.2" x14ac:dyDescent="0.25">
      <c r="N118" s="1"/>
    </row>
    <row r="119" spans="14:14" ht="13.2" x14ac:dyDescent="0.25">
      <c r="N119" s="1"/>
    </row>
    <row r="120" spans="14:14" ht="13.2" x14ac:dyDescent="0.25">
      <c r="N120" s="1"/>
    </row>
    <row r="121" spans="14:14" ht="13.2" x14ac:dyDescent="0.25">
      <c r="N121" s="1"/>
    </row>
    <row r="122" spans="14:14" ht="13.2" x14ac:dyDescent="0.25">
      <c r="N122" s="1"/>
    </row>
    <row r="123" spans="14:14" ht="13.2" x14ac:dyDescent="0.25">
      <c r="N123" s="1"/>
    </row>
    <row r="124" spans="14:14" ht="13.2" x14ac:dyDescent="0.25">
      <c r="N124" s="1"/>
    </row>
    <row r="125" spans="14:14" ht="13.2" x14ac:dyDescent="0.25">
      <c r="N125" s="1"/>
    </row>
    <row r="126" spans="14:14" ht="13.2" x14ac:dyDescent="0.25">
      <c r="N126" s="1"/>
    </row>
    <row r="127" spans="14:14" ht="13.2" x14ac:dyDescent="0.25">
      <c r="N127" s="1"/>
    </row>
    <row r="128" spans="14:14" ht="13.2" x14ac:dyDescent="0.25">
      <c r="N128" s="1"/>
    </row>
    <row r="129" spans="14:14" ht="13.2" x14ac:dyDescent="0.25">
      <c r="N129" s="1"/>
    </row>
    <row r="130" spans="14:14" ht="13.2" x14ac:dyDescent="0.25">
      <c r="N130" s="1"/>
    </row>
    <row r="131" spans="14:14" ht="13.2" x14ac:dyDescent="0.25">
      <c r="N131" s="1"/>
    </row>
    <row r="132" spans="14:14" ht="13.2" x14ac:dyDescent="0.25">
      <c r="N132" s="1"/>
    </row>
    <row r="133" spans="14:14" ht="13.2" x14ac:dyDescent="0.25">
      <c r="N133" s="1"/>
    </row>
    <row r="134" spans="14:14" ht="13.2" x14ac:dyDescent="0.25">
      <c r="N134" s="1"/>
    </row>
    <row r="135" spans="14:14" ht="13.2" x14ac:dyDescent="0.25">
      <c r="N135" s="1"/>
    </row>
    <row r="136" spans="14:14" ht="13.2" x14ac:dyDescent="0.25">
      <c r="N136" s="1"/>
    </row>
    <row r="137" spans="14:14" ht="13.2" x14ac:dyDescent="0.25">
      <c r="N137" s="1"/>
    </row>
    <row r="138" spans="14:14" ht="13.2" x14ac:dyDescent="0.25">
      <c r="N138" s="1"/>
    </row>
    <row r="139" spans="14:14" ht="13.2" x14ac:dyDescent="0.25">
      <c r="N139" s="1"/>
    </row>
    <row r="140" spans="14:14" ht="13.2" x14ac:dyDescent="0.25">
      <c r="N140" s="1"/>
    </row>
    <row r="141" spans="14:14" ht="13.2" x14ac:dyDescent="0.25">
      <c r="N141" s="1"/>
    </row>
    <row r="142" spans="14:14" ht="13.2" x14ac:dyDescent="0.25">
      <c r="N142" s="1"/>
    </row>
    <row r="143" spans="14:14" ht="13.2" x14ac:dyDescent="0.25">
      <c r="N143" s="1"/>
    </row>
    <row r="144" spans="14:14" ht="13.2" x14ac:dyDescent="0.25">
      <c r="N144" s="1"/>
    </row>
    <row r="145" spans="14:14" ht="13.2" x14ac:dyDescent="0.25">
      <c r="N145" s="1"/>
    </row>
    <row r="146" spans="14:14" ht="13.2" x14ac:dyDescent="0.25">
      <c r="N146" s="1"/>
    </row>
    <row r="147" spans="14:14" ht="13.2" x14ac:dyDescent="0.25">
      <c r="N147" s="1"/>
    </row>
    <row r="148" spans="14:14" ht="13.2" x14ac:dyDescent="0.25">
      <c r="N148" s="1"/>
    </row>
    <row r="149" spans="14:14" ht="13.2" x14ac:dyDescent="0.25">
      <c r="N149" s="1"/>
    </row>
    <row r="150" spans="14:14" ht="13.2" x14ac:dyDescent="0.25">
      <c r="N150" s="1"/>
    </row>
    <row r="151" spans="14:14" ht="13.2" x14ac:dyDescent="0.25">
      <c r="N151" s="1"/>
    </row>
    <row r="152" spans="14:14" ht="13.2" x14ac:dyDescent="0.25">
      <c r="N152" s="1"/>
    </row>
    <row r="153" spans="14:14" ht="13.2" x14ac:dyDescent="0.25">
      <c r="N153" s="1"/>
    </row>
    <row r="154" spans="14:14" ht="13.2" x14ac:dyDescent="0.25">
      <c r="N154" s="1"/>
    </row>
    <row r="155" spans="14:14" ht="13.2" x14ac:dyDescent="0.25">
      <c r="N155" s="1"/>
    </row>
    <row r="156" spans="14:14" ht="13.2" x14ac:dyDescent="0.25">
      <c r="N156" s="1"/>
    </row>
    <row r="157" spans="14:14" ht="13.2" x14ac:dyDescent="0.25">
      <c r="N157" s="1"/>
    </row>
    <row r="158" spans="14:14" ht="13.2" x14ac:dyDescent="0.25">
      <c r="N158" s="1"/>
    </row>
    <row r="159" spans="14:14" ht="13.2" x14ac:dyDescent="0.25">
      <c r="N159" s="1"/>
    </row>
    <row r="160" spans="14:14" ht="13.2" x14ac:dyDescent="0.25">
      <c r="N160" s="1"/>
    </row>
    <row r="161" spans="14:14" ht="13.2" x14ac:dyDescent="0.25">
      <c r="N161" s="1"/>
    </row>
    <row r="162" spans="14:14" ht="13.2" x14ac:dyDescent="0.25">
      <c r="N162" s="1"/>
    </row>
    <row r="163" spans="14:14" ht="13.2" x14ac:dyDescent="0.25">
      <c r="N163" s="1"/>
    </row>
    <row r="164" spans="14:14" ht="13.2" x14ac:dyDescent="0.25">
      <c r="N164" s="1"/>
    </row>
    <row r="165" spans="14:14" ht="13.2" x14ac:dyDescent="0.25">
      <c r="N165" s="1"/>
    </row>
    <row r="166" spans="14:14" ht="13.2" x14ac:dyDescent="0.25">
      <c r="N166" s="1"/>
    </row>
    <row r="167" spans="14:14" ht="13.2" x14ac:dyDescent="0.25">
      <c r="N167" s="1"/>
    </row>
    <row r="168" spans="14:14" ht="13.2" x14ac:dyDescent="0.25">
      <c r="N168" s="1"/>
    </row>
    <row r="169" spans="14:14" ht="13.2" x14ac:dyDescent="0.25">
      <c r="N169" s="1"/>
    </row>
    <row r="170" spans="14:14" ht="13.2" x14ac:dyDescent="0.25">
      <c r="N170" s="1"/>
    </row>
    <row r="171" spans="14:14" ht="13.2" x14ac:dyDescent="0.25">
      <c r="N171" s="1"/>
    </row>
    <row r="172" spans="14:14" ht="13.2" x14ac:dyDescent="0.25">
      <c r="N172" s="1"/>
    </row>
    <row r="173" spans="14:14" ht="13.2" x14ac:dyDescent="0.25">
      <c r="N173" s="1"/>
    </row>
    <row r="174" spans="14:14" ht="13.2" x14ac:dyDescent="0.25">
      <c r="N174" s="1"/>
    </row>
    <row r="175" spans="14:14" ht="13.2" x14ac:dyDescent="0.25">
      <c r="N175" s="1"/>
    </row>
    <row r="176" spans="14:14" ht="13.2" x14ac:dyDescent="0.25">
      <c r="N176" s="1"/>
    </row>
    <row r="177" spans="14:14" ht="13.2" x14ac:dyDescent="0.25">
      <c r="N177" s="1"/>
    </row>
    <row r="178" spans="14:14" ht="13.2" x14ac:dyDescent="0.25">
      <c r="N178" s="1"/>
    </row>
    <row r="179" spans="14:14" ht="13.2" x14ac:dyDescent="0.25">
      <c r="N179" s="1"/>
    </row>
    <row r="180" spans="14:14" ht="13.2" x14ac:dyDescent="0.25">
      <c r="N180" s="1"/>
    </row>
    <row r="181" spans="14:14" ht="13.2" x14ac:dyDescent="0.25">
      <c r="N181" s="1"/>
    </row>
    <row r="182" spans="14:14" ht="13.2" x14ac:dyDescent="0.25">
      <c r="N182" s="1"/>
    </row>
    <row r="183" spans="14:14" ht="13.2" x14ac:dyDescent="0.25">
      <c r="N183" s="1"/>
    </row>
    <row r="184" spans="14:14" ht="13.2" x14ac:dyDescent="0.25">
      <c r="N184" s="1"/>
    </row>
    <row r="185" spans="14:14" ht="13.2" x14ac:dyDescent="0.25">
      <c r="N185" s="1"/>
    </row>
    <row r="186" spans="14:14" ht="13.2" x14ac:dyDescent="0.25">
      <c r="N186" s="1"/>
    </row>
    <row r="187" spans="14:14" ht="13.2" x14ac:dyDescent="0.25">
      <c r="N187" s="1"/>
    </row>
    <row r="188" spans="14:14" ht="13.2" x14ac:dyDescent="0.25">
      <c r="N188" s="1"/>
    </row>
    <row r="189" spans="14:14" ht="13.2" x14ac:dyDescent="0.25">
      <c r="N189" s="1"/>
    </row>
    <row r="190" spans="14:14" ht="13.2" x14ac:dyDescent="0.25">
      <c r="N190" s="1"/>
    </row>
    <row r="191" spans="14:14" ht="13.2" x14ac:dyDescent="0.25">
      <c r="N191" s="1"/>
    </row>
    <row r="192" spans="14:14" ht="13.2" x14ac:dyDescent="0.25">
      <c r="N192" s="1"/>
    </row>
    <row r="193" spans="14:14" ht="13.2" x14ac:dyDescent="0.25">
      <c r="N193" s="1"/>
    </row>
    <row r="194" spans="14:14" ht="13.2" x14ac:dyDescent="0.25">
      <c r="N194" s="1"/>
    </row>
    <row r="195" spans="14:14" ht="13.2" x14ac:dyDescent="0.25">
      <c r="N195" s="1"/>
    </row>
    <row r="196" spans="14:14" ht="13.2" x14ac:dyDescent="0.25">
      <c r="N196" s="1"/>
    </row>
    <row r="197" spans="14:14" ht="13.2" x14ac:dyDescent="0.25">
      <c r="N197" s="1"/>
    </row>
    <row r="198" spans="14:14" ht="13.2" x14ac:dyDescent="0.25">
      <c r="N198" s="1"/>
    </row>
    <row r="199" spans="14:14" ht="13.2" x14ac:dyDescent="0.25">
      <c r="N199" s="1"/>
    </row>
    <row r="200" spans="14:14" ht="13.2" x14ac:dyDescent="0.25">
      <c r="N200" s="1"/>
    </row>
    <row r="201" spans="14:14" ht="13.2" x14ac:dyDescent="0.25">
      <c r="N201" s="1"/>
    </row>
    <row r="202" spans="14:14" ht="13.2" x14ac:dyDescent="0.25">
      <c r="N202" s="1"/>
    </row>
    <row r="203" spans="14:14" ht="13.2" x14ac:dyDescent="0.25">
      <c r="N203" s="1"/>
    </row>
    <row r="204" spans="14:14" ht="13.2" x14ac:dyDescent="0.25">
      <c r="N204" s="1"/>
    </row>
    <row r="205" spans="14:14" ht="13.2" x14ac:dyDescent="0.25">
      <c r="N205" s="1"/>
    </row>
    <row r="206" spans="14:14" ht="13.2" x14ac:dyDescent="0.25">
      <c r="N206" s="1"/>
    </row>
    <row r="207" spans="14:14" ht="13.2" x14ac:dyDescent="0.25">
      <c r="N207" s="1"/>
    </row>
    <row r="208" spans="14:14" ht="13.2" x14ac:dyDescent="0.25">
      <c r="N208" s="1"/>
    </row>
    <row r="209" spans="14:14" ht="13.2" x14ac:dyDescent="0.25">
      <c r="N209" s="1"/>
    </row>
    <row r="210" spans="14:14" ht="13.2" x14ac:dyDescent="0.25">
      <c r="N210" s="1"/>
    </row>
    <row r="211" spans="14:14" ht="13.2" x14ac:dyDescent="0.25">
      <c r="N211" s="1"/>
    </row>
    <row r="212" spans="14:14" ht="13.2" x14ac:dyDescent="0.25">
      <c r="N212" s="1"/>
    </row>
    <row r="213" spans="14:14" ht="13.2" x14ac:dyDescent="0.25">
      <c r="N213" s="1"/>
    </row>
    <row r="214" spans="14:14" ht="13.2" x14ac:dyDescent="0.25">
      <c r="N214" s="1"/>
    </row>
    <row r="215" spans="14:14" ht="13.2" x14ac:dyDescent="0.25">
      <c r="N215" s="1"/>
    </row>
    <row r="216" spans="14:14" ht="13.2" x14ac:dyDescent="0.25">
      <c r="N216" s="1"/>
    </row>
    <row r="217" spans="14:14" ht="13.2" x14ac:dyDescent="0.25">
      <c r="N217" s="1"/>
    </row>
    <row r="218" spans="14:14" ht="13.2" x14ac:dyDescent="0.25">
      <c r="N218" s="1"/>
    </row>
    <row r="219" spans="14:14" ht="13.2" x14ac:dyDescent="0.25">
      <c r="N219" s="1"/>
    </row>
    <row r="220" spans="14:14" ht="13.2" x14ac:dyDescent="0.25">
      <c r="N220" s="1"/>
    </row>
    <row r="221" spans="14:14" ht="13.2" x14ac:dyDescent="0.25">
      <c r="N221" s="1"/>
    </row>
    <row r="222" spans="14:14" ht="13.2" x14ac:dyDescent="0.25">
      <c r="N222" s="1"/>
    </row>
    <row r="223" spans="14:14" ht="13.2" x14ac:dyDescent="0.25">
      <c r="N223" s="1"/>
    </row>
    <row r="224" spans="14:14" ht="13.2" x14ac:dyDescent="0.25">
      <c r="N224" s="1"/>
    </row>
    <row r="225" spans="14:14" ht="13.2" x14ac:dyDescent="0.25">
      <c r="N225" s="1"/>
    </row>
    <row r="226" spans="14:14" ht="13.2" x14ac:dyDescent="0.25">
      <c r="N226" s="1"/>
    </row>
    <row r="227" spans="14:14" ht="13.2" x14ac:dyDescent="0.25">
      <c r="N227" s="1"/>
    </row>
    <row r="228" spans="14:14" ht="13.2" x14ac:dyDescent="0.25">
      <c r="N228" s="1"/>
    </row>
    <row r="229" spans="14:14" ht="13.2" x14ac:dyDescent="0.25">
      <c r="N229" s="1"/>
    </row>
    <row r="230" spans="14:14" ht="13.2" x14ac:dyDescent="0.25">
      <c r="N230" s="1"/>
    </row>
    <row r="231" spans="14:14" ht="13.2" x14ac:dyDescent="0.25">
      <c r="N231" s="1"/>
    </row>
    <row r="232" spans="14:14" ht="13.2" x14ac:dyDescent="0.25">
      <c r="N232" s="1"/>
    </row>
    <row r="233" spans="14:14" ht="13.2" x14ac:dyDescent="0.25">
      <c r="N233" s="1"/>
    </row>
    <row r="234" spans="14:14" ht="13.2" x14ac:dyDescent="0.25">
      <c r="N234" s="1"/>
    </row>
    <row r="235" spans="14:14" ht="13.2" x14ac:dyDescent="0.25">
      <c r="N235" s="1"/>
    </row>
    <row r="236" spans="14:14" ht="13.2" x14ac:dyDescent="0.25">
      <c r="N236" s="1"/>
    </row>
    <row r="237" spans="14:14" ht="13.2" x14ac:dyDescent="0.25">
      <c r="N237" s="1"/>
    </row>
    <row r="238" spans="14:14" ht="13.2" x14ac:dyDescent="0.25">
      <c r="N238" s="1"/>
    </row>
    <row r="239" spans="14:14" ht="13.2" x14ac:dyDescent="0.25">
      <c r="N239" s="1"/>
    </row>
    <row r="240" spans="14:14" ht="13.2" x14ac:dyDescent="0.25">
      <c r="N240" s="1"/>
    </row>
    <row r="241" spans="14:14" ht="13.2" x14ac:dyDescent="0.25">
      <c r="N241" s="1"/>
    </row>
    <row r="242" spans="14:14" ht="13.2" x14ac:dyDescent="0.25">
      <c r="N242" s="1"/>
    </row>
    <row r="243" spans="14:14" ht="13.2" x14ac:dyDescent="0.25">
      <c r="N243" s="1"/>
    </row>
    <row r="244" spans="14:14" ht="13.2" x14ac:dyDescent="0.25">
      <c r="N244" s="1"/>
    </row>
    <row r="245" spans="14:14" ht="13.2" x14ac:dyDescent="0.25">
      <c r="N245" s="1"/>
    </row>
    <row r="246" spans="14:14" ht="13.2" x14ac:dyDescent="0.25">
      <c r="N246" s="1"/>
    </row>
    <row r="247" spans="14:14" ht="13.2" x14ac:dyDescent="0.25">
      <c r="N247" s="1"/>
    </row>
    <row r="248" spans="14:14" ht="13.2" x14ac:dyDescent="0.25">
      <c r="N248" s="1"/>
    </row>
    <row r="249" spans="14:14" ht="13.2" x14ac:dyDescent="0.25">
      <c r="N249" s="1"/>
    </row>
    <row r="250" spans="14:14" ht="13.2" x14ac:dyDescent="0.25">
      <c r="N250" s="1"/>
    </row>
    <row r="251" spans="14:14" ht="13.2" x14ac:dyDescent="0.25">
      <c r="N251" s="1"/>
    </row>
    <row r="252" spans="14:14" ht="13.2" x14ac:dyDescent="0.25">
      <c r="N252" s="1"/>
    </row>
    <row r="253" spans="14:14" ht="13.2" x14ac:dyDescent="0.25">
      <c r="N253" s="1"/>
    </row>
    <row r="254" spans="14:14" ht="13.2" x14ac:dyDescent="0.25">
      <c r="N254" s="1"/>
    </row>
    <row r="255" spans="14:14" ht="13.2" x14ac:dyDescent="0.25">
      <c r="N255" s="1"/>
    </row>
    <row r="256" spans="14:14" ht="13.2" x14ac:dyDescent="0.25">
      <c r="N256" s="1"/>
    </row>
    <row r="257" spans="14:14" ht="13.2" x14ac:dyDescent="0.25">
      <c r="N257" s="1"/>
    </row>
    <row r="258" spans="14:14" ht="13.2" x14ac:dyDescent="0.25">
      <c r="N258" s="1"/>
    </row>
    <row r="259" spans="14:14" ht="13.2" x14ac:dyDescent="0.25">
      <c r="N259" s="1"/>
    </row>
    <row r="260" spans="14:14" ht="13.2" x14ac:dyDescent="0.25">
      <c r="N260" s="1"/>
    </row>
    <row r="261" spans="14:14" ht="13.2" x14ac:dyDescent="0.25">
      <c r="N261" s="1"/>
    </row>
    <row r="262" spans="14:14" ht="13.2" x14ac:dyDescent="0.25">
      <c r="N262" s="1"/>
    </row>
    <row r="263" spans="14:14" ht="13.2" x14ac:dyDescent="0.25">
      <c r="N263" s="1"/>
    </row>
    <row r="264" spans="14:14" ht="13.2" x14ac:dyDescent="0.25">
      <c r="N264" s="1"/>
    </row>
    <row r="265" spans="14:14" ht="13.2" x14ac:dyDescent="0.25">
      <c r="N265" s="1"/>
    </row>
    <row r="266" spans="14:14" ht="13.2" x14ac:dyDescent="0.25">
      <c r="N266" s="1"/>
    </row>
    <row r="267" spans="14:14" ht="13.2" x14ac:dyDescent="0.25">
      <c r="N267" s="1"/>
    </row>
    <row r="268" spans="14:14" ht="13.2" x14ac:dyDescent="0.25">
      <c r="N268" s="1"/>
    </row>
    <row r="269" spans="14:14" ht="13.2" x14ac:dyDescent="0.25">
      <c r="N269" s="1"/>
    </row>
    <row r="270" spans="14:14" ht="13.2" x14ac:dyDescent="0.25">
      <c r="N270" s="1"/>
    </row>
    <row r="271" spans="14:14" ht="13.2" x14ac:dyDescent="0.25">
      <c r="N271" s="1"/>
    </row>
    <row r="272" spans="14:14" ht="13.2" x14ac:dyDescent="0.25">
      <c r="N272" s="1"/>
    </row>
    <row r="273" spans="14:14" ht="13.2" x14ac:dyDescent="0.25">
      <c r="N273" s="1"/>
    </row>
    <row r="274" spans="14:14" ht="13.2" x14ac:dyDescent="0.25">
      <c r="N274" s="1"/>
    </row>
    <row r="275" spans="14:14" ht="13.2" x14ac:dyDescent="0.25">
      <c r="N275" s="1"/>
    </row>
    <row r="276" spans="14:14" ht="13.2" x14ac:dyDescent="0.25">
      <c r="N276" s="1"/>
    </row>
    <row r="277" spans="14:14" ht="13.2" x14ac:dyDescent="0.25">
      <c r="N277" s="1"/>
    </row>
    <row r="278" spans="14:14" ht="13.2" x14ac:dyDescent="0.25">
      <c r="N278" s="1"/>
    </row>
    <row r="279" spans="14:14" ht="13.2" x14ac:dyDescent="0.25">
      <c r="N279" s="1"/>
    </row>
    <row r="280" spans="14:14" ht="13.2" x14ac:dyDescent="0.25">
      <c r="N280" s="1"/>
    </row>
    <row r="281" spans="14:14" ht="13.2" x14ac:dyDescent="0.25">
      <c r="N281" s="1"/>
    </row>
    <row r="282" spans="14:14" ht="13.2" x14ac:dyDescent="0.25">
      <c r="N282" s="1"/>
    </row>
    <row r="283" spans="14:14" ht="13.2" x14ac:dyDescent="0.25">
      <c r="N283" s="1"/>
    </row>
    <row r="284" spans="14:14" ht="13.2" x14ac:dyDescent="0.25">
      <c r="N284" s="1"/>
    </row>
    <row r="285" spans="14:14" ht="13.2" x14ac:dyDescent="0.25">
      <c r="N285" s="1"/>
    </row>
    <row r="286" spans="14:14" ht="13.2" x14ac:dyDescent="0.25">
      <c r="N286" s="1"/>
    </row>
    <row r="287" spans="14:14" ht="13.2" x14ac:dyDescent="0.25">
      <c r="N287" s="1"/>
    </row>
    <row r="288" spans="14:14" ht="13.2" x14ac:dyDescent="0.25">
      <c r="N288" s="1"/>
    </row>
    <row r="289" spans="14:14" ht="13.2" x14ac:dyDescent="0.25">
      <c r="N289" s="1"/>
    </row>
    <row r="290" spans="14:14" ht="13.2" x14ac:dyDescent="0.25">
      <c r="N290" s="1"/>
    </row>
    <row r="291" spans="14:14" ht="13.2" x14ac:dyDescent="0.25">
      <c r="N291" s="1"/>
    </row>
    <row r="292" spans="14:14" ht="13.2" x14ac:dyDescent="0.25">
      <c r="N292" s="1"/>
    </row>
    <row r="293" spans="14:14" ht="13.2" x14ac:dyDescent="0.25">
      <c r="N293" s="1"/>
    </row>
    <row r="294" spans="14:14" ht="13.2" x14ac:dyDescent="0.25">
      <c r="N294" s="1"/>
    </row>
    <row r="295" spans="14:14" ht="13.2" x14ac:dyDescent="0.25">
      <c r="N295" s="1"/>
    </row>
    <row r="296" spans="14:14" ht="13.2" x14ac:dyDescent="0.25">
      <c r="N296" s="1"/>
    </row>
    <row r="297" spans="14:14" ht="13.2" x14ac:dyDescent="0.25">
      <c r="N297" s="1"/>
    </row>
    <row r="298" spans="14:14" ht="13.2" x14ac:dyDescent="0.25">
      <c r="N298" s="1"/>
    </row>
    <row r="299" spans="14:14" ht="13.2" x14ac:dyDescent="0.25">
      <c r="N299" s="1"/>
    </row>
    <row r="300" spans="14:14" ht="13.2" x14ac:dyDescent="0.25">
      <c r="N300" s="1"/>
    </row>
    <row r="301" spans="14:14" ht="13.2" x14ac:dyDescent="0.25">
      <c r="N301" s="1"/>
    </row>
    <row r="302" spans="14:14" ht="13.2" x14ac:dyDescent="0.25">
      <c r="N302" s="1"/>
    </row>
    <row r="303" spans="14:14" ht="13.2" x14ac:dyDescent="0.25">
      <c r="N303" s="1"/>
    </row>
    <row r="304" spans="14:14" ht="13.2" x14ac:dyDescent="0.25">
      <c r="N304" s="1"/>
    </row>
    <row r="305" spans="14:14" ht="13.2" x14ac:dyDescent="0.25">
      <c r="N305" s="1"/>
    </row>
    <row r="306" spans="14:14" ht="13.2" x14ac:dyDescent="0.25">
      <c r="N306" s="1"/>
    </row>
    <row r="307" spans="14:14" ht="13.2" x14ac:dyDescent="0.25">
      <c r="N307" s="1"/>
    </row>
    <row r="308" spans="14:14" ht="13.2" x14ac:dyDescent="0.25">
      <c r="N308" s="1"/>
    </row>
    <row r="309" spans="14:14" ht="13.2" x14ac:dyDescent="0.25">
      <c r="N309" s="1"/>
    </row>
    <row r="310" spans="14:14" ht="13.2" x14ac:dyDescent="0.25">
      <c r="N310" s="1"/>
    </row>
    <row r="311" spans="14:14" ht="13.2" x14ac:dyDescent="0.25">
      <c r="N311" s="1"/>
    </row>
    <row r="312" spans="14:14" ht="13.2" x14ac:dyDescent="0.25">
      <c r="N312" s="1"/>
    </row>
    <row r="313" spans="14:14" ht="13.2" x14ac:dyDescent="0.25">
      <c r="N313" s="1"/>
    </row>
    <row r="314" spans="14:14" ht="13.2" x14ac:dyDescent="0.25">
      <c r="N314" s="1"/>
    </row>
    <row r="315" spans="14:14" ht="13.2" x14ac:dyDescent="0.25">
      <c r="N315" s="1"/>
    </row>
    <row r="316" spans="14:14" ht="13.2" x14ac:dyDescent="0.25">
      <c r="N316" s="1"/>
    </row>
    <row r="317" spans="14:14" ht="13.2" x14ac:dyDescent="0.25">
      <c r="N317" s="1"/>
    </row>
    <row r="318" spans="14:14" ht="13.2" x14ac:dyDescent="0.25">
      <c r="N318" s="1"/>
    </row>
    <row r="319" spans="14:14" ht="13.2" x14ac:dyDescent="0.25">
      <c r="N319" s="1"/>
    </row>
    <row r="320" spans="14:14" ht="13.2" x14ac:dyDescent="0.25">
      <c r="N320" s="1"/>
    </row>
    <row r="321" spans="14:14" ht="13.2" x14ac:dyDescent="0.25">
      <c r="N321" s="1"/>
    </row>
    <row r="322" spans="14:14" ht="13.2" x14ac:dyDescent="0.25">
      <c r="N322" s="1"/>
    </row>
    <row r="323" spans="14:14" ht="13.2" x14ac:dyDescent="0.25">
      <c r="N323" s="1"/>
    </row>
    <row r="324" spans="14:14" ht="13.2" x14ac:dyDescent="0.25">
      <c r="N324" s="1"/>
    </row>
    <row r="325" spans="14:14" ht="13.2" x14ac:dyDescent="0.25">
      <c r="N325" s="1"/>
    </row>
    <row r="326" spans="14:14" ht="13.2" x14ac:dyDescent="0.25">
      <c r="N326" s="1"/>
    </row>
    <row r="327" spans="14:14" ht="13.2" x14ac:dyDescent="0.25">
      <c r="N327" s="1"/>
    </row>
    <row r="328" spans="14:14" ht="13.2" x14ac:dyDescent="0.25">
      <c r="N328" s="1"/>
    </row>
    <row r="329" spans="14:14" ht="13.2" x14ac:dyDescent="0.25">
      <c r="N329" s="1"/>
    </row>
    <row r="330" spans="14:14" ht="13.2" x14ac:dyDescent="0.25">
      <c r="N330" s="1"/>
    </row>
    <row r="331" spans="14:14" ht="13.2" x14ac:dyDescent="0.25">
      <c r="N331" s="1"/>
    </row>
    <row r="332" spans="14:14" ht="13.2" x14ac:dyDescent="0.25">
      <c r="N332" s="1"/>
    </row>
    <row r="333" spans="14:14" ht="13.2" x14ac:dyDescent="0.25">
      <c r="N333" s="1"/>
    </row>
    <row r="334" spans="14:14" ht="13.2" x14ac:dyDescent="0.25">
      <c r="N334" s="1"/>
    </row>
    <row r="335" spans="14:14" ht="13.2" x14ac:dyDescent="0.25">
      <c r="N335" s="1"/>
    </row>
    <row r="336" spans="14:14" ht="13.2" x14ac:dyDescent="0.25">
      <c r="N336" s="1"/>
    </row>
    <row r="337" spans="14:14" ht="13.2" x14ac:dyDescent="0.25">
      <c r="N337" s="1"/>
    </row>
    <row r="338" spans="14:14" ht="13.2" x14ac:dyDescent="0.25">
      <c r="N338" s="1"/>
    </row>
    <row r="339" spans="14:14" ht="13.2" x14ac:dyDescent="0.25">
      <c r="N339" s="1"/>
    </row>
    <row r="340" spans="14:14" ht="13.2" x14ac:dyDescent="0.25">
      <c r="N340" s="1"/>
    </row>
    <row r="341" spans="14:14" ht="13.2" x14ac:dyDescent="0.25">
      <c r="N341" s="1"/>
    </row>
    <row r="342" spans="14:14" ht="13.2" x14ac:dyDescent="0.25">
      <c r="N342" s="1"/>
    </row>
    <row r="343" spans="14:14" ht="13.2" x14ac:dyDescent="0.25">
      <c r="N343" s="1"/>
    </row>
    <row r="344" spans="14:14" ht="13.2" x14ac:dyDescent="0.25">
      <c r="N344" s="1"/>
    </row>
    <row r="345" spans="14:14" ht="13.2" x14ac:dyDescent="0.25">
      <c r="N345" s="1"/>
    </row>
    <row r="346" spans="14:14" ht="13.2" x14ac:dyDescent="0.25">
      <c r="N346" s="1"/>
    </row>
    <row r="347" spans="14:14" ht="13.2" x14ac:dyDescent="0.25">
      <c r="N347" s="1"/>
    </row>
    <row r="348" spans="14:14" ht="13.2" x14ac:dyDescent="0.25">
      <c r="N348" s="1"/>
    </row>
    <row r="349" spans="14:14" ht="13.2" x14ac:dyDescent="0.25">
      <c r="N349" s="1"/>
    </row>
    <row r="350" spans="14:14" ht="13.2" x14ac:dyDescent="0.25">
      <c r="N350" s="1"/>
    </row>
    <row r="351" spans="14:14" ht="13.2" x14ac:dyDescent="0.25">
      <c r="N351" s="1"/>
    </row>
    <row r="352" spans="14:14" ht="13.2" x14ac:dyDescent="0.25">
      <c r="N352" s="1"/>
    </row>
    <row r="353" spans="14:14" ht="13.2" x14ac:dyDescent="0.25">
      <c r="N353" s="1"/>
    </row>
    <row r="354" spans="14:14" ht="13.2" x14ac:dyDescent="0.25">
      <c r="N354" s="1"/>
    </row>
    <row r="355" spans="14:14" ht="13.2" x14ac:dyDescent="0.25">
      <c r="N355" s="1"/>
    </row>
    <row r="356" spans="14:14" ht="13.2" x14ac:dyDescent="0.25">
      <c r="N356" s="1"/>
    </row>
    <row r="357" spans="14:14" ht="13.2" x14ac:dyDescent="0.25">
      <c r="N357" s="1"/>
    </row>
    <row r="358" spans="14:14" ht="13.2" x14ac:dyDescent="0.25">
      <c r="N358" s="1"/>
    </row>
    <row r="359" spans="14:14" ht="13.2" x14ac:dyDescent="0.25">
      <c r="N359" s="1"/>
    </row>
    <row r="360" spans="14:14" ht="13.2" x14ac:dyDescent="0.25">
      <c r="N360" s="1"/>
    </row>
    <row r="361" spans="14:14" ht="13.2" x14ac:dyDescent="0.25">
      <c r="N361" s="1"/>
    </row>
    <row r="362" spans="14:14" ht="13.2" x14ac:dyDescent="0.25">
      <c r="N362" s="1"/>
    </row>
    <row r="363" spans="14:14" ht="13.2" x14ac:dyDescent="0.25">
      <c r="N363" s="1"/>
    </row>
    <row r="364" spans="14:14" ht="13.2" x14ac:dyDescent="0.25">
      <c r="N364" s="1"/>
    </row>
    <row r="365" spans="14:14" ht="13.2" x14ac:dyDescent="0.25">
      <c r="N365" s="1"/>
    </row>
    <row r="366" spans="14:14" ht="13.2" x14ac:dyDescent="0.25">
      <c r="N366" s="1"/>
    </row>
    <row r="367" spans="14:14" ht="13.2" x14ac:dyDescent="0.25">
      <c r="N367" s="1"/>
    </row>
    <row r="368" spans="14:14" ht="13.2" x14ac:dyDescent="0.25">
      <c r="N368" s="1"/>
    </row>
    <row r="369" spans="14:14" ht="13.2" x14ac:dyDescent="0.25">
      <c r="N369" s="1"/>
    </row>
    <row r="370" spans="14:14" ht="13.2" x14ac:dyDescent="0.25">
      <c r="N370" s="1"/>
    </row>
    <row r="371" spans="14:14" ht="13.2" x14ac:dyDescent="0.25">
      <c r="N371" s="1"/>
    </row>
    <row r="372" spans="14:14" ht="13.2" x14ac:dyDescent="0.25">
      <c r="N372" s="1"/>
    </row>
    <row r="373" spans="14:14" ht="13.2" x14ac:dyDescent="0.25">
      <c r="N373" s="1"/>
    </row>
    <row r="374" spans="14:14" ht="13.2" x14ac:dyDescent="0.25">
      <c r="N374" s="1"/>
    </row>
    <row r="375" spans="14:14" ht="13.2" x14ac:dyDescent="0.25">
      <c r="N375" s="1"/>
    </row>
    <row r="376" spans="14:14" ht="13.2" x14ac:dyDescent="0.25">
      <c r="N376" s="1"/>
    </row>
    <row r="377" spans="14:14" ht="13.2" x14ac:dyDescent="0.25">
      <c r="N377" s="1"/>
    </row>
    <row r="378" spans="14:14" ht="13.2" x14ac:dyDescent="0.25">
      <c r="N378" s="1"/>
    </row>
    <row r="379" spans="14:14" ht="13.2" x14ac:dyDescent="0.25">
      <c r="N379" s="1"/>
    </row>
    <row r="380" spans="14:14" ht="13.2" x14ac:dyDescent="0.25">
      <c r="N380" s="1"/>
    </row>
    <row r="381" spans="14:14" ht="13.2" x14ac:dyDescent="0.25">
      <c r="N381" s="1"/>
    </row>
    <row r="382" spans="14:14" ht="13.2" x14ac:dyDescent="0.25">
      <c r="N382" s="1"/>
    </row>
    <row r="383" spans="14:14" ht="13.2" x14ac:dyDescent="0.25">
      <c r="N383" s="1"/>
    </row>
    <row r="384" spans="14:14" ht="13.2" x14ac:dyDescent="0.25">
      <c r="N384" s="1"/>
    </row>
    <row r="385" spans="14:14" ht="13.2" x14ac:dyDescent="0.25">
      <c r="N385" s="1"/>
    </row>
    <row r="386" spans="14:14" ht="13.2" x14ac:dyDescent="0.25">
      <c r="N386" s="1"/>
    </row>
    <row r="387" spans="14:14" ht="13.2" x14ac:dyDescent="0.25">
      <c r="N387" s="1"/>
    </row>
    <row r="388" spans="14:14" ht="13.2" x14ac:dyDescent="0.25">
      <c r="N388" s="1"/>
    </row>
    <row r="389" spans="14:14" ht="13.2" x14ac:dyDescent="0.25">
      <c r="N389" s="1"/>
    </row>
    <row r="390" spans="14:14" ht="13.2" x14ac:dyDescent="0.25">
      <c r="N390" s="1"/>
    </row>
    <row r="391" spans="14:14" ht="13.2" x14ac:dyDescent="0.25">
      <c r="N391" s="1"/>
    </row>
    <row r="392" spans="14:14" ht="13.2" x14ac:dyDescent="0.25">
      <c r="N392" s="1"/>
    </row>
    <row r="393" spans="14:14" ht="13.2" x14ac:dyDescent="0.25">
      <c r="N393" s="1"/>
    </row>
    <row r="394" spans="14:14" ht="13.2" x14ac:dyDescent="0.25">
      <c r="N394" s="1"/>
    </row>
    <row r="395" spans="14:14" ht="13.2" x14ac:dyDescent="0.25">
      <c r="N395" s="1"/>
    </row>
    <row r="396" spans="14:14" ht="13.2" x14ac:dyDescent="0.25">
      <c r="N396" s="1"/>
    </row>
    <row r="397" spans="14:14" ht="13.2" x14ac:dyDescent="0.25">
      <c r="N397" s="1"/>
    </row>
    <row r="398" spans="14:14" ht="13.2" x14ac:dyDescent="0.25">
      <c r="N398" s="1"/>
    </row>
    <row r="399" spans="14:14" ht="13.2" x14ac:dyDescent="0.25">
      <c r="N399" s="1"/>
    </row>
    <row r="400" spans="14:14" ht="13.2" x14ac:dyDescent="0.25">
      <c r="N400" s="1"/>
    </row>
    <row r="401" spans="14:14" ht="13.2" x14ac:dyDescent="0.25">
      <c r="N401" s="1"/>
    </row>
    <row r="402" spans="14:14" ht="13.2" x14ac:dyDescent="0.25">
      <c r="N402" s="1"/>
    </row>
    <row r="403" spans="14:14" ht="13.2" x14ac:dyDescent="0.25">
      <c r="N403" s="1"/>
    </row>
    <row r="404" spans="14:14" ht="13.2" x14ac:dyDescent="0.25">
      <c r="N404" s="1"/>
    </row>
    <row r="405" spans="14:14" ht="13.2" x14ac:dyDescent="0.25">
      <c r="N405" s="1"/>
    </row>
    <row r="406" spans="14:14" ht="13.2" x14ac:dyDescent="0.25">
      <c r="N406" s="1"/>
    </row>
    <row r="407" spans="14:14" ht="13.2" x14ac:dyDescent="0.25">
      <c r="N407" s="1"/>
    </row>
    <row r="408" spans="14:14" ht="13.2" x14ac:dyDescent="0.25">
      <c r="N408" s="1"/>
    </row>
    <row r="409" spans="14:14" ht="13.2" x14ac:dyDescent="0.25">
      <c r="N409" s="1"/>
    </row>
    <row r="410" spans="14:14" ht="13.2" x14ac:dyDescent="0.25">
      <c r="N410" s="1"/>
    </row>
    <row r="411" spans="14:14" ht="13.2" x14ac:dyDescent="0.25">
      <c r="N411" s="1"/>
    </row>
    <row r="412" spans="14:14" ht="13.2" x14ac:dyDescent="0.25">
      <c r="N412" s="1"/>
    </row>
    <row r="413" spans="14:14" ht="13.2" x14ac:dyDescent="0.25">
      <c r="N413" s="1"/>
    </row>
    <row r="414" spans="14:14" ht="13.2" x14ac:dyDescent="0.25">
      <c r="N414" s="1"/>
    </row>
    <row r="415" spans="14:14" ht="13.2" x14ac:dyDescent="0.25">
      <c r="N415" s="1"/>
    </row>
    <row r="416" spans="14:14" ht="13.2" x14ac:dyDescent="0.25">
      <c r="N416" s="1"/>
    </row>
    <row r="417" spans="14:14" ht="13.2" x14ac:dyDescent="0.25">
      <c r="N417" s="1"/>
    </row>
    <row r="418" spans="14:14" ht="13.2" x14ac:dyDescent="0.25">
      <c r="N418" s="1"/>
    </row>
    <row r="419" spans="14:14" ht="13.2" x14ac:dyDescent="0.25">
      <c r="N419" s="1"/>
    </row>
    <row r="420" spans="14:14" ht="13.2" x14ac:dyDescent="0.25">
      <c r="N420" s="1"/>
    </row>
    <row r="421" spans="14:14" ht="13.2" x14ac:dyDescent="0.25">
      <c r="N421" s="1"/>
    </row>
    <row r="422" spans="14:14" ht="13.2" x14ac:dyDescent="0.25">
      <c r="N422" s="1"/>
    </row>
    <row r="423" spans="14:14" ht="13.2" x14ac:dyDescent="0.25">
      <c r="N423" s="1"/>
    </row>
    <row r="424" spans="14:14" ht="13.2" x14ac:dyDescent="0.25">
      <c r="N424" s="1"/>
    </row>
    <row r="425" spans="14:14" ht="13.2" x14ac:dyDescent="0.25">
      <c r="N425" s="1"/>
    </row>
    <row r="426" spans="14:14" ht="13.2" x14ac:dyDescent="0.25">
      <c r="N426" s="1"/>
    </row>
    <row r="427" spans="14:14" ht="13.2" x14ac:dyDescent="0.25">
      <c r="N427" s="1"/>
    </row>
    <row r="428" spans="14:14" ht="13.2" x14ac:dyDescent="0.25">
      <c r="N428" s="1"/>
    </row>
    <row r="429" spans="14:14" ht="13.2" x14ac:dyDescent="0.25">
      <c r="N429" s="1"/>
    </row>
    <row r="430" spans="14:14" ht="13.2" x14ac:dyDescent="0.25">
      <c r="N430" s="1"/>
    </row>
    <row r="431" spans="14:14" ht="13.2" x14ac:dyDescent="0.25">
      <c r="N431" s="1"/>
    </row>
    <row r="432" spans="14:14" ht="13.2" x14ac:dyDescent="0.25">
      <c r="N432" s="1"/>
    </row>
    <row r="433" spans="14:14" ht="13.2" x14ac:dyDescent="0.25">
      <c r="N433" s="1"/>
    </row>
    <row r="434" spans="14:14" ht="13.2" x14ac:dyDescent="0.25">
      <c r="N434" s="1"/>
    </row>
    <row r="435" spans="14:14" ht="13.2" x14ac:dyDescent="0.25">
      <c r="N435" s="1"/>
    </row>
    <row r="436" spans="14:14" ht="13.2" x14ac:dyDescent="0.25">
      <c r="N436" s="1"/>
    </row>
    <row r="437" spans="14:14" ht="13.2" x14ac:dyDescent="0.25">
      <c r="N437" s="1"/>
    </row>
    <row r="438" spans="14:14" ht="13.2" x14ac:dyDescent="0.25">
      <c r="N438" s="1"/>
    </row>
    <row r="439" spans="14:14" ht="13.2" x14ac:dyDescent="0.25">
      <c r="N439" s="1"/>
    </row>
    <row r="440" spans="14:14" ht="13.2" x14ac:dyDescent="0.25">
      <c r="N440" s="1"/>
    </row>
    <row r="441" spans="14:14" ht="13.2" x14ac:dyDescent="0.25">
      <c r="N441" s="1"/>
    </row>
    <row r="442" spans="14:14" ht="13.2" x14ac:dyDescent="0.25">
      <c r="N442" s="1"/>
    </row>
    <row r="443" spans="14:14" ht="13.2" x14ac:dyDescent="0.25">
      <c r="N443" s="1"/>
    </row>
    <row r="444" spans="14:14" ht="13.2" x14ac:dyDescent="0.25">
      <c r="N444" s="1"/>
    </row>
    <row r="445" spans="14:14" ht="13.2" x14ac:dyDescent="0.25">
      <c r="N445" s="1"/>
    </row>
    <row r="446" spans="14:14" ht="13.2" x14ac:dyDescent="0.25">
      <c r="N446" s="1"/>
    </row>
    <row r="447" spans="14:14" ht="13.2" x14ac:dyDescent="0.25">
      <c r="N447" s="1"/>
    </row>
    <row r="448" spans="14:14" ht="13.2" x14ac:dyDescent="0.25">
      <c r="N448" s="1"/>
    </row>
    <row r="449" spans="14:14" ht="13.2" x14ac:dyDescent="0.25">
      <c r="N449" s="1"/>
    </row>
    <row r="450" spans="14:14" ht="13.2" x14ac:dyDescent="0.25">
      <c r="N450" s="1"/>
    </row>
    <row r="451" spans="14:14" ht="13.2" x14ac:dyDescent="0.25">
      <c r="N451" s="1"/>
    </row>
    <row r="452" spans="14:14" ht="13.2" x14ac:dyDescent="0.25">
      <c r="N452" s="1"/>
    </row>
    <row r="453" spans="14:14" ht="13.2" x14ac:dyDescent="0.25">
      <c r="N453" s="1"/>
    </row>
    <row r="454" spans="14:14" ht="13.2" x14ac:dyDescent="0.25">
      <c r="N454" s="1"/>
    </row>
    <row r="455" spans="14:14" ht="13.2" x14ac:dyDescent="0.25">
      <c r="N455" s="1"/>
    </row>
    <row r="456" spans="14:14" ht="13.2" x14ac:dyDescent="0.25">
      <c r="N456" s="1"/>
    </row>
    <row r="457" spans="14:14" ht="13.2" x14ac:dyDescent="0.25">
      <c r="N457" s="1"/>
    </row>
    <row r="458" spans="14:14" ht="13.2" x14ac:dyDescent="0.25">
      <c r="N458" s="1"/>
    </row>
    <row r="459" spans="14:14" ht="13.2" x14ac:dyDescent="0.25">
      <c r="N459" s="1"/>
    </row>
    <row r="460" spans="14:14" ht="13.2" x14ac:dyDescent="0.25">
      <c r="N460" s="1"/>
    </row>
    <row r="461" spans="14:14" ht="13.2" x14ac:dyDescent="0.25">
      <c r="N461" s="1"/>
    </row>
    <row r="462" spans="14:14" ht="13.2" x14ac:dyDescent="0.25">
      <c r="N462" s="1"/>
    </row>
    <row r="463" spans="14:14" ht="13.2" x14ac:dyDescent="0.25">
      <c r="N463" s="1"/>
    </row>
    <row r="464" spans="14:14" ht="13.2" x14ac:dyDescent="0.25">
      <c r="N464" s="1"/>
    </row>
    <row r="465" spans="14:14" ht="13.2" x14ac:dyDescent="0.25">
      <c r="N465" s="1"/>
    </row>
    <row r="466" spans="14:14" ht="13.2" x14ac:dyDescent="0.25">
      <c r="N466" s="1"/>
    </row>
    <row r="467" spans="14:14" ht="13.2" x14ac:dyDescent="0.25">
      <c r="N467" s="1"/>
    </row>
    <row r="468" spans="14:14" ht="13.2" x14ac:dyDescent="0.25">
      <c r="N468" s="1"/>
    </row>
    <row r="469" spans="14:14" ht="13.2" x14ac:dyDescent="0.25">
      <c r="N469" s="1"/>
    </row>
    <row r="470" spans="14:14" ht="13.2" x14ac:dyDescent="0.25">
      <c r="N470" s="1"/>
    </row>
    <row r="471" spans="14:14" ht="13.2" x14ac:dyDescent="0.25">
      <c r="N471" s="1"/>
    </row>
    <row r="472" spans="14:14" ht="13.2" x14ac:dyDescent="0.25">
      <c r="N472" s="1"/>
    </row>
    <row r="473" spans="14:14" ht="13.2" x14ac:dyDescent="0.25">
      <c r="N473" s="1"/>
    </row>
    <row r="474" spans="14:14" ht="13.2" x14ac:dyDescent="0.25">
      <c r="N474" s="1"/>
    </row>
    <row r="475" spans="14:14" ht="13.2" x14ac:dyDescent="0.25">
      <c r="N475" s="1"/>
    </row>
    <row r="476" spans="14:14" ht="13.2" x14ac:dyDescent="0.25">
      <c r="N476" s="1"/>
    </row>
    <row r="477" spans="14:14" ht="13.2" x14ac:dyDescent="0.25">
      <c r="N477" s="1"/>
    </row>
    <row r="478" spans="14:14" ht="13.2" x14ac:dyDescent="0.25">
      <c r="N478" s="1"/>
    </row>
    <row r="479" spans="14:14" ht="13.2" x14ac:dyDescent="0.25">
      <c r="N479" s="1"/>
    </row>
    <row r="480" spans="14:14" ht="13.2" x14ac:dyDescent="0.25">
      <c r="N480" s="1"/>
    </row>
    <row r="481" spans="14:14" ht="13.2" x14ac:dyDescent="0.25">
      <c r="N481" s="1"/>
    </row>
    <row r="482" spans="14:14" ht="13.2" x14ac:dyDescent="0.25">
      <c r="N482" s="1"/>
    </row>
    <row r="483" spans="14:14" ht="13.2" x14ac:dyDescent="0.25">
      <c r="N483" s="1"/>
    </row>
    <row r="484" spans="14:14" ht="13.2" x14ac:dyDescent="0.25">
      <c r="N484" s="1"/>
    </row>
    <row r="485" spans="14:14" ht="13.2" x14ac:dyDescent="0.25">
      <c r="N485" s="1"/>
    </row>
    <row r="486" spans="14:14" ht="13.2" x14ac:dyDescent="0.25">
      <c r="N486" s="1"/>
    </row>
    <row r="487" spans="14:14" ht="13.2" x14ac:dyDescent="0.25">
      <c r="N487" s="1"/>
    </row>
    <row r="488" spans="14:14" ht="13.2" x14ac:dyDescent="0.25">
      <c r="N488" s="1"/>
    </row>
    <row r="489" spans="14:14" ht="13.2" x14ac:dyDescent="0.25">
      <c r="N489" s="1"/>
    </row>
    <row r="490" spans="14:14" ht="13.2" x14ac:dyDescent="0.25">
      <c r="N490" s="1"/>
    </row>
    <row r="491" spans="14:14" ht="13.2" x14ac:dyDescent="0.25">
      <c r="N491" s="1"/>
    </row>
    <row r="492" spans="14:14" ht="13.2" x14ac:dyDescent="0.25">
      <c r="N492" s="1"/>
    </row>
    <row r="493" spans="14:14" ht="13.2" x14ac:dyDescent="0.25">
      <c r="N493" s="1"/>
    </row>
    <row r="494" spans="14:14" ht="13.2" x14ac:dyDescent="0.25">
      <c r="N494" s="1"/>
    </row>
    <row r="495" spans="14:14" ht="13.2" x14ac:dyDescent="0.25">
      <c r="N495" s="1"/>
    </row>
    <row r="496" spans="14:14" ht="13.2" x14ac:dyDescent="0.25">
      <c r="N496" s="1"/>
    </row>
    <row r="497" spans="14:14" ht="13.2" x14ac:dyDescent="0.25">
      <c r="N497" s="1"/>
    </row>
    <row r="498" spans="14:14" ht="13.2" x14ac:dyDescent="0.25">
      <c r="N498" s="1"/>
    </row>
    <row r="499" spans="14:14" ht="13.2" x14ac:dyDescent="0.25">
      <c r="N499" s="1"/>
    </row>
    <row r="500" spans="14:14" ht="13.2" x14ac:dyDescent="0.25">
      <c r="N500" s="1"/>
    </row>
    <row r="501" spans="14:14" ht="13.2" x14ac:dyDescent="0.25">
      <c r="N501" s="1"/>
    </row>
    <row r="502" spans="14:14" ht="13.2" x14ac:dyDescent="0.25">
      <c r="N502" s="1"/>
    </row>
    <row r="503" spans="14:14" ht="13.2" x14ac:dyDescent="0.25">
      <c r="N503" s="1"/>
    </row>
    <row r="504" spans="14:14" ht="13.2" x14ac:dyDescent="0.25">
      <c r="N504" s="1"/>
    </row>
    <row r="505" spans="14:14" ht="13.2" x14ac:dyDescent="0.25">
      <c r="N505" s="1"/>
    </row>
    <row r="506" spans="14:14" ht="13.2" x14ac:dyDescent="0.25">
      <c r="N506" s="1"/>
    </row>
    <row r="507" spans="14:14" ht="13.2" x14ac:dyDescent="0.25">
      <c r="N507" s="1"/>
    </row>
    <row r="508" spans="14:14" ht="13.2" x14ac:dyDescent="0.25">
      <c r="N508" s="1"/>
    </row>
    <row r="509" spans="14:14" ht="13.2" x14ac:dyDescent="0.25">
      <c r="N509" s="1"/>
    </row>
    <row r="510" spans="14:14" ht="13.2" x14ac:dyDescent="0.25">
      <c r="N510" s="1"/>
    </row>
    <row r="511" spans="14:14" ht="13.2" x14ac:dyDescent="0.25">
      <c r="N511" s="1"/>
    </row>
    <row r="512" spans="14:14" ht="13.2" x14ac:dyDescent="0.25">
      <c r="N512" s="1"/>
    </row>
    <row r="513" spans="14:14" ht="13.2" x14ac:dyDescent="0.25">
      <c r="N513" s="1"/>
    </row>
    <row r="514" spans="14:14" ht="13.2" x14ac:dyDescent="0.25">
      <c r="N514" s="1"/>
    </row>
    <row r="515" spans="14:14" ht="13.2" x14ac:dyDescent="0.25">
      <c r="N515" s="1"/>
    </row>
    <row r="516" spans="14:14" ht="13.2" x14ac:dyDescent="0.25">
      <c r="N516" s="1"/>
    </row>
    <row r="517" spans="14:14" ht="13.2" x14ac:dyDescent="0.25">
      <c r="N517" s="1"/>
    </row>
    <row r="518" spans="14:14" ht="13.2" x14ac:dyDescent="0.25">
      <c r="N518" s="1"/>
    </row>
    <row r="519" spans="14:14" ht="13.2" x14ac:dyDescent="0.25">
      <c r="N519" s="1"/>
    </row>
    <row r="520" spans="14:14" ht="13.2" x14ac:dyDescent="0.25">
      <c r="N520" s="1"/>
    </row>
    <row r="521" spans="14:14" ht="13.2" x14ac:dyDescent="0.25">
      <c r="N521" s="1"/>
    </row>
    <row r="522" spans="14:14" ht="13.2" x14ac:dyDescent="0.25">
      <c r="N522" s="1"/>
    </row>
    <row r="523" spans="14:14" ht="13.2" x14ac:dyDescent="0.25">
      <c r="N523" s="1"/>
    </row>
    <row r="524" spans="14:14" ht="13.2" x14ac:dyDescent="0.25">
      <c r="N524" s="1"/>
    </row>
    <row r="525" spans="14:14" ht="13.2" x14ac:dyDescent="0.25">
      <c r="N525" s="1"/>
    </row>
    <row r="526" spans="14:14" ht="13.2" x14ac:dyDescent="0.25">
      <c r="N526" s="1"/>
    </row>
    <row r="527" spans="14:14" ht="13.2" x14ac:dyDescent="0.25">
      <c r="N527" s="1"/>
    </row>
    <row r="528" spans="14:14" ht="13.2" x14ac:dyDescent="0.25">
      <c r="N528" s="1"/>
    </row>
    <row r="529" spans="14:14" ht="13.2" x14ac:dyDescent="0.25">
      <c r="N529" s="1"/>
    </row>
    <row r="530" spans="14:14" ht="13.2" x14ac:dyDescent="0.25">
      <c r="N530" s="1"/>
    </row>
    <row r="531" spans="14:14" ht="13.2" x14ac:dyDescent="0.25">
      <c r="N531" s="1"/>
    </row>
    <row r="532" spans="14:14" ht="13.2" x14ac:dyDescent="0.25">
      <c r="N532" s="1"/>
    </row>
    <row r="533" spans="14:14" ht="13.2" x14ac:dyDescent="0.25">
      <c r="N533" s="1"/>
    </row>
    <row r="534" spans="14:14" ht="13.2" x14ac:dyDescent="0.25">
      <c r="N534" s="1"/>
    </row>
    <row r="535" spans="14:14" ht="13.2" x14ac:dyDescent="0.25">
      <c r="N535" s="1"/>
    </row>
    <row r="536" spans="14:14" ht="13.2" x14ac:dyDescent="0.25">
      <c r="N536" s="1"/>
    </row>
    <row r="537" spans="14:14" ht="13.2" x14ac:dyDescent="0.25">
      <c r="N537" s="1"/>
    </row>
    <row r="538" spans="14:14" ht="13.2" x14ac:dyDescent="0.25">
      <c r="N538" s="1"/>
    </row>
    <row r="539" spans="14:14" ht="13.2" x14ac:dyDescent="0.25">
      <c r="N539" s="1"/>
    </row>
    <row r="540" spans="14:14" ht="13.2" x14ac:dyDescent="0.25">
      <c r="N540" s="1"/>
    </row>
    <row r="541" spans="14:14" ht="13.2" x14ac:dyDescent="0.25">
      <c r="N541" s="1"/>
    </row>
    <row r="542" spans="14:14" ht="13.2" x14ac:dyDescent="0.25">
      <c r="N542" s="1"/>
    </row>
    <row r="543" spans="14:14" ht="13.2" x14ac:dyDescent="0.25">
      <c r="N543" s="1"/>
    </row>
    <row r="544" spans="14:14" ht="13.2" x14ac:dyDescent="0.25">
      <c r="N544" s="1"/>
    </row>
    <row r="545" spans="14:14" ht="13.2" x14ac:dyDescent="0.25">
      <c r="N545" s="1"/>
    </row>
    <row r="546" spans="14:14" ht="13.2" x14ac:dyDescent="0.25">
      <c r="N546" s="1"/>
    </row>
    <row r="547" spans="14:14" ht="13.2" x14ac:dyDescent="0.25">
      <c r="N547" s="1"/>
    </row>
    <row r="548" spans="14:14" ht="13.2" x14ac:dyDescent="0.25">
      <c r="N548" s="1"/>
    </row>
    <row r="549" spans="14:14" ht="13.2" x14ac:dyDescent="0.25">
      <c r="N549" s="1"/>
    </row>
    <row r="550" spans="14:14" ht="13.2" x14ac:dyDescent="0.25">
      <c r="N550" s="1"/>
    </row>
    <row r="551" spans="14:14" ht="13.2" x14ac:dyDescent="0.25">
      <c r="N551" s="1"/>
    </row>
    <row r="552" spans="14:14" ht="13.2" x14ac:dyDescent="0.25">
      <c r="N552" s="1"/>
    </row>
    <row r="553" spans="14:14" ht="13.2" x14ac:dyDescent="0.25">
      <c r="N553" s="1"/>
    </row>
    <row r="554" spans="14:14" ht="13.2" x14ac:dyDescent="0.25">
      <c r="N554" s="1"/>
    </row>
    <row r="555" spans="14:14" ht="13.2" x14ac:dyDescent="0.25">
      <c r="N555" s="1"/>
    </row>
    <row r="556" spans="14:14" ht="13.2" x14ac:dyDescent="0.25">
      <c r="N556" s="1"/>
    </row>
    <row r="557" spans="14:14" ht="13.2" x14ac:dyDescent="0.25">
      <c r="N557" s="1"/>
    </row>
    <row r="558" spans="14:14" ht="13.2" x14ac:dyDescent="0.25">
      <c r="N558" s="1"/>
    </row>
    <row r="559" spans="14:14" ht="13.2" x14ac:dyDescent="0.25">
      <c r="N559" s="1"/>
    </row>
    <row r="560" spans="14:14" ht="13.2" x14ac:dyDescent="0.25">
      <c r="N560" s="1"/>
    </row>
    <row r="561" spans="14:14" ht="13.2" x14ac:dyDescent="0.25">
      <c r="N561" s="1"/>
    </row>
    <row r="562" spans="14:14" ht="13.2" x14ac:dyDescent="0.25">
      <c r="N562" s="1"/>
    </row>
    <row r="563" spans="14:14" ht="13.2" x14ac:dyDescent="0.25">
      <c r="N563" s="1"/>
    </row>
    <row r="564" spans="14:14" ht="13.2" x14ac:dyDescent="0.25">
      <c r="N564" s="1"/>
    </row>
    <row r="565" spans="14:14" ht="13.2" x14ac:dyDescent="0.25">
      <c r="N565" s="1"/>
    </row>
    <row r="566" spans="14:14" ht="13.2" x14ac:dyDescent="0.25">
      <c r="N566" s="1"/>
    </row>
    <row r="567" spans="14:14" ht="13.2" x14ac:dyDescent="0.25">
      <c r="N567" s="1"/>
    </row>
    <row r="568" spans="14:14" ht="13.2" x14ac:dyDescent="0.25">
      <c r="N568" s="1"/>
    </row>
    <row r="569" spans="14:14" ht="13.2" x14ac:dyDescent="0.25">
      <c r="N569" s="1"/>
    </row>
    <row r="570" spans="14:14" ht="13.2" x14ac:dyDescent="0.25">
      <c r="N570" s="1"/>
    </row>
    <row r="571" spans="14:14" ht="13.2" x14ac:dyDescent="0.25">
      <c r="N571" s="1"/>
    </row>
    <row r="572" spans="14:14" ht="13.2" x14ac:dyDescent="0.25">
      <c r="N572" s="1"/>
    </row>
    <row r="573" spans="14:14" ht="13.2" x14ac:dyDescent="0.25">
      <c r="N573" s="1"/>
    </row>
    <row r="574" spans="14:14" ht="13.2" x14ac:dyDescent="0.25">
      <c r="N574" s="1"/>
    </row>
    <row r="575" spans="14:14" ht="13.2" x14ac:dyDescent="0.25">
      <c r="N575" s="1"/>
    </row>
    <row r="576" spans="14:14" ht="13.2" x14ac:dyDescent="0.25">
      <c r="N576" s="1"/>
    </row>
    <row r="577" spans="14:14" ht="13.2" x14ac:dyDescent="0.25">
      <c r="N577" s="1"/>
    </row>
    <row r="578" spans="14:14" ht="13.2" x14ac:dyDescent="0.25">
      <c r="N578" s="1"/>
    </row>
    <row r="579" spans="14:14" ht="13.2" x14ac:dyDescent="0.25">
      <c r="N579" s="1"/>
    </row>
    <row r="580" spans="14:14" ht="13.2" x14ac:dyDescent="0.25">
      <c r="N580" s="1"/>
    </row>
    <row r="581" spans="14:14" ht="13.2" x14ac:dyDescent="0.25">
      <c r="N581" s="1"/>
    </row>
    <row r="582" spans="14:14" ht="13.2" x14ac:dyDescent="0.25">
      <c r="N582" s="1"/>
    </row>
    <row r="583" spans="14:14" ht="13.2" x14ac:dyDescent="0.25">
      <c r="N583" s="1"/>
    </row>
    <row r="584" spans="14:14" ht="13.2" x14ac:dyDescent="0.25">
      <c r="N584" s="1"/>
    </row>
    <row r="585" spans="14:14" ht="13.2" x14ac:dyDescent="0.25">
      <c r="N585" s="1"/>
    </row>
    <row r="586" spans="14:14" ht="13.2" x14ac:dyDescent="0.25">
      <c r="N586" s="1"/>
    </row>
    <row r="587" spans="14:14" ht="13.2" x14ac:dyDescent="0.25">
      <c r="N587" s="1"/>
    </row>
    <row r="588" spans="14:14" ht="13.2" x14ac:dyDescent="0.25">
      <c r="N588" s="1"/>
    </row>
    <row r="589" spans="14:14" ht="13.2" x14ac:dyDescent="0.25">
      <c r="N589" s="1"/>
    </row>
    <row r="590" spans="14:14" ht="13.2" x14ac:dyDescent="0.25">
      <c r="N590" s="1"/>
    </row>
    <row r="591" spans="14:14" ht="13.2" x14ac:dyDescent="0.25">
      <c r="N591" s="1"/>
    </row>
    <row r="592" spans="14:14" ht="13.2" x14ac:dyDescent="0.25">
      <c r="N592" s="1"/>
    </row>
    <row r="593" spans="14:14" ht="13.2" x14ac:dyDescent="0.25">
      <c r="N593" s="1"/>
    </row>
    <row r="594" spans="14:14" ht="13.2" x14ac:dyDescent="0.25">
      <c r="N594" s="1"/>
    </row>
    <row r="595" spans="14:14" ht="13.2" x14ac:dyDescent="0.25">
      <c r="N595" s="1"/>
    </row>
    <row r="596" spans="14:14" ht="13.2" x14ac:dyDescent="0.25">
      <c r="N596" s="1"/>
    </row>
    <row r="597" spans="14:14" ht="13.2" x14ac:dyDescent="0.25">
      <c r="N597" s="1"/>
    </row>
    <row r="598" spans="14:14" ht="13.2" x14ac:dyDescent="0.25">
      <c r="N598" s="1"/>
    </row>
    <row r="599" spans="14:14" ht="13.2" x14ac:dyDescent="0.25">
      <c r="N599" s="1"/>
    </row>
    <row r="600" spans="14:14" ht="13.2" x14ac:dyDescent="0.25">
      <c r="N600" s="1"/>
    </row>
    <row r="601" spans="14:14" ht="13.2" x14ac:dyDescent="0.25">
      <c r="N601" s="1"/>
    </row>
    <row r="602" spans="14:14" ht="13.2" x14ac:dyDescent="0.25">
      <c r="N602" s="1"/>
    </row>
    <row r="603" spans="14:14" ht="13.2" x14ac:dyDescent="0.25">
      <c r="N603" s="1"/>
    </row>
    <row r="604" spans="14:14" ht="13.2" x14ac:dyDescent="0.25">
      <c r="N604" s="1"/>
    </row>
    <row r="605" spans="14:14" ht="13.2" x14ac:dyDescent="0.25">
      <c r="N605" s="1"/>
    </row>
    <row r="606" spans="14:14" ht="13.2" x14ac:dyDescent="0.25">
      <c r="N606" s="1"/>
    </row>
    <row r="607" spans="14:14" ht="13.2" x14ac:dyDescent="0.25">
      <c r="N607" s="1"/>
    </row>
    <row r="608" spans="14:14" ht="13.2" x14ac:dyDescent="0.25">
      <c r="N608" s="1"/>
    </row>
    <row r="609" spans="14:14" ht="13.2" x14ac:dyDescent="0.25">
      <c r="N609" s="1"/>
    </row>
    <row r="610" spans="14:14" ht="13.2" x14ac:dyDescent="0.25">
      <c r="N610" s="1"/>
    </row>
    <row r="611" spans="14:14" ht="13.2" x14ac:dyDescent="0.25">
      <c r="N611" s="1"/>
    </row>
    <row r="612" spans="14:14" ht="13.2" x14ac:dyDescent="0.25">
      <c r="N612" s="1"/>
    </row>
    <row r="613" spans="14:14" ht="13.2" x14ac:dyDescent="0.25">
      <c r="N613" s="1"/>
    </row>
    <row r="614" spans="14:14" ht="13.2" x14ac:dyDescent="0.25">
      <c r="N614" s="1"/>
    </row>
    <row r="615" spans="14:14" ht="13.2" x14ac:dyDescent="0.25">
      <c r="N615" s="1"/>
    </row>
    <row r="616" spans="14:14" ht="13.2" x14ac:dyDescent="0.25">
      <c r="N616" s="1"/>
    </row>
    <row r="617" spans="14:14" ht="13.2" x14ac:dyDescent="0.25">
      <c r="N617" s="1"/>
    </row>
    <row r="618" spans="14:14" ht="13.2" x14ac:dyDescent="0.25">
      <c r="N618" s="1"/>
    </row>
    <row r="619" spans="14:14" ht="13.2" x14ac:dyDescent="0.25">
      <c r="N619" s="1"/>
    </row>
    <row r="620" spans="14:14" ht="13.2" x14ac:dyDescent="0.25">
      <c r="N620" s="1"/>
    </row>
    <row r="621" spans="14:14" ht="13.2" x14ac:dyDescent="0.25">
      <c r="N621" s="1"/>
    </row>
    <row r="622" spans="14:14" ht="13.2" x14ac:dyDescent="0.25">
      <c r="N622" s="1"/>
    </row>
    <row r="623" spans="14:14" ht="13.2" x14ac:dyDescent="0.25">
      <c r="N623" s="1"/>
    </row>
    <row r="624" spans="14:14" ht="13.2" x14ac:dyDescent="0.25">
      <c r="N624" s="1"/>
    </row>
    <row r="625" spans="14:14" ht="13.2" x14ac:dyDescent="0.25">
      <c r="N625" s="1"/>
    </row>
    <row r="626" spans="14:14" ht="13.2" x14ac:dyDescent="0.25">
      <c r="N626" s="1"/>
    </row>
    <row r="627" spans="14:14" ht="13.2" x14ac:dyDescent="0.25">
      <c r="N627" s="1"/>
    </row>
    <row r="628" spans="14:14" ht="13.2" x14ac:dyDescent="0.25">
      <c r="N628" s="1"/>
    </row>
    <row r="629" spans="14:14" ht="13.2" x14ac:dyDescent="0.25">
      <c r="N629" s="1"/>
    </row>
    <row r="630" spans="14:14" ht="13.2" x14ac:dyDescent="0.25">
      <c r="N630" s="1"/>
    </row>
    <row r="631" spans="14:14" ht="13.2" x14ac:dyDescent="0.25">
      <c r="N631" s="1"/>
    </row>
    <row r="632" spans="14:14" ht="13.2" x14ac:dyDescent="0.25">
      <c r="N632" s="1"/>
    </row>
    <row r="633" spans="14:14" ht="13.2" x14ac:dyDescent="0.25">
      <c r="N633" s="1"/>
    </row>
    <row r="634" spans="14:14" ht="13.2" x14ac:dyDescent="0.25">
      <c r="N634" s="1"/>
    </row>
    <row r="635" spans="14:14" ht="13.2" x14ac:dyDescent="0.25">
      <c r="N635" s="1"/>
    </row>
    <row r="636" spans="14:14" ht="13.2" x14ac:dyDescent="0.25">
      <c r="N636" s="1"/>
    </row>
    <row r="637" spans="14:14" ht="13.2" x14ac:dyDescent="0.25">
      <c r="N637" s="1"/>
    </row>
    <row r="638" spans="14:14" ht="13.2" x14ac:dyDescent="0.25">
      <c r="N638" s="1"/>
    </row>
    <row r="639" spans="14:14" ht="13.2" x14ac:dyDescent="0.25">
      <c r="N639" s="1"/>
    </row>
    <row r="640" spans="14:14" ht="13.2" x14ac:dyDescent="0.25">
      <c r="N640" s="1"/>
    </row>
    <row r="641" spans="14:14" ht="13.2" x14ac:dyDescent="0.25">
      <c r="N641" s="1"/>
    </row>
    <row r="642" spans="14:14" ht="13.2" x14ac:dyDescent="0.25">
      <c r="N642" s="1"/>
    </row>
    <row r="643" spans="14:14" ht="13.2" x14ac:dyDescent="0.25">
      <c r="N643" s="1"/>
    </row>
    <row r="644" spans="14:14" ht="13.2" x14ac:dyDescent="0.25">
      <c r="N644" s="1"/>
    </row>
    <row r="645" spans="14:14" ht="13.2" x14ac:dyDescent="0.25">
      <c r="N645" s="1"/>
    </row>
    <row r="646" spans="14:14" ht="13.2" x14ac:dyDescent="0.25">
      <c r="N646" s="1"/>
    </row>
    <row r="647" spans="14:14" ht="13.2" x14ac:dyDescent="0.25">
      <c r="N647" s="1"/>
    </row>
    <row r="648" spans="14:14" ht="13.2" x14ac:dyDescent="0.25">
      <c r="N648" s="1"/>
    </row>
    <row r="649" spans="14:14" ht="13.2" x14ac:dyDescent="0.25">
      <c r="N649" s="1"/>
    </row>
    <row r="650" spans="14:14" ht="13.2" x14ac:dyDescent="0.25">
      <c r="N650" s="1"/>
    </row>
    <row r="651" spans="14:14" ht="13.2" x14ac:dyDescent="0.25">
      <c r="N651" s="1"/>
    </row>
    <row r="652" spans="14:14" ht="13.2" x14ac:dyDescent="0.25">
      <c r="N652" s="1"/>
    </row>
    <row r="653" spans="14:14" ht="13.2" x14ac:dyDescent="0.25">
      <c r="N653" s="1"/>
    </row>
    <row r="654" spans="14:14" ht="13.2" x14ac:dyDescent="0.25">
      <c r="N654" s="1"/>
    </row>
    <row r="655" spans="14:14" ht="13.2" x14ac:dyDescent="0.25">
      <c r="N655" s="1"/>
    </row>
    <row r="656" spans="14:14" ht="13.2" x14ac:dyDescent="0.25">
      <c r="N656" s="1"/>
    </row>
    <row r="657" spans="14:14" ht="13.2" x14ac:dyDescent="0.25">
      <c r="N657" s="1"/>
    </row>
    <row r="658" spans="14:14" ht="13.2" x14ac:dyDescent="0.25">
      <c r="N658" s="1"/>
    </row>
    <row r="659" spans="14:14" ht="13.2" x14ac:dyDescent="0.25">
      <c r="N659" s="1"/>
    </row>
    <row r="660" spans="14:14" ht="13.2" x14ac:dyDescent="0.25">
      <c r="N660" s="1"/>
    </row>
    <row r="661" spans="14:14" ht="13.2" x14ac:dyDescent="0.25">
      <c r="N661" s="1"/>
    </row>
    <row r="662" spans="14:14" ht="13.2" x14ac:dyDescent="0.25">
      <c r="N662" s="1"/>
    </row>
    <row r="663" spans="14:14" ht="13.2" x14ac:dyDescent="0.25">
      <c r="N663" s="1"/>
    </row>
    <row r="664" spans="14:14" ht="13.2" x14ac:dyDescent="0.25">
      <c r="N664" s="1"/>
    </row>
    <row r="665" spans="14:14" ht="13.2" x14ac:dyDescent="0.25">
      <c r="N665" s="1"/>
    </row>
    <row r="666" spans="14:14" ht="13.2" x14ac:dyDescent="0.25">
      <c r="N666" s="1"/>
    </row>
    <row r="667" spans="14:14" ht="13.2" x14ac:dyDescent="0.25">
      <c r="N667" s="1"/>
    </row>
    <row r="668" spans="14:14" ht="13.2" x14ac:dyDescent="0.25">
      <c r="N668" s="1"/>
    </row>
    <row r="669" spans="14:14" ht="13.2" x14ac:dyDescent="0.25">
      <c r="N669" s="1"/>
    </row>
    <row r="670" spans="14:14" ht="13.2" x14ac:dyDescent="0.25">
      <c r="N670" s="1"/>
    </row>
    <row r="671" spans="14:14" ht="13.2" x14ac:dyDescent="0.25">
      <c r="N671" s="1"/>
    </row>
    <row r="672" spans="14:14" ht="13.2" x14ac:dyDescent="0.25">
      <c r="N672" s="1"/>
    </row>
    <row r="673" spans="14:14" ht="13.2" x14ac:dyDescent="0.25">
      <c r="N673" s="1"/>
    </row>
    <row r="674" spans="14:14" ht="13.2" x14ac:dyDescent="0.25">
      <c r="N674" s="1"/>
    </row>
    <row r="675" spans="14:14" ht="13.2" x14ac:dyDescent="0.25">
      <c r="N675" s="1"/>
    </row>
    <row r="676" spans="14:14" ht="13.2" x14ac:dyDescent="0.25">
      <c r="N676" s="1"/>
    </row>
    <row r="677" spans="14:14" ht="13.2" x14ac:dyDescent="0.25">
      <c r="N677" s="1"/>
    </row>
    <row r="678" spans="14:14" ht="13.2" x14ac:dyDescent="0.25">
      <c r="N678" s="1"/>
    </row>
    <row r="679" spans="14:14" ht="13.2" x14ac:dyDescent="0.25">
      <c r="N679" s="1"/>
    </row>
    <row r="680" spans="14:14" ht="13.2" x14ac:dyDescent="0.25">
      <c r="N680" s="1"/>
    </row>
    <row r="681" spans="14:14" ht="13.2" x14ac:dyDescent="0.25">
      <c r="N681" s="1"/>
    </row>
    <row r="682" spans="14:14" ht="13.2" x14ac:dyDescent="0.25">
      <c r="N682" s="1"/>
    </row>
    <row r="683" spans="14:14" ht="13.2" x14ac:dyDescent="0.25">
      <c r="N683" s="1"/>
    </row>
    <row r="684" spans="14:14" ht="13.2" x14ac:dyDescent="0.25">
      <c r="N684" s="1"/>
    </row>
    <row r="685" spans="14:14" ht="13.2" x14ac:dyDescent="0.25">
      <c r="N685" s="1"/>
    </row>
    <row r="686" spans="14:14" ht="13.2" x14ac:dyDescent="0.25">
      <c r="N686" s="1"/>
    </row>
    <row r="687" spans="14:14" ht="13.2" x14ac:dyDescent="0.25">
      <c r="N687" s="1"/>
    </row>
    <row r="688" spans="14:14" ht="13.2" x14ac:dyDescent="0.25">
      <c r="N688" s="1"/>
    </row>
    <row r="689" spans="14:14" ht="13.2" x14ac:dyDescent="0.25">
      <c r="N689" s="1"/>
    </row>
    <row r="690" spans="14:14" ht="13.2" x14ac:dyDescent="0.25">
      <c r="N690" s="1"/>
    </row>
    <row r="691" spans="14:14" ht="13.2" x14ac:dyDescent="0.25">
      <c r="N691" s="1"/>
    </row>
    <row r="692" spans="14:14" ht="13.2" x14ac:dyDescent="0.25">
      <c r="N692" s="1"/>
    </row>
    <row r="693" spans="14:14" ht="13.2" x14ac:dyDescent="0.25">
      <c r="N693" s="1"/>
    </row>
    <row r="694" spans="14:14" ht="13.2" x14ac:dyDescent="0.25">
      <c r="N694" s="1"/>
    </row>
    <row r="695" spans="14:14" ht="13.2" x14ac:dyDescent="0.25">
      <c r="N695" s="1"/>
    </row>
    <row r="696" spans="14:14" ht="13.2" x14ac:dyDescent="0.25">
      <c r="N696" s="1"/>
    </row>
    <row r="697" spans="14:14" ht="13.2" x14ac:dyDescent="0.25">
      <c r="N697" s="1"/>
    </row>
    <row r="698" spans="14:14" ht="13.2" x14ac:dyDescent="0.25">
      <c r="N698" s="1"/>
    </row>
    <row r="699" spans="14:14" ht="13.2" x14ac:dyDescent="0.25">
      <c r="N699" s="1"/>
    </row>
    <row r="700" spans="14:14" ht="13.2" x14ac:dyDescent="0.25">
      <c r="N700" s="1"/>
    </row>
    <row r="701" spans="14:14" ht="13.2" x14ac:dyDescent="0.25">
      <c r="N701" s="1"/>
    </row>
    <row r="702" spans="14:14" ht="13.2" x14ac:dyDescent="0.25">
      <c r="N702" s="1"/>
    </row>
    <row r="703" spans="14:14" ht="13.2" x14ac:dyDescent="0.25">
      <c r="N703" s="1"/>
    </row>
    <row r="704" spans="14:14" ht="13.2" x14ac:dyDescent="0.25">
      <c r="N704" s="1"/>
    </row>
    <row r="705" spans="14:14" ht="13.2" x14ac:dyDescent="0.25">
      <c r="N705" s="1"/>
    </row>
    <row r="706" spans="14:14" ht="13.2" x14ac:dyDescent="0.25">
      <c r="N706" s="1"/>
    </row>
    <row r="707" spans="14:14" ht="13.2" x14ac:dyDescent="0.25">
      <c r="N707" s="1"/>
    </row>
    <row r="708" spans="14:14" ht="13.2" x14ac:dyDescent="0.25">
      <c r="N708" s="1"/>
    </row>
    <row r="709" spans="14:14" ht="13.2" x14ac:dyDescent="0.25">
      <c r="N709" s="1"/>
    </row>
    <row r="710" spans="14:14" ht="13.2" x14ac:dyDescent="0.25">
      <c r="N710" s="1"/>
    </row>
    <row r="711" spans="14:14" ht="13.2" x14ac:dyDescent="0.25">
      <c r="N711" s="1"/>
    </row>
    <row r="712" spans="14:14" ht="13.2" x14ac:dyDescent="0.25">
      <c r="N712" s="1"/>
    </row>
    <row r="713" spans="14:14" ht="13.2" x14ac:dyDescent="0.25">
      <c r="N713" s="1"/>
    </row>
    <row r="714" spans="14:14" ht="13.2" x14ac:dyDescent="0.25">
      <c r="N714" s="1"/>
    </row>
    <row r="715" spans="14:14" ht="13.2" x14ac:dyDescent="0.25">
      <c r="N715" s="1"/>
    </row>
    <row r="716" spans="14:14" ht="13.2" x14ac:dyDescent="0.25">
      <c r="N716" s="1"/>
    </row>
    <row r="717" spans="14:14" ht="13.2" x14ac:dyDescent="0.25">
      <c r="N717" s="1"/>
    </row>
    <row r="718" spans="14:14" ht="13.2" x14ac:dyDescent="0.25">
      <c r="N718" s="1"/>
    </row>
    <row r="719" spans="14:14" ht="13.2" x14ac:dyDescent="0.25">
      <c r="N719" s="1"/>
    </row>
    <row r="720" spans="14:14" ht="13.2" x14ac:dyDescent="0.25">
      <c r="N720" s="1"/>
    </row>
    <row r="721" spans="14:14" ht="13.2" x14ac:dyDescent="0.25">
      <c r="N721" s="1"/>
    </row>
    <row r="722" spans="14:14" ht="13.2" x14ac:dyDescent="0.25">
      <c r="N722" s="1"/>
    </row>
    <row r="723" spans="14:14" ht="13.2" x14ac:dyDescent="0.25">
      <c r="N723" s="1"/>
    </row>
    <row r="724" spans="14:14" ht="13.2" x14ac:dyDescent="0.25">
      <c r="N724" s="1"/>
    </row>
    <row r="725" spans="14:14" ht="13.2" x14ac:dyDescent="0.25">
      <c r="N725" s="1"/>
    </row>
    <row r="726" spans="14:14" ht="13.2" x14ac:dyDescent="0.25">
      <c r="N726" s="1"/>
    </row>
    <row r="727" spans="14:14" ht="13.2" x14ac:dyDescent="0.25">
      <c r="N727" s="1"/>
    </row>
    <row r="728" spans="14:14" ht="13.2" x14ac:dyDescent="0.25">
      <c r="N728" s="1"/>
    </row>
    <row r="729" spans="14:14" ht="13.2" x14ac:dyDescent="0.25">
      <c r="N729" s="1"/>
    </row>
    <row r="730" spans="14:14" ht="13.2" x14ac:dyDescent="0.25">
      <c r="N730" s="1"/>
    </row>
    <row r="731" spans="14:14" ht="13.2" x14ac:dyDescent="0.25">
      <c r="N731" s="1"/>
    </row>
    <row r="732" spans="14:14" ht="13.2" x14ac:dyDescent="0.25">
      <c r="N732" s="1"/>
    </row>
    <row r="733" spans="14:14" ht="13.2" x14ac:dyDescent="0.25">
      <c r="N733" s="1"/>
    </row>
    <row r="734" spans="14:14" ht="13.2" x14ac:dyDescent="0.25">
      <c r="N734" s="1"/>
    </row>
    <row r="735" spans="14:14" ht="13.2" x14ac:dyDescent="0.25">
      <c r="N735" s="1"/>
    </row>
    <row r="736" spans="14:14" ht="13.2" x14ac:dyDescent="0.25">
      <c r="N736" s="1"/>
    </row>
    <row r="737" spans="14:14" ht="13.2" x14ac:dyDescent="0.25">
      <c r="N737" s="1"/>
    </row>
    <row r="738" spans="14:14" ht="13.2" x14ac:dyDescent="0.25">
      <c r="N738" s="1"/>
    </row>
    <row r="739" spans="14:14" ht="13.2" x14ac:dyDescent="0.25">
      <c r="N739" s="1"/>
    </row>
    <row r="740" spans="14:14" ht="13.2" x14ac:dyDescent="0.25">
      <c r="N740" s="1"/>
    </row>
    <row r="741" spans="14:14" ht="13.2" x14ac:dyDescent="0.25">
      <c r="N741" s="1"/>
    </row>
    <row r="742" spans="14:14" ht="13.2" x14ac:dyDescent="0.25">
      <c r="N742" s="1"/>
    </row>
    <row r="743" spans="14:14" ht="13.2" x14ac:dyDescent="0.25">
      <c r="N743" s="1"/>
    </row>
    <row r="744" spans="14:14" ht="13.2" x14ac:dyDescent="0.25">
      <c r="N744" s="1"/>
    </row>
    <row r="745" spans="14:14" ht="13.2" x14ac:dyDescent="0.25">
      <c r="N745" s="1"/>
    </row>
    <row r="746" spans="14:14" ht="13.2" x14ac:dyDescent="0.25">
      <c r="N746" s="1"/>
    </row>
    <row r="747" spans="14:14" ht="13.2" x14ac:dyDescent="0.25">
      <c r="N747" s="1"/>
    </row>
    <row r="748" spans="14:14" ht="13.2" x14ac:dyDescent="0.25">
      <c r="N748" s="1"/>
    </row>
    <row r="749" spans="14:14" ht="13.2" x14ac:dyDescent="0.25">
      <c r="N749" s="1"/>
    </row>
    <row r="750" spans="14:14" ht="13.2" x14ac:dyDescent="0.25">
      <c r="N750" s="1"/>
    </row>
    <row r="751" spans="14:14" ht="13.2" x14ac:dyDescent="0.25">
      <c r="N751" s="1"/>
    </row>
    <row r="752" spans="14:14" ht="13.2" x14ac:dyDescent="0.25">
      <c r="N752" s="1"/>
    </row>
    <row r="753" spans="14:14" ht="13.2" x14ac:dyDescent="0.25">
      <c r="N753" s="1"/>
    </row>
    <row r="754" spans="14:14" ht="13.2" x14ac:dyDescent="0.25">
      <c r="N754" s="1"/>
    </row>
    <row r="755" spans="14:14" ht="13.2" x14ac:dyDescent="0.25">
      <c r="N755" s="1"/>
    </row>
    <row r="756" spans="14:14" ht="13.2" x14ac:dyDescent="0.25">
      <c r="N756" s="1"/>
    </row>
    <row r="757" spans="14:14" ht="13.2" x14ac:dyDescent="0.25">
      <c r="N757" s="1"/>
    </row>
    <row r="758" spans="14:14" ht="13.2" x14ac:dyDescent="0.25">
      <c r="N758" s="1"/>
    </row>
    <row r="759" spans="14:14" ht="13.2" x14ac:dyDescent="0.25">
      <c r="N759" s="1"/>
    </row>
    <row r="760" spans="14:14" ht="13.2" x14ac:dyDescent="0.25">
      <c r="N760" s="1"/>
    </row>
    <row r="761" spans="14:14" ht="13.2" x14ac:dyDescent="0.25">
      <c r="N761" s="1"/>
    </row>
    <row r="762" spans="14:14" ht="13.2" x14ac:dyDescent="0.25">
      <c r="N762" s="1"/>
    </row>
    <row r="763" spans="14:14" ht="13.2" x14ac:dyDescent="0.25">
      <c r="N763" s="1"/>
    </row>
    <row r="764" spans="14:14" ht="13.2" x14ac:dyDescent="0.25">
      <c r="N764" s="1"/>
    </row>
    <row r="765" spans="14:14" ht="13.2" x14ac:dyDescent="0.25">
      <c r="N765" s="1"/>
    </row>
    <row r="766" spans="14:14" ht="13.2" x14ac:dyDescent="0.25">
      <c r="N766" s="1"/>
    </row>
    <row r="767" spans="14:14" ht="13.2" x14ac:dyDescent="0.25">
      <c r="N767" s="1"/>
    </row>
    <row r="768" spans="14:14" ht="13.2" x14ac:dyDescent="0.25">
      <c r="N768" s="1"/>
    </row>
    <row r="769" spans="14:14" ht="13.2" x14ac:dyDescent="0.25">
      <c r="N769" s="1"/>
    </row>
    <row r="770" spans="14:14" ht="13.2" x14ac:dyDescent="0.25">
      <c r="N770" s="1"/>
    </row>
    <row r="771" spans="14:14" ht="13.2" x14ac:dyDescent="0.25">
      <c r="N771" s="1"/>
    </row>
    <row r="772" spans="14:14" ht="13.2" x14ac:dyDescent="0.25">
      <c r="N772" s="1"/>
    </row>
    <row r="773" spans="14:14" ht="13.2" x14ac:dyDescent="0.25">
      <c r="N773" s="1"/>
    </row>
    <row r="774" spans="14:14" ht="13.2" x14ac:dyDescent="0.25">
      <c r="N774" s="1"/>
    </row>
    <row r="775" spans="14:14" ht="13.2" x14ac:dyDescent="0.25">
      <c r="N775" s="1"/>
    </row>
    <row r="776" spans="14:14" ht="13.2" x14ac:dyDescent="0.25">
      <c r="N776" s="1"/>
    </row>
    <row r="777" spans="14:14" ht="13.2" x14ac:dyDescent="0.25">
      <c r="N777" s="1"/>
    </row>
    <row r="778" spans="14:14" ht="13.2" x14ac:dyDescent="0.25">
      <c r="N778" s="1"/>
    </row>
    <row r="779" spans="14:14" ht="13.2" x14ac:dyDescent="0.25">
      <c r="N779" s="1"/>
    </row>
    <row r="780" spans="14:14" ht="13.2" x14ac:dyDescent="0.25">
      <c r="N780" s="1"/>
    </row>
    <row r="781" spans="14:14" ht="13.2" x14ac:dyDescent="0.25">
      <c r="N781" s="1"/>
    </row>
    <row r="782" spans="14:14" ht="13.2" x14ac:dyDescent="0.25">
      <c r="N782" s="1"/>
    </row>
    <row r="783" spans="14:14" ht="13.2" x14ac:dyDescent="0.25">
      <c r="N783" s="1"/>
    </row>
    <row r="784" spans="14:14" ht="13.2" x14ac:dyDescent="0.25">
      <c r="N784" s="1"/>
    </row>
    <row r="785" spans="14:14" ht="13.2" x14ac:dyDescent="0.25">
      <c r="N785" s="1"/>
    </row>
    <row r="786" spans="14:14" ht="13.2" x14ac:dyDescent="0.25">
      <c r="N786" s="1"/>
    </row>
    <row r="787" spans="14:14" ht="13.2" x14ac:dyDescent="0.25">
      <c r="N787" s="1"/>
    </row>
    <row r="788" spans="14:14" ht="13.2" x14ac:dyDescent="0.25">
      <c r="N788" s="1"/>
    </row>
    <row r="789" spans="14:14" ht="13.2" x14ac:dyDescent="0.25">
      <c r="N789" s="1"/>
    </row>
    <row r="790" spans="14:14" ht="13.2" x14ac:dyDescent="0.25">
      <c r="N790" s="1"/>
    </row>
    <row r="791" spans="14:14" ht="13.2" x14ac:dyDescent="0.25">
      <c r="N791" s="1"/>
    </row>
    <row r="792" spans="14:14" ht="13.2" x14ac:dyDescent="0.25">
      <c r="N792" s="1"/>
    </row>
    <row r="793" spans="14:14" ht="13.2" x14ac:dyDescent="0.25">
      <c r="N793" s="1"/>
    </row>
    <row r="794" spans="14:14" ht="13.2" x14ac:dyDescent="0.25">
      <c r="N794" s="1"/>
    </row>
    <row r="795" spans="14:14" ht="13.2" x14ac:dyDescent="0.25">
      <c r="N795" s="1"/>
    </row>
    <row r="796" spans="14:14" ht="13.2" x14ac:dyDescent="0.25">
      <c r="N796" s="1"/>
    </row>
    <row r="797" spans="14:14" ht="13.2" x14ac:dyDescent="0.25">
      <c r="N797" s="1"/>
    </row>
    <row r="798" spans="14:14" ht="13.2" x14ac:dyDescent="0.25">
      <c r="N798" s="1"/>
    </row>
    <row r="799" spans="14:14" ht="13.2" x14ac:dyDescent="0.25">
      <c r="N799" s="1"/>
    </row>
    <row r="800" spans="14:14" ht="13.2" x14ac:dyDescent="0.25">
      <c r="N800" s="1"/>
    </row>
    <row r="801" spans="14:14" ht="13.2" x14ac:dyDescent="0.25">
      <c r="N801" s="1"/>
    </row>
    <row r="802" spans="14:14" ht="13.2" x14ac:dyDescent="0.25">
      <c r="N802" s="1"/>
    </row>
    <row r="803" spans="14:14" ht="13.2" x14ac:dyDescent="0.25">
      <c r="N803" s="1"/>
    </row>
    <row r="804" spans="14:14" ht="13.2" x14ac:dyDescent="0.25">
      <c r="N804" s="1"/>
    </row>
    <row r="805" spans="14:14" ht="13.2" x14ac:dyDescent="0.25">
      <c r="N805" s="1"/>
    </row>
    <row r="806" spans="14:14" ht="13.2" x14ac:dyDescent="0.25">
      <c r="N806" s="1"/>
    </row>
    <row r="807" spans="14:14" ht="13.2" x14ac:dyDescent="0.25">
      <c r="N807" s="1"/>
    </row>
    <row r="808" spans="14:14" ht="13.2" x14ac:dyDescent="0.25">
      <c r="N808" s="1"/>
    </row>
    <row r="809" spans="14:14" ht="13.2" x14ac:dyDescent="0.25">
      <c r="N809" s="1"/>
    </row>
    <row r="810" spans="14:14" ht="13.2" x14ac:dyDescent="0.25">
      <c r="N810" s="1"/>
    </row>
    <row r="811" spans="14:14" ht="13.2" x14ac:dyDescent="0.25">
      <c r="N811" s="1"/>
    </row>
    <row r="812" spans="14:14" ht="13.2" x14ac:dyDescent="0.25">
      <c r="N812" s="1"/>
    </row>
    <row r="813" spans="14:14" ht="13.2" x14ac:dyDescent="0.25">
      <c r="N813" s="1"/>
    </row>
    <row r="814" spans="14:14" ht="13.2" x14ac:dyDescent="0.25">
      <c r="N814" s="1"/>
    </row>
    <row r="815" spans="14:14" ht="13.2" x14ac:dyDescent="0.25">
      <c r="N815" s="1"/>
    </row>
    <row r="816" spans="14:14" ht="13.2" x14ac:dyDescent="0.25">
      <c r="N816" s="1"/>
    </row>
    <row r="817" spans="14:14" ht="13.2" x14ac:dyDescent="0.25">
      <c r="N817" s="1"/>
    </row>
    <row r="818" spans="14:14" ht="13.2" x14ac:dyDescent="0.25">
      <c r="N818" s="1"/>
    </row>
    <row r="819" spans="14:14" ht="13.2" x14ac:dyDescent="0.25">
      <c r="N819" s="1"/>
    </row>
    <row r="820" spans="14:14" ht="13.2" x14ac:dyDescent="0.25">
      <c r="N820" s="1"/>
    </row>
    <row r="821" spans="14:14" ht="13.2" x14ac:dyDescent="0.25">
      <c r="N821" s="1"/>
    </row>
    <row r="822" spans="14:14" ht="13.2" x14ac:dyDescent="0.25">
      <c r="N822" s="1"/>
    </row>
    <row r="823" spans="14:14" ht="13.2" x14ac:dyDescent="0.25">
      <c r="N823" s="1"/>
    </row>
    <row r="824" spans="14:14" ht="13.2" x14ac:dyDescent="0.25">
      <c r="N824" s="1"/>
    </row>
    <row r="825" spans="14:14" ht="13.2" x14ac:dyDescent="0.25">
      <c r="N825" s="1"/>
    </row>
    <row r="826" spans="14:14" ht="13.2" x14ac:dyDescent="0.25">
      <c r="N826" s="1"/>
    </row>
    <row r="827" spans="14:14" ht="13.2" x14ac:dyDescent="0.25">
      <c r="N827" s="1"/>
    </row>
    <row r="828" spans="14:14" ht="13.2" x14ac:dyDescent="0.25">
      <c r="N828" s="1"/>
    </row>
    <row r="829" spans="14:14" ht="13.2" x14ac:dyDescent="0.25">
      <c r="N829" s="1"/>
    </row>
    <row r="830" spans="14:14" ht="13.2" x14ac:dyDescent="0.25">
      <c r="N830" s="1"/>
    </row>
    <row r="831" spans="14:14" ht="13.2" x14ac:dyDescent="0.25">
      <c r="N831" s="1"/>
    </row>
    <row r="832" spans="14:14" ht="13.2" x14ac:dyDescent="0.25">
      <c r="N832" s="1"/>
    </row>
    <row r="833" spans="14:14" ht="13.2" x14ac:dyDescent="0.25">
      <c r="N833" s="1"/>
    </row>
    <row r="834" spans="14:14" ht="13.2" x14ac:dyDescent="0.25">
      <c r="N834" s="1"/>
    </row>
    <row r="835" spans="14:14" ht="13.2" x14ac:dyDescent="0.25">
      <c r="N835" s="1"/>
    </row>
    <row r="836" spans="14:14" ht="13.2" x14ac:dyDescent="0.25">
      <c r="N836" s="1"/>
    </row>
    <row r="837" spans="14:14" ht="13.2" x14ac:dyDescent="0.25">
      <c r="N837" s="1"/>
    </row>
    <row r="838" spans="14:14" ht="13.2" x14ac:dyDescent="0.25">
      <c r="N838" s="1"/>
    </row>
    <row r="839" spans="14:14" ht="13.2" x14ac:dyDescent="0.25">
      <c r="N839" s="1"/>
    </row>
    <row r="840" spans="14:14" ht="13.2" x14ac:dyDescent="0.25">
      <c r="N840" s="1"/>
    </row>
    <row r="841" spans="14:14" ht="13.2" x14ac:dyDescent="0.25">
      <c r="N841" s="1"/>
    </row>
    <row r="842" spans="14:14" ht="13.2" x14ac:dyDescent="0.25">
      <c r="N842" s="1"/>
    </row>
    <row r="843" spans="14:14" ht="13.2" x14ac:dyDescent="0.25">
      <c r="N843" s="1"/>
    </row>
    <row r="844" spans="14:14" ht="13.2" x14ac:dyDescent="0.25">
      <c r="N844" s="1"/>
    </row>
    <row r="845" spans="14:14" ht="13.2" x14ac:dyDescent="0.25">
      <c r="N845" s="1"/>
    </row>
    <row r="846" spans="14:14" ht="13.2" x14ac:dyDescent="0.25">
      <c r="N846" s="1"/>
    </row>
    <row r="847" spans="14:14" ht="13.2" x14ac:dyDescent="0.25">
      <c r="N847" s="1"/>
    </row>
    <row r="848" spans="14:14" ht="13.2" x14ac:dyDescent="0.25">
      <c r="N848" s="1"/>
    </row>
    <row r="849" spans="14:14" ht="13.2" x14ac:dyDescent="0.25">
      <c r="N849" s="1"/>
    </row>
    <row r="850" spans="14:14" ht="13.2" x14ac:dyDescent="0.25">
      <c r="N850" s="1"/>
    </row>
    <row r="851" spans="14:14" ht="13.2" x14ac:dyDescent="0.25">
      <c r="N851" s="1"/>
    </row>
    <row r="852" spans="14:14" ht="13.2" x14ac:dyDescent="0.25">
      <c r="N852" s="1"/>
    </row>
    <row r="853" spans="14:14" ht="13.2" x14ac:dyDescent="0.25">
      <c r="N853" s="1"/>
    </row>
    <row r="854" spans="14:14" ht="13.2" x14ac:dyDescent="0.25">
      <c r="N854" s="1"/>
    </row>
    <row r="855" spans="14:14" ht="13.2" x14ac:dyDescent="0.25">
      <c r="N855" s="1"/>
    </row>
    <row r="856" spans="14:14" ht="13.2" x14ac:dyDescent="0.25">
      <c r="N856" s="1"/>
    </row>
    <row r="857" spans="14:14" ht="13.2" x14ac:dyDescent="0.25">
      <c r="N857" s="1"/>
    </row>
    <row r="858" spans="14:14" ht="13.2" x14ac:dyDescent="0.25">
      <c r="N858" s="1"/>
    </row>
    <row r="859" spans="14:14" ht="13.2" x14ac:dyDescent="0.25">
      <c r="N859" s="1"/>
    </row>
    <row r="860" spans="14:14" ht="13.2" x14ac:dyDescent="0.25">
      <c r="N860" s="1"/>
    </row>
    <row r="861" spans="14:14" ht="13.2" x14ac:dyDescent="0.25">
      <c r="N861" s="1"/>
    </row>
    <row r="862" spans="14:14" ht="13.2" x14ac:dyDescent="0.25">
      <c r="N862" s="1"/>
    </row>
    <row r="863" spans="14:14" ht="13.2" x14ac:dyDescent="0.25">
      <c r="N863" s="1"/>
    </row>
    <row r="864" spans="14:14" ht="13.2" x14ac:dyDescent="0.25">
      <c r="N864" s="1"/>
    </row>
    <row r="865" spans="14:14" ht="13.2" x14ac:dyDescent="0.25">
      <c r="N865" s="1"/>
    </row>
    <row r="866" spans="14:14" ht="13.2" x14ac:dyDescent="0.25">
      <c r="N866" s="1"/>
    </row>
    <row r="867" spans="14:14" ht="13.2" x14ac:dyDescent="0.25">
      <c r="N867" s="1"/>
    </row>
    <row r="868" spans="14:14" ht="13.2" x14ac:dyDescent="0.25">
      <c r="N868" s="1"/>
    </row>
    <row r="869" spans="14:14" ht="13.2" x14ac:dyDescent="0.25">
      <c r="N869" s="1"/>
    </row>
    <row r="870" spans="14:14" ht="13.2" x14ac:dyDescent="0.25">
      <c r="N870" s="1"/>
    </row>
    <row r="871" spans="14:14" ht="13.2" x14ac:dyDescent="0.25">
      <c r="N871" s="1"/>
    </row>
    <row r="872" spans="14:14" ht="13.2" x14ac:dyDescent="0.25">
      <c r="N872" s="1"/>
    </row>
    <row r="873" spans="14:14" ht="13.2" x14ac:dyDescent="0.25">
      <c r="N873" s="1"/>
    </row>
    <row r="874" spans="14:14" ht="13.2" x14ac:dyDescent="0.25">
      <c r="N874" s="1"/>
    </row>
    <row r="875" spans="14:14" ht="13.2" x14ac:dyDescent="0.25">
      <c r="N875" s="1"/>
    </row>
    <row r="876" spans="14:14" ht="13.2" x14ac:dyDescent="0.25">
      <c r="N876" s="1"/>
    </row>
    <row r="877" spans="14:14" ht="13.2" x14ac:dyDescent="0.25">
      <c r="N877" s="1"/>
    </row>
    <row r="878" spans="14:14" ht="13.2" x14ac:dyDescent="0.25">
      <c r="N878" s="1"/>
    </row>
    <row r="879" spans="14:14" ht="13.2" x14ac:dyDescent="0.25">
      <c r="N879" s="1"/>
    </row>
    <row r="880" spans="14:14" ht="13.2" x14ac:dyDescent="0.25">
      <c r="N880" s="1"/>
    </row>
    <row r="881" spans="14:14" ht="13.2" x14ac:dyDescent="0.25">
      <c r="N881" s="1"/>
    </row>
    <row r="882" spans="14:14" ht="13.2" x14ac:dyDescent="0.25">
      <c r="N882" s="1"/>
    </row>
    <row r="883" spans="14:14" ht="13.2" x14ac:dyDescent="0.25">
      <c r="N883" s="1"/>
    </row>
    <row r="884" spans="14:14" ht="13.2" x14ac:dyDescent="0.25">
      <c r="N884" s="1"/>
    </row>
    <row r="885" spans="14:14" ht="13.2" x14ac:dyDescent="0.25">
      <c r="N885" s="1"/>
    </row>
    <row r="886" spans="14:14" ht="13.2" x14ac:dyDescent="0.25">
      <c r="N886" s="1"/>
    </row>
    <row r="887" spans="14:14" ht="13.2" x14ac:dyDescent="0.25">
      <c r="N887" s="1"/>
    </row>
    <row r="888" spans="14:14" ht="13.2" x14ac:dyDescent="0.25">
      <c r="N888" s="1"/>
    </row>
    <row r="889" spans="14:14" ht="13.2" x14ac:dyDescent="0.25">
      <c r="N889" s="1"/>
    </row>
    <row r="890" spans="14:14" ht="13.2" x14ac:dyDescent="0.25">
      <c r="N890" s="1"/>
    </row>
    <row r="891" spans="14:14" ht="13.2" x14ac:dyDescent="0.25">
      <c r="N891" s="1"/>
    </row>
    <row r="892" spans="14:14" ht="13.2" x14ac:dyDescent="0.25">
      <c r="N892" s="1"/>
    </row>
    <row r="893" spans="14:14" ht="13.2" x14ac:dyDescent="0.25">
      <c r="N893" s="1"/>
    </row>
    <row r="894" spans="14:14" ht="13.2" x14ac:dyDescent="0.25">
      <c r="N894" s="1"/>
    </row>
    <row r="895" spans="14:14" ht="13.2" x14ac:dyDescent="0.25">
      <c r="N895" s="1"/>
    </row>
    <row r="896" spans="14:14" ht="13.2" x14ac:dyDescent="0.25">
      <c r="N896" s="1"/>
    </row>
    <row r="897" spans="14:14" ht="13.2" x14ac:dyDescent="0.25">
      <c r="N897" s="1"/>
    </row>
    <row r="898" spans="14:14" ht="13.2" x14ac:dyDescent="0.25">
      <c r="N898" s="1"/>
    </row>
    <row r="899" spans="14:14" ht="13.2" x14ac:dyDescent="0.25">
      <c r="N899" s="1"/>
    </row>
    <row r="900" spans="14:14" ht="13.2" x14ac:dyDescent="0.25">
      <c r="N900" s="1"/>
    </row>
    <row r="901" spans="14:14" ht="13.2" x14ac:dyDescent="0.25">
      <c r="N901" s="1"/>
    </row>
    <row r="902" spans="14:14" ht="13.2" x14ac:dyDescent="0.25">
      <c r="N902" s="1"/>
    </row>
    <row r="903" spans="14:14" ht="13.2" x14ac:dyDescent="0.25">
      <c r="N903" s="1"/>
    </row>
    <row r="904" spans="14:14" ht="13.2" x14ac:dyDescent="0.25">
      <c r="N904" s="1"/>
    </row>
    <row r="905" spans="14:14" ht="13.2" x14ac:dyDescent="0.25">
      <c r="N905" s="1"/>
    </row>
    <row r="906" spans="14:14" ht="13.2" x14ac:dyDescent="0.25">
      <c r="N906" s="1"/>
    </row>
    <row r="907" spans="14:14" ht="13.2" x14ac:dyDescent="0.25">
      <c r="N907" s="1"/>
    </row>
    <row r="908" spans="14:14" ht="13.2" x14ac:dyDescent="0.25">
      <c r="N908" s="1"/>
    </row>
    <row r="909" spans="14:14" ht="13.2" x14ac:dyDescent="0.25">
      <c r="N909" s="1"/>
    </row>
    <row r="910" spans="14:14" ht="13.2" x14ac:dyDescent="0.25">
      <c r="N910" s="1"/>
    </row>
    <row r="911" spans="14:14" ht="13.2" x14ac:dyDescent="0.25">
      <c r="N911" s="1"/>
    </row>
    <row r="912" spans="14:14" ht="13.2" x14ac:dyDescent="0.25">
      <c r="N912" s="1"/>
    </row>
    <row r="913" spans="14:14" ht="13.2" x14ac:dyDescent="0.25">
      <c r="N913" s="1"/>
    </row>
    <row r="914" spans="14:14" ht="13.2" x14ac:dyDescent="0.25">
      <c r="N914" s="1"/>
    </row>
    <row r="915" spans="14:14" ht="13.2" x14ac:dyDescent="0.25">
      <c r="N915" s="1"/>
    </row>
    <row r="916" spans="14:14" ht="13.2" x14ac:dyDescent="0.25">
      <c r="N916" s="1"/>
    </row>
    <row r="917" spans="14:14" ht="13.2" x14ac:dyDescent="0.25">
      <c r="N917" s="1"/>
    </row>
    <row r="918" spans="14:14" ht="13.2" x14ac:dyDescent="0.25">
      <c r="N918" s="1"/>
    </row>
    <row r="919" spans="14:14" ht="13.2" x14ac:dyDescent="0.25">
      <c r="N919" s="1"/>
    </row>
    <row r="920" spans="14:14" ht="13.2" x14ac:dyDescent="0.25">
      <c r="N920" s="1"/>
    </row>
    <row r="921" spans="14:14" ht="13.2" x14ac:dyDescent="0.25">
      <c r="N921" s="1"/>
    </row>
    <row r="922" spans="14:14" ht="13.2" x14ac:dyDescent="0.25">
      <c r="N922" s="1"/>
    </row>
    <row r="923" spans="14:14" ht="13.2" x14ac:dyDescent="0.25">
      <c r="N923" s="1"/>
    </row>
    <row r="924" spans="14:14" ht="13.2" x14ac:dyDescent="0.25">
      <c r="N924" s="1"/>
    </row>
    <row r="925" spans="14:14" ht="13.2" x14ac:dyDescent="0.25">
      <c r="N925" s="1"/>
    </row>
    <row r="926" spans="14:14" ht="13.2" x14ac:dyDescent="0.25">
      <c r="N926" s="1"/>
    </row>
    <row r="927" spans="14:14" ht="13.2" x14ac:dyDescent="0.25">
      <c r="N927" s="1"/>
    </row>
    <row r="928" spans="14:14" ht="13.2" x14ac:dyDescent="0.25">
      <c r="N928" s="1"/>
    </row>
    <row r="929" spans="14:14" ht="13.2" x14ac:dyDescent="0.25">
      <c r="N929" s="1"/>
    </row>
    <row r="930" spans="14:14" ht="13.2" x14ac:dyDescent="0.25">
      <c r="N930" s="1"/>
    </row>
    <row r="931" spans="14:14" ht="13.2" x14ac:dyDescent="0.25">
      <c r="N931" s="1"/>
    </row>
    <row r="932" spans="14:14" ht="13.2" x14ac:dyDescent="0.25">
      <c r="N932" s="1"/>
    </row>
    <row r="933" spans="14:14" ht="13.2" x14ac:dyDescent="0.25">
      <c r="N933" s="1"/>
    </row>
    <row r="934" spans="14:14" ht="13.2" x14ac:dyDescent="0.25">
      <c r="N934" s="1"/>
    </row>
    <row r="935" spans="14:14" ht="13.2" x14ac:dyDescent="0.25">
      <c r="N935" s="1"/>
    </row>
    <row r="936" spans="14:14" ht="13.2" x14ac:dyDescent="0.25">
      <c r="N936" s="1"/>
    </row>
    <row r="937" spans="14:14" ht="13.2" x14ac:dyDescent="0.25">
      <c r="N937" s="1"/>
    </row>
    <row r="938" spans="14:14" ht="13.2" x14ac:dyDescent="0.25">
      <c r="N938" s="1"/>
    </row>
    <row r="939" spans="14:14" ht="13.2" x14ac:dyDescent="0.25">
      <c r="N939" s="1"/>
    </row>
    <row r="940" spans="14:14" ht="13.2" x14ac:dyDescent="0.25">
      <c r="N940" s="1"/>
    </row>
    <row r="941" spans="14:14" ht="13.2" x14ac:dyDescent="0.25">
      <c r="N941" s="1"/>
    </row>
    <row r="942" spans="14:14" ht="13.2" x14ac:dyDescent="0.25">
      <c r="N942" s="1"/>
    </row>
    <row r="943" spans="14:14" ht="13.2" x14ac:dyDescent="0.25">
      <c r="N943" s="1"/>
    </row>
    <row r="944" spans="14:14" ht="13.2" x14ac:dyDescent="0.25">
      <c r="N944" s="1"/>
    </row>
    <row r="945" spans="14:14" ht="13.2" x14ac:dyDescent="0.25">
      <c r="N945" s="1"/>
    </row>
    <row r="946" spans="14:14" ht="13.2" x14ac:dyDescent="0.25">
      <c r="N946" s="1"/>
    </row>
    <row r="947" spans="14:14" ht="13.2" x14ac:dyDescent="0.25">
      <c r="N947" s="1"/>
    </row>
    <row r="948" spans="14:14" ht="13.2" x14ac:dyDescent="0.25">
      <c r="N948" s="1"/>
    </row>
    <row r="949" spans="14:14" ht="13.2" x14ac:dyDescent="0.25">
      <c r="N949" s="1"/>
    </row>
    <row r="950" spans="14:14" ht="13.2" x14ac:dyDescent="0.25">
      <c r="N950" s="1"/>
    </row>
    <row r="951" spans="14:14" ht="13.2" x14ac:dyDescent="0.25">
      <c r="N951" s="1"/>
    </row>
    <row r="952" spans="14:14" ht="13.2" x14ac:dyDescent="0.25">
      <c r="N952" s="1"/>
    </row>
    <row r="953" spans="14:14" ht="13.2" x14ac:dyDescent="0.25">
      <c r="N953" s="1"/>
    </row>
    <row r="954" spans="14:14" ht="13.2" x14ac:dyDescent="0.25">
      <c r="N954" s="1"/>
    </row>
    <row r="955" spans="14:14" ht="13.2" x14ac:dyDescent="0.25">
      <c r="N955" s="1"/>
    </row>
    <row r="956" spans="14:14" ht="13.2" x14ac:dyDescent="0.25">
      <c r="N956" s="1"/>
    </row>
    <row r="957" spans="14:14" ht="13.2" x14ac:dyDescent="0.25">
      <c r="N957" s="1"/>
    </row>
    <row r="958" spans="14:14" ht="13.2" x14ac:dyDescent="0.25">
      <c r="N958" s="1"/>
    </row>
    <row r="959" spans="14:14" ht="13.2" x14ac:dyDescent="0.25">
      <c r="N959" s="1"/>
    </row>
    <row r="960" spans="14:14" ht="13.2" x14ac:dyDescent="0.25">
      <c r="N960" s="1"/>
    </row>
    <row r="961" spans="14:14" ht="13.2" x14ac:dyDescent="0.25">
      <c r="N961" s="1"/>
    </row>
    <row r="962" spans="14:14" ht="13.2" x14ac:dyDescent="0.25">
      <c r="N962" s="1"/>
    </row>
    <row r="963" spans="14:14" ht="13.2" x14ac:dyDescent="0.25">
      <c r="N963" s="1"/>
    </row>
    <row r="964" spans="14:14" ht="13.2" x14ac:dyDescent="0.25">
      <c r="N964" s="1"/>
    </row>
    <row r="965" spans="14:14" ht="13.2" x14ac:dyDescent="0.25">
      <c r="N965" s="1"/>
    </row>
    <row r="966" spans="14:14" ht="13.2" x14ac:dyDescent="0.25">
      <c r="N966" s="1"/>
    </row>
    <row r="967" spans="14:14" ht="13.2" x14ac:dyDescent="0.25">
      <c r="N967" s="1"/>
    </row>
    <row r="968" spans="14:14" ht="13.2" x14ac:dyDescent="0.25">
      <c r="N968" s="1"/>
    </row>
    <row r="969" spans="14:14" ht="13.2" x14ac:dyDescent="0.25">
      <c r="N969" s="1"/>
    </row>
    <row r="970" spans="14:14" ht="13.2" x14ac:dyDescent="0.25">
      <c r="N970" s="1"/>
    </row>
    <row r="971" spans="14:14" ht="13.2" x14ac:dyDescent="0.25">
      <c r="N971" s="1"/>
    </row>
    <row r="972" spans="14:14" ht="13.2" x14ac:dyDescent="0.25">
      <c r="N972" s="1"/>
    </row>
    <row r="973" spans="14:14" ht="13.2" x14ac:dyDescent="0.25">
      <c r="N973" s="1"/>
    </row>
    <row r="974" spans="14:14" ht="13.2" x14ac:dyDescent="0.25">
      <c r="N974" s="1"/>
    </row>
    <row r="975" spans="14:14" ht="13.2" x14ac:dyDescent="0.25">
      <c r="N975" s="1"/>
    </row>
    <row r="976" spans="14:14" ht="13.2" x14ac:dyDescent="0.25">
      <c r="N976" s="1"/>
    </row>
    <row r="977" spans="14:14" ht="13.2" x14ac:dyDescent="0.25">
      <c r="N977" s="1"/>
    </row>
    <row r="978" spans="14:14" ht="13.2" x14ac:dyDescent="0.25">
      <c r="N978" s="1"/>
    </row>
    <row r="979" spans="14:14" ht="13.2" x14ac:dyDescent="0.25">
      <c r="N979" s="1"/>
    </row>
    <row r="980" spans="14:14" ht="13.2" x14ac:dyDescent="0.25">
      <c r="N980" s="1"/>
    </row>
    <row r="981" spans="14:14" ht="13.2" x14ac:dyDescent="0.25">
      <c r="N981" s="1"/>
    </row>
    <row r="982" spans="14:14" ht="13.2" x14ac:dyDescent="0.25">
      <c r="N982" s="1"/>
    </row>
    <row r="983" spans="14:14" ht="13.2" x14ac:dyDescent="0.25">
      <c r="N983" s="1"/>
    </row>
    <row r="984" spans="14:14" ht="13.2" x14ac:dyDescent="0.25">
      <c r="N984" s="1"/>
    </row>
    <row r="985" spans="14:14" ht="13.2" x14ac:dyDescent="0.25">
      <c r="N985" s="1"/>
    </row>
    <row r="986" spans="14:14" ht="13.2" x14ac:dyDescent="0.25">
      <c r="N986" s="1"/>
    </row>
    <row r="987" spans="14:14" ht="13.2" x14ac:dyDescent="0.25">
      <c r="N987" s="1"/>
    </row>
    <row r="988" spans="14:14" ht="13.2" x14ac:dyDescent="0.25">
      <c r="N988" s="1"/>
    </row>
    <row r="989" spans="14:14" ht="13.2" x14ac:dyDescent="0.25">
      <c r="N989" s="1"/>
    </row>
    <row r="990" spans="14:14" ht="13.2" x14ac:dyDescent="0.25">
      <c r="N990" s="1"/>
    </row>
    <row r="991" spans="14:14" ht="13.2" x14ac:dyDescent="0.25">
      <c r="N991" s="1"/>
    </row>
    <row r="992" spans="14:14" ht="13.2" x14ac:dyDescent="0.25">
      <c r="N992" s="1"/>
    </row>
    <row r="993" spans="6:14" ht="13.2" x14ac:dyDescent="0.25">
      <c r="N993" s="1"/>
    </row>
    <row r="994" spans="6:14" ht="13.2" x14ac:dyDescent="0.25">
      <c r="N994" s="1"/>
    </row>
    <row r="995" spans="6:14" ht="13.2" x14ac:dyDescent="0.25">
      <c r="N995" s="1"/>
    </row>
    <row r="996" spans="6:14" ht="13.2" x14ac:dyDescent="0.25">
      <c r="N996" s="1"/>
    </row>
    <row r="997" spans="6:14" ht="13.2" x14ac:dyDescent="0.25">
      <c r="N997" s="1"/>
    </row>
    <row r="998" spans="6:14" ht="13.2" x14ac:dyDescent="0.25">
      <c r="N998" s="1"/>
    </row>
    <row r="999" spans="6:14" ht="13.2" x14ac:dyDescent="0.25">
      <c r="N999" s="1"/>
    </row>
    <row r="1000" spans="6:14" ht="13.2" x14ac:dyDescent="0.25">
      <c r="F1000" s="1" t="s">
        <v>160</v>
      </c>
      <c r="G1000" s="1"/>
      <c r="H1000" s="1" t="s">
        <v>164</v>
      </c>
      <c r="N1000" s="1"/>
    </row>
  </sheetData>
  <mergeCells count="2">
    <mergeCell ref="A1:B8"/>
    <mergeCell ref="F9:J9"/>
  </mergeCells>
  <conditionalFormatting sqref="K8">
    <cfRule type="cellIs" dxfId="1" priority="1" operator="greaterThanOrEqual">
      <formula>2.75</formula>
    </cfRule>
    <cfRule type="cellIs" dxfId="0" priority="2" operator="lessThan">
      <formula>2.75</formula>
    </cfRule>
  </conditionalFormatting>
  <dataValidations count="2">
    <dataValidation type="decimal" allowBlank="1" showDropDown="1" showErrorMessage="1" sqref="N2:N10 N25:N1000" xr:uid="{00000000-0002-0000-0300-000000000000}">
      <formula1>1</formula1>
      <formula2>5</formula2>
    </dataValidation>
    <dataValidation type="list" allowBlank="1" showErrorMessage="1" sqref="B10" xr:uid="{00000000-0002-0000-0300-000001000000}">
      <formula1>"1,2,3"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Copy of Sheet11</vt:lpstr>
      <vt:lpstr>Copy of Copy of Átlagszámító</vt:lpstr>
      <vt:lpstr>Átlagszámító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Trefiman Viktor Ádám</cp:lastModifiedBy>
  <dcterms:modified xsi:type="dcterms:W3CDTF">2025-01-07T17:07:17Z</dcterms:modified>
</cp:coreProperties>
</file>