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1c13b9ef921dd8/Desktop/College/MBA 1st Sem/Excel/"/>
    </mc:Choice>
  </mc:AlternateContent>
  <xr:revisionPtr revIDLastSave="9" documentId="8_{8C3B3608-DA63-4DF8-A546-1BB5368B6D96}" xr6:coauthVersionLast="47" xr6:coauthVersionMax="47" xr10:uidLastSave="{ADE2443B-2FE1-492E-AC63-C45F62A03036}"/>
  <bookViews>
    <workbookView xWindow="-110" yWindow="-110" windowWidth="19420" windowHeight="11020" xr2:uid="{CD01608F-5070-4652-A409-E9817753F17B}"/>
  </bookViews>
  <sheets>
    <sheet name="Employee Li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4" i="1" l="1"/>
  <c r="F10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3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4" i="1"/>
  <c r="AI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4" i="1"/>
  <c r="AH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3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4" i="1"/>
  <c r="AE5" i="1"/>
  <c r="AE6" i="1"/>
  <c r="AE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4" i="1"/>
  <c r="AD3" i="1"/>
  <c r="AG4" i="1" l="1"/>
  <c r="AG98" i="1"/>
  <c r="AG90" i="1"/>
  <c r="AG82" i="1"/>
  <c r="AG74" i="1"/>
  <c r="AG66" i="1"/>
  <c r="AG58" i="1"/>
  <c r="AG50" i="1"/>
  <c r="AG42" i="1"/>
  <c r="AG34" i="1"/>
  <c r="AG26" i="1"/>
  <c r="AG18" i="1"/>
  <c r="AG10" i="1"/>
  <c r="AG97" i="1"/>
  <c r="AG89" i="1"/>
  <c r="AG81" i="1"/>
  <c r="AG73" i="1"/>
  <c r="AG65" i="1"/>
  <c r="AG57" i="1"/>
  <c r="AG49" i="1"/>
  <c r="AG41" i="1"/>
  <c r="AG33" i="1"/>
  <c r="AG25" i="1"/>
  <c r="AG17" i="1"/>
  <c r="AG9" i="1"/>
  <c r="AG96" i="1"/>
  <c r="AG88" i="1"/>
  <c r="AG80" i="1"/>
  <c r="AG72" i="1"/>
  <c r="AG64" i="1"/>
  <c r="AG56" i="1"/>
  <c r="AG48" i="1"/>
  <c r="AG40" i="1"/>
  <c r="AG32" i="1"/>
  <c r="AG24" i="1"/>
  <c r="AG16" i="1"/>
  <c r="AG8" i="1"/>
  <c r="AG95" i="1"/>
  <c r="AG87" i="1"/>
  <c r="AG79" i="1"/>
  <c r="AG71" i="1"/>
  <c r="AG63" i="1"/>
  <c r="AG55" i="1"/>
  <c r="AG47" i="1"/>
  <c r="AG39" i="1"/>
  <c r="AG31" i="1"/>
  <c r="AG23" i="1"/>
  <c r="AG15" i="1"/>
  <c r="AG7" i="1"/>
  <c r="AG94" i="1"/>
  <c r="AG86" i="1"/>
  <c r="AG78" i="1"/>
  <c r="AG70" i="1"/>
  <c r="AG62" i="1"/>
  <c r="AG54" i="1"/>
  <c r="AG46" i="1"/>
  <c r="AG38" i="1"/>
  <c r="AG30" i="1"/>
  <c r="AG22" i="1"/>
  <c r="AG14" i="1"/>
  <c r="AG6" i="1"/>
  <c r="AG101" i="1"/>
  <c r="AG93" i="1"/>
  <c r="AG85" i="1"/>
  <c r="AG77" i="1"/>
  <c r="AG69" i="1"/>
  <c r="AG61" i="1"/>
  <c r="AG53" i="1"/>
  <c r="AG45" i="1"/>
  <c r="AG37" i="1"/>
  <c r="AG29" i="1"/>
  <c r="AG21" i="1"/>
  <c r="AG13" i="1"/>
  <c r="AG5" i="1"/>
  <c r="AG3" i="1"/>
  <c r="AG100" i="1"/>
  <c r="AG92" i="1"/>
  <c r="AG84" i="1"/>
  <c r="AG76" i="1"/>
  <c r="AG68" i="1"/>
  <c r="AG60" i="1"/>
  <c r="AG52" i="1"/>
  <c r="AG44" i="1"/>
  <c r="AG36" i="1"/>
  <c r="AG28" i="1"/>
  <c r="AG20" i="1"/>
  <c r="AG12" i="1"/>
  <c r="AG99" i="1"/>
  <c r="AG91" i="1"/>
  <c r="AG83" i="1"/>
  <c r="AG75" i="1"/>
  <c r="AG67" i="1"/>
  <c r="AG59" i="1"/>
  <c r="AG51" i="1"/>
  <c r="AG43" i="1"/>
  <c r="AG35" i="1"/>
  <c r="AG27" i="1"/>
  <c r="AG19" i="1"/>
  <c r="AG11" i="1"/>
  <c r="I104" i="1"/>
  <c r="I106" i="1" s="1"/>
  <c r="I103" i="1"/>
  <c r="I10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3" i="1"/>
</calcChain>
</file>

<file path=xl/sharedStrings.xml><?xml version="1.0" encoding="utf-8"?>
<sst xmlns="http://schemas.openxmlformats.org/spreadsheetml/2006/main" count="571" uniqueCount="348">
  <si>
    <t>Employee ID</t>
  </si>
  <si>
    <t>First Name</t>
  </si>
  <si>
    <t>Surname</t>
  </si>
  <si>
    <t>Date of Birth</t>
  </si>
  <si>
    <t>Gender</t>
  </si>
  <si>
    <t>Date of Joining</t>
  </si>
  <si>
    <t>Overall Work Experience</t>
  </si>
  <si>
    <t>A12345</t>
  </si>
  <si>
    <t>A67890</t>
  </si>
  <si>
    <t>B12345</t>
  </si>
  <si>
    <t>B67890</t>
  </si>
  <si>
    <t>C12345</t>
  </si>
  <si>
    <t>C67890</t>
  </si>
  <si>
    <t>D12345</t>
  </si>
  <si>
    <t>D67890</t>
  </si>
  <si>
    <t>E12345</t>
  </si>
  <si>
    <t>E67890</t>
  </si>
  <si>
    <t>F12345</t>
  </si>
  <si>
    <t>F67890</t>
  </si>
  <si>
    <t>G12345</t>
  </si>
  <si>
    <t>G67890</t>
  </si>
  <si>
    <t>H12345</t>
  </si>
  <si>
    <t>H67890</t>
  </si>
  <si>
    <t>I12345</t>
  </si>
  <si>
    <t>I67890</t>
  </si>
  <si>
    <t>J12345</t>
  </si>
  <si>
    <t>J67890</t>
  </si>
  <si>
    <t>K12345</t>
  </si>
  <si>
    <t>K67890</t>
  </si>
  <si>
    <t>L12345</t>
  </si>
  <si>
    <t>L67890</t>
  </si>
  <si>
    <t>M12345</t>
  </si>
  <si>
    <t>M67890</t>
  </si>
  <si>
    <t>N12345</t>
  </si>
  <si>
    <t>N67890</t>
  </si>
  <si>
    <t>O12345</t>
  </si>
  <si>
    <t>O67890</t>
  </si>
  <si>
    <t>P12345</t>
  </si>
  <si>
    <t>P67890</t>
  </si>
  <si>
    <t>Q12345</t>
  </si>
  <si>
    <t>Q67890</t>
  </si>
  <si>
    <t>R12345</t>
  </si>
  <si>
    <t>R67890</t>
  </si>
  <si>
    <t>S12345</t>
  </si>
  <si>
    <t>S67890</t>
  </si>
  <si>
    <t>T12345</t>
  </si>
  <si>
    <t>T67890</t>
  </si>
  <si>
    <t>U12345</t>
  </si>
  <si>
    <t>U67890</t>
  </si>
  <si>
    <t>V12345</t>
  </si>
  <si>
    <t>V67890</t>
  </si>
  <si>
    <t>W12345</t>
  </si>
  <si>
    <t>W67890</t>
  </si>
  <si>
    <t>X12345</t>
  </si>
  <si>
    <t>X67890</t>
  </si>
  <si>
    <t>Y12345</t>
  </si>
  <si>
    <t>Y67890</t>
  </si>
  <si>
    <t>Z12345</t>
  </si>
  <si>
    <t>Z67890</t>
  </si>
  <si>
    <t>C98765</t>
  </si>
  <si>
    <t>G54321</t>
  </si>
  <si>
    <t>A54321</t>
  </si>
  <si>
    <t>A98765</t>
  </si>
  <si>
    <t>B98765</t>
  </si>
  <si>
    <t>B54321</t>
  </si>
  <si>
    <t>C54321</t>
  </si>
  <si>
    <t>D98765</t>
  </si>
  <si>
    <t>D54321</t>
  </si>
  <si>
    <t>E98765</t>
  </si>
  <si>
    <t>E54321</t>
  </si>
  <si>
    <t>F98765</t>
  </si>
  <si>
    <t>F54321</t>
  </si>
  <si>
    <t>G98765</t>
  </si>
  <si>
    <t>H98765</t>
  </si>
  <si>
    <t>H54321</t>
  </si>
  <si>
    <t>I98765</t>
  </si>
  <si>
    <t>I54321</t>
  </si>
  <si>
    <t>J98765</t>
  </si>
  <si>
    <t>J54321</t>
  </si>
  <si>
    <t>K98765</t>
  </si>
  <si>
    <t>K54321</t>
  </si>
  <si>
    <t>L98765</t>
  </si>
  <si>
    <t>L54321</t>
  </si>
  <si>
    <t>M98765</t>
  </si>
  <si>
    <t>M54321</t>
  </si>
  <si>
    <t>N98765</t>
  </si>
  <si>
    <t>N54321</t>
  </si>
  <si>
    <t>O98765</t>
  </si>
  <si>
    <t>P54321</t>
  </si>
  <si>
    <t>P98765</t>
  </si>
  <si>
    <t>O54321</t>
  </si>
  <si>
    <t>Q98765</t>
  </si>
  <si>
    <t>Q54321</t>
  </si>
  <si>
    <t>R98765</t>
  </si>
  <si>
    <t>R54321</t>
  </si>
  <si>
    <t>S98765</t>
  </si>
  <si>
    <t>S54321</t>
  </si>
  <si>
    <t>T98765</t>
  </si>
  <si>
    <t>T54321</t>
  </si>
  <si>
    <t>U98765</t>
  </si>
  <si>
    <t>U54321</t>
  </si>
  <si>
    <t>V98765</t>
  </si>
  <si>
    <t>V54321</t>
  </si>
  <si>
    <t>W98765</t>
  </si>
  <si>
    <t>W54321</t>
  </si>
  <si>
    <t>X98765</t>
  </si>
  <si>
    <t>Smith</t>
  </si>
  <si>
    <t>Johnson</t>
  </si>
  <si>
    <t>Williams</t>
  </si>
  <si>
    <t>Johns</t>
  </si>
  <si>
    <t>Brown</t>
  </si>
  <si>
    <t>Willson</t>
  </si>
  <si>
    <t>Taylor</t>
  </si>
  <si>
    <t>Anderson</t>
  </si>
  <si>
    <t>White</t>
  </si>
  <si>
    <t>Jackson</t>
  </si>
  <si>
    <t>Harris</t>
  </si>
  <si>
    <t>Hernandez</t>
  </si>
  <si>
    <t>Young</t>
  </si>
  <si>
    <t>Allen</t>
  </si>
  <si>
    <t>Hall</t>
  </si>
  <si>
    <t>Walker</t>
  </si>
  <si>
    <t>Lee</t>
  </si>
  <si>
    <t>Louis</t>
  </si>
  <si>
    <t>Rodriguez</t>
  </si>
  <si>
    <t>Robinson</t>
  </si>
  <si>
    <t>Martinez</t>
  </si>
  <si>
    <t>Garcia</t>
  </si>
  <si>
    <t>Wright</t>
  </si>
  <si>
    <t>Lopez</t>
  </si>
  <si>
    <t>Hill</t>
  </si>
  <si>
    <t>Scott</t>
  </si>
  <si>
    <t>Green</t>
  </si>
  <si>
    <t>Adams</t>
  </si>
  <si>
    <t>Baker</t>
  </si>
  <si>
    <t>Gonzales</t>
  </si>
  <si>
    <t>Nelson</t>
  </si>
  <si>
    <t>Carter</t>
  </si>
  <si>
    <t>Mitchell</t>
  </si>
  <si>
    <t>Perez</t>
  </si>
  <si>
    <t>Roberts</t>
  </si>
  <si>
    <t>Turner</t>
  </si>
  <si>
    <t>Phillips</t>
  </si>
  <si>
    <t>Campbell</t>
  </si>
  <si>
    <t>Parker</t>
  </si>
  <si>
    <t>Evens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</si>
  <si>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</si>
  <si>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</si>
  <si>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</si>
  <si>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</si>
  <si>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</si>
  <si>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</si>
  <si>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</si>
  <si>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</si>
  <si>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Morgan</t>
  </si>
  <si>
    <t>Bell</t>
  </si>
  <si>
    <t>Murphy</t>
  </si>
  <si>
    <t>Bailey</t>
  </si>
  <si>
    <t>Rivera</t>
  </si>
  <si>
    <t>Cooper</t>
  </si>
  <si>
    <t>Richardson</t>
  </si>
  <si>
    <t>Cox</t>
  </si>
  <si>
    <t>Jenkins</t>
  </si>
  <si>
    <t>Coleman</t>
  </si>
  <si>
    <t>Henderson</t>
  </si>
  <si>
    <t>Ross</t>
  </si>
  <si>
    <t>Wood</t>
  </si>
  <si>
    <t>Barnes</t>
  </si>
  <si>
    <t>Bennet</t>
  </si>
  <si>
    <t>Price</t>
  </si>
  <si>
    <t>Sanders</t>
  </si>
  <si>
    <t>Kelly</t>
  </si>
  <si>
    <t>Brooks</t>
  </si>
  <si>
    <t>Watson</t>
  </si>
  <si>
    <t>James</t>
  </si>
  <si>
    <t>Grey</t>
  </si>
  <si>
    <t>Ward</t>
  </si>
  <si>
    <t>Ramirez</t>
  </si>
  <si>
    <t>Peterson</t>
  </si>
  <si>
    <t>Torres</t>
  </si>
  <si>
    <t>Howard</t>
  </si>
  <si>
    <t>Perry</t>
  </si>
  <si>
    <t>Powell</t>
  </si>
  <si>
    <t>Long</t>
  </si>
  <si>
    <t>Hugh</t>
  </si>
  <si>
    <t>Patterson</t>
  </si>
  <si>
    <t>Flores</t>
  </si>
  <si>
    <t>Washington</t>
  </si>
  <si>
    <t>Butler</t>
  </si>
  <si>
    <t>Conway</t>
  </si>
  <si>
    <t>Simmons</t>
  </si>
  <si>
    <t>Foster</t>
  </si>
  <si>
    <t>Brynt</t>
  </si>
  <si>
    <t>Williamson</t>
  </si>
  <si>
    <t>Alexander</t>
  </si>
  <si>
    <t>Russel</t>
  </si>
  <si>
    <t>Griffin</t>
  </si>
  <si>
    <t>Diaz</t>
  </si>
  <si>
    <t>Hayes</t>
  </si>
  <si>
    <t>Gupta</t>
  </si>
  <si>
    <t>Millie</t>
  </si>
  <si>
    <t>Swift</t>
  </si>
  <si>
    <t>Liam</t>
  </si>
  <si>
    <t>Lucas</t>
  </si>
  <si>
    <t>Jack</t>
  </si>
  <si>
    <t>Leo</t>
  </si>
  <si>
    <t>Luca</t>
  </si>
  <si>
    <t>Logan</t>
  </si>
  <si>
    <t>Michael</t>
  </si>
  <si>
    <t>Ravindra</t>
  </si>
  <si>
    <t>Jennifer</t>
  </si>
  <si>
    <t>Tom</t>
  </si>
  <si>
    <t>Christopher</t>
  </si>
  <si>
    <t>Roman</t>
  </si>
  <si>
    <t>Weston</t>
  </si>
  <si>
    <t>Benett</t>
  </si>
  <si>
    <t>Robert</t>
  </si>
  <si>
    <t>Axel</t>
  </si>
  <si>
    <t>Brent</t>
  </si>
  <si>
    <t>Ryan</t>
  </si>
  <si>
    <t>Nathen</t>
  </si>
  <si>
    <t>Caleb</t>
  </si>
  <si>
    <t>Adam</t>
  </si>
  <si>
    <t>Lincoln</t>
  </si>
  <si>
    <t>Emma</t>
  </si>
  <si>
    <t>Dorian</t>
  </si>
  <si>
    <t>Mason</t>
  </si>
  <si>
    <t>Freddy</t>
  </si>
  <si>
    <t>Aiden</t>
  </si>
  <si>
    <t>Charles</t>
  </si>
  <si>
    <t>Phineas</t>
  </si>
  <si>
    <t>Kris</t>
  </si>
  <si>
    <t>River</t>
  </si>
  <si>
    <t>Kane</t>
  </si>
  <si>
    <t>Milo</t>
  </si>
  <si>
    <t>Jake</t>
  </si>
  <si>
    <t>Chase</t>
  </si>
  <si>
    <t>Ace</t>
  </si>
  <si>
    <t>Female</t>
  </si>
  <si>
    <t>Male</t>
  </si>
  <si>
    <t>Mia</t>
  </si>
  <si>
    <t>Luna</t>
  </si>
  <si>
    <t>Sophia</t>
  </si>
  <si>
    <t>Elizabeth</t>
  </si>
  <si>
    <t>Aria</t>
  </si>
  <si>
    <t>Rose</t>
  </si>
  <si>
    <t>Grace</t>
  </si>
  <si>
    <t>Rachin</t>
  </si>
  <si>
    <t>Zoey</t>
  </si>
  <si>
    <t>Willow</t>
  </si>
  <si>
    <t>Stella</t>
  </si>
  <si>
    <t>Ivy</t>
  </si>
  <si>
    <t>Riley</t>
  </si>
  <si>
    <t>Naomi</t>
  </si>
  <si>
    <t>Julia</t>
  </si>
  <si>
    <t>Maya</t>
  </si>
  <si>
    <t>Leah</t>
  </si>
  <si>
    <t>Addison</t>
  </si>
  <si>
    <t>Delilah</t>
  </si>
  <si>
    <t>Ruby</t>
  </si>
  <si>
    <t>Alice</t>
  </si>
  <si>
    <t>Audrey</t>
  </si>
  <si>
    <t>Quinn</t>
  </si>
  <si>
    <t>Brooklyn</t>
  </si>
  <si>
    <t>Abby</t>
  </si>
  <si>
    <t>Athena</t>
  </si>
  <si>
    <t>Bella</t>
  </si>
  <si>
    <t>Gigi</t>
  </si>
  <si>
    <t>Skyler</t>
  </si>
  <si>
    <t>Hailey</t>
  </si>
  <si>
    <t>Selena</t>
  </si>
  <si>
    <t>Saira</t>
  </si>
  <si>
    <t>Serenity</t>
  </si>
  <si>
    <t>Lyla</t>
  </si>
  <si>
    <t>Samantha</t>
  </si>
  <si>
    <t>Clara</t>
  </si>
  <si>
    <t>Jessica</t>
  </si>
  <si>
    <t>Rebecca</t>
  </si>
  <si>
    <t>Isabelle</t>
  </si>
  <si>
    <t>Esther</t>
  </si>
  <si>
    <t>Melanie</t>
  </si>
  <si>
    <t>Ashley</t>
  </si>
  <si>
    <t>Garima</t>
  </si>
  <si>
    <t>Liliana</t>
  </si>
  <si>
    <t>Industry Vertical</t>
  </si>
  <si>
    <t>Banking</t>
  </si>
  <si>
    <t>Manufacturing</t>
  </si>
  <si>
    <t>Shipping</t>
  </si>
  <si>
    <t>Core IT Support</t>
  </si>
  <si>
    <t>Client Appreciations (Apr-Jun)</t>
  </si>
  <si>
    <t>Client Escalations (Apr-Jun)</t>
  </si>
  <si>
    <t xml:space="preserve">Sev1 Tickets </t>
  </si>
  <si>
    <t>May</t>
  </si>
  <si>
    <t>June</t>
  </si>
  <si>
    <t>April</t>
  </si>
  <si>
    <t>Sev2 Tickets</t>
  </si>
  <si>
    <t>Sev3 Tickets</t>
  </si>
  <si>
    <t xml:space="preserve">Avg Res Time </t>
  </si>
  <si>
    <t>Sev 1 (Apr)</t>
  </si>
  <si>
    <t>Sev 1 (May)</t>
  </si>
  <si>
    <t>Sev 1 (Jun)</t>
  </si>
  <si>
    <t>Sev 2 (Apr)</t>
  </si>
  <si>
    <t>Sev 2 (May)</t>
  </si>
  <si>
    <t>Sev 2 (Jun)</t>
  </si>
  <si>
    <t>Sev 3 (Apr)</t>
  </si>
  <si>
    <t>Sev 3 (May)</t>
  </si>
  <si>
    <t>Sev 3 (Jun)</t>
  </si>
  <si>
    <t>Weighted Average Score - No. of Tickets</t>
  </si>
  <si>
    <t>Weighted Average Score - Resolution Time</t>
  </si>
  <si>
    <t>Rank 1 - No.of Tickets</t>
  </si>
  <si>
    <t>Rank 2 - Resolution Time</t>
  </si>
  <si>
    <t>Rank 3 - Client Appreciations</t>
  </si>
  <si>
    <t>Rank 4 - Client Escalations</t>
  </si>
  <si>
    <t>Overall Performance Ranking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</si>
  <si>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</si>
  <si>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</si>
  <si>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</si>
  <si>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</si>
  <si>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</si>
  <si>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</si>
  <si>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</si>
  <si>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</si>
  <si>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</si>
  <si>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</si>
  <si>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</si>
  <si>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</si>
  <si>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</si>
  <si>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Satoru</t>
  </si>
  <si>
    <t>Gojo</t>
  </si>
  <si>
    <t>Megumi</t>
  </si>
  <si>
    <t>Fushiguro</t>
  </si>
  <si>
    <t>Anakin</t>
  </si>
  <si>
    <t>Skywalker</t>
  </si>
  <si>
    <t>Sakura</t>
  </si>
  <si>
    <t>Haruno</t>
  </si>
  <si>
    <t>Ben</t>
  </si>
  <si>
    <t>Stokes</t>
  </si>
  <si>
    <t>Gayle</t>
  </si>
  <si>
    <t>Donald</t>
  </si>
  <si>
    <t>Arman</t>
  </si>
  <si>
    <t>Edward</t>
  </si>
  <si>
    <t>John</t>
  </si>
  <si>
    <t>Harry</t>
  </si>
  <si>
    <t>Females</t>
  </si>
  <si>
    <t>Males</t>
  </si>
  <si>
    <t>Top 10%</t>
  </si>
  <si>
    <t>Bottom 10%</t>
  </si>
  <si>
    <t>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</si>
</sst>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F0F0F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 Black"/>
      <family val="2"/>
    </font>
    <font>
      <sz val="11"/>
      <color theme="9" tint="-0.499984740745262"/>
      <name val="Calibri"/>
      <family val="2"/>
      <scheme val="minor"/>
    </font>
    <font>
      <sz val="11"/>
      <color rgb="FF86160A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BF5C3"/>
        <bgColor indexed="64"/>
      </patternFill>
    </fill>
    <fill>
      <patternFill patternType="solid">
        <fgColor rgb="FFFEC6D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D9D9E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5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86160A"/>
      <color rgb="FFFEC6D3"/>
      <color rgb="FFFEB0C3"/>
      <color rgb="FFCBF5C3"/>
      <color rgb="FFCDFFE4"/>
      <color rgb="FFF946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A404-880D-4268-A5AA-0C174009326E}">
  <dimension ref="B1:AP106"/>
  <sheetViews>
    <sheetView tabSelected="1" topLeftCell="AG1" workbookViewId="0">
      <selection activeCell="AO19" sqref="AO19"/>
    </sheetView>
  </sheetViews>
  <sheetFormatPr defaultRowHeight="14.5" x14ac:dyDescent="0.35"/>
  <cols>
    <col min="2" max="2" width="15.26953125" customWidth="1"/>
    <col min="3" max="3" width="15.54296875" customWidth="1"/>
    <col min="4" max="4" width="11.90625" customWidth="1"/>
    <col min="5" max="5" width="17.81640625" customWidth="1"/>
    <col min="6" max="6" width="10.81640625" customWidth="1"/>
    <col min="7" max="7" width="18.90625" customWidth="1"/>
    <col min="8" max="8" width="27.1796875" customWidth="1"/>
    <col min="9" max="9" width="20.54296875" customWidth="1"/>
    <col min="10" max="18" width="8.7265625" customWidth="1"/>
    <col min="19" max="22" width="14.54296875" customWidth="1"/>
    <col min="23" max="23" width="13.81640625" customWidth="1"/>
    <col min="24" max="27" width="14.54296875" customWidth="1"/>
    <col min="28" max="28" width="31.36328125" customWidth="1"/>
    <col min="29" max="29" width="28.90625" customWidth="1"/>
    <col min="30" max="30" width="42.6328125" customWidth="1"/>
    <col min="31" max="31" width="23.26953125" customWidth="1"/>
    <col min="32" max="32" width="44.90625" customWidth="1"/>
    <col min="33" max="33" width="27.54296875" customWidth="1"/>
    <col min="34" max="34" width="30.7265625" customWidth="1"/>
    <col min="35" max="35" width="28.81640625" customWidth="1"/>
    <col min="36" max="36" width="30.81640625" customWidth="1"/>
    <col min="38" max="38" width="17.7265625" customWidth="1"/>
    <col min="39" max="39" width="24.90625" customWidth="1"/>
    <col min="41" max="41" width="18.1796875" customWidth="1"/>
    <col min="42" max="42" width="25.08984375" customWidth="1"/>
  </cols>
  <sheetData>
    <row r="1" spans="2:42" ht="15.5" x14ac:dyDescent="0.45">
      <c r="B1" s="23" t="s">
        <v>0</v>
      </c>
      <c r="C1" s="23" t="s">
        <v>1</v>
      </c>
      <c r="D1" s="23" t="s">
        <v>2</v>
      </c>
      <c r="E1" s="22" t="s">
        <v>3</v>
      </c>
      <c r="F1" s="23" t="s">
        <v>4</v>
      </c>
      <c r="G1" s="22" t="s">
        <v>5</v>
      </c>
      <c r="H1" s="23" t="s">
        <v>6</v>
      </c>
      <c r="I1" s="23" t="s">
        <v>284</v>
      </c>
      <c r="J1" s="31" t="s">
        <v>291</v>
      </c>
      <c r="K1" s="29"/>
      <c r="L1" s="29"/>
      <c r="M1" s="29" t="s">
        <v>295</v>
      </c>
      <c r="N1" s="29"/>
      <c r="O1" s="29"/>
      <c r="P1" s="29" t="s">
        <v>296</v>
      </c>
      <c r="Q1" s="29"/>
      <c r="R1" s="29"/>
      <c r="S1" s="29" t="s">
        <v>297</v>
      </c>
      <c r="T1" s="29"/>
      <c r="U1" s="29"/>
      <c r="V1" s="29"/>
      <c r="W1" s="29"/>
      <c r="X1" s="29"/>
      <c r="Y1" s="29"/>
      <c r="Z1" s="29"/>
      <c r="AA1" s="29"/>
      <c r="AB1" s="30" t="s">
        <v>289</v>
      </c>
      <c r="AC1" s="23" t="s">
        <v>290</v>
      </c>
      <c r="AD1" s="22" t="s">
        <v>307</v>
      </c>
      <c r="AE1" s="23" t="s">
        <v>309</v>
      </c>
      <c r="AF1" s="22" t="s">
        <v>308</v>
      </c>
      <c r="AG1" s="23" t="s">
        <v>310</v>
      </c>
      <c r="AH1" s="22" t="s">
        <v>311</v>
      </c>
      <c r="AI1" s="23" t="s">
        <v>312</v>
      </c>
      <c r="AJ1" s="24" t="s">
        <v>313</v>
      </c>
      <c r="AL1" s="25" t="s">
        <v>307</v>
      </c>
      <c r="AM1" s="26"/>
      <c r="AO1" s="25" t="s">
        <v>308</v>
      </c>
      <c r="AP1" s="26"/>
    </row>
    <row r="2" spans="2:42" ht="15.5" x14ac:dyDescent="0.45">
      <c r="B2" s="23"/>
      <c r="C2" s="23"/>
      <c r="D2" s="23"/>
      <c r="E2" s="22"/>
      <c r="F2" s="23"/>
      <c r="G2" s="22"/>
      <c r="H2" s="23"/>
      <c r="I2" s="23"/>
      <c r="J2" s="14" t="s">
        <v>294</v>
      </c>
      <c r="K2" s="1" t="s">
        <v>292</v>
      </c>
      <c r="L2" s="14" t="s">
        <v>293</v>
      </c>
      <c r="M2" s="1" t="s">
        <v>294</v>
      </c>
      <c r="N2" s="14" t="s">
        <v>292</v>
      </c>
      <c r="O2" s="1" t="s">
        <v>293</v>
      </c>
      <c r="P2" s="14" t="s">
        <v>294</v>
      </c>
      <c r="Q2" s="1" t="s">
        <v>292</v>
      </c>
      <c r="R2" s="14" t="s">
        <v>293</v>
      </c>
      <c r="S2" s="1" t="s">
        <v>298</v>
      </c>
      <c r="T2" s="14" t="s">
        <v>299</v>
      </c>
      <c r="U2" s="1" t="s">
        <v>300</v>
      </c>
      <c r="V2" s="14" t="s">
        <v>301</v>
      </c>
      <c r="W2" s="1" t="s">
        <v>302</v>
      </c>
      <c r="X2" s="14" t="s">
        <v>303</v>
      </c>
      <c r="Y2" s="1" t="s">
        <v>304</v>
      </c>
      <c r="Z2" s="14" t="s">
        <v>305</v>
      </c>
      <c r="AA2" s="1" t="s">
        <v>306</v>
      </c>
      <c r="AB2" s="22"/>
      <c r="AC2" s="23"/>
      <c r="AD2" s="22"/>
      <c r="AE2" s="23"/>
      <c r="AF2" s="22"/>
      <c r="AG2" s="23"/>
      <c r="AH2" s="22"/>
      <c r="AI2" s="23"/>
      <c r="AJ2" s="24"/>
      <c r="AL2" s="27"/>
      <c r="AM2" s="28"/>
      <c r="AO2" s="27"/>
      <c r="AP2" s="28"/>
    </row>
    <row r="3" spans="2:42" x14ac:dyDescent="0.35">
      <c r="B3" s="9" t="s">
        <v>7</v>
      </c>
      <c r="C3" s="9" t="s">
        <v>341</v>
      </c>
      <c r="D3" s="9" t="s">
        <v>106</v>
      </c>
      <c r="E3" s="3">
        <v>32874</v>
      </c>
      <c r="F3" s="9" t="s">
        <v>239</v>
      </c>
      <c r="G3" s="3">
        <v>43570</v>
      </c>
      <c r="H3" s="12">
        <f ca="1">DATEDIF(G3,TODAY(),"M")</f>
        <v>55</v>
      </c>
      <c r="I3" s="9" t="s">
        <v>285</v>
      </c>
      <c r="J3" s="2">
        <v>5</v>
      </c>
      <c r="K3" s="9">
        <v>8</v>
      </c>
      <c r="L3" s="2">
        <v>4</v>
      </c>
      <c r="M3" s="9">
        <v>3</v>
      </c>
      <c r="N3" s="2">
        <v>5</v>
      </c>
      <c r="O3" s="9">
        <v>2</v>
      </c>
      <c r="P3" s="2">
        <v>2</v>
      </c>
      <c r="Q3" s="9">
        <v>4</v>
      </c>
      <c r="R3" s="2">
        <v>1</v>
      </c>
      <c r="S3" s="9">
        <v>25</v>
      </c>
      <c r="T3" s="2">
        <v>28</v>
      </c>
      <c r="U3" s="9">
        <v>22</v>
      </c>
      <c r="V3" s="2">
        <v>40</v>
      </c>
      <c r="W3" s="9">
        <v>35</v>
      </c>
      <c r="X3" s="2">
        <v>45</v>
      </c>
      <c r="Y3" s="9">
        <v>18</v>
      </c>
      <c r="Z3" s="2">
        <v>20</v>
      </c>
      <c r="AA3" s="9">
        <v>15</v>
      </c>
      <c r="AB3" s="2">
        <v>3</v>
      </c>
      <c r="AC3" s="9">
        <v>1</v>
      </c>
      <c r="AD3" s="2">
        <f>(0.5*SUM(J3:L3)+0.3*SUM(M3:O3)+0.2*SUM(P3:R3))/SUM(J3:R3)</f>
        <v>0.37941176470588234</v>
      </c>
      <c r="AE3" s="9">
        <f>_xlfn.RANK.EQ(AD3,$AD$3:$AD$101,1)</f>
        <v>92</v>
      </c>
      <c r="AF3" s="2">
        <f>((0.5*SUM(S3:U3))+(0.3*SUM(V3:X3))+(0.2*SUM(Y3:AA3)))/SUM(S3:AA3)</f>
        <v>0.33911290322580645</v>
      </c>
      <c r="AG3" s="9">
        <f>_xlfn.RANK.EQ(AF3,$AF$3:$AF$101,0)</f>
        <v>15</v>
      </c>
      <c r="AH3" s="2">
        <f>_xlfn.RANK.EQ(AB3,$AB$3:$AB$101,0)</f>
        <v>63</v>
      </c>
      <c r="AI3" s="9">
        <f>_xlfn.RANK.EQ(AC3,$AC$3:$AC$101,1)</f>
        <v>7</v>
      </c>
      <c r="AJ3" s="4">
        <f>(AE3+AG3+AH3+AI3)/4</f>
        <v>44.25</v>
      </c>
      <c r="AL3" s="15" t="s">
        <v>314</v>
      </c>
      <c r="AM3" s="19">
        <v>0.330854469840418</v>
      </c>
      <c r="AO3" s="19" t="s">
        <v>314</v>
      </c>
      <c r="AP3" s="16">
        <v>0.32546620815909738</v>
      </c>
    </row>
    <row r="4" spans="2:42" x14ac:dyDescent="0.35">
      <c r="B4" s="9" t="s">
        <v>8</v>
      </c>
      <c r="C4" s="9" t="s">
        <v>342</v>
      </c>
      <c r="D4" s="9" t="s">
        <v>107</v>
      </c>
      <c r="E4" s="3">
        <v>33668</v>
      </c>
      <c r="F4" s="9" t="s">
        <v>239</v>
      </c>
      <c r="G4" s="3">
        <v>43607</v>
      </c>
      <c r="H4" s="12">
        <f t="shared" ref="H4:H67" ca="1" si="0">DATEDIF(G4,TODAY(),"M")</f>
        <v>54</v>
      </c>
      <c r="I4" s="9" t="s">
        <v>286</v>
      </c>
      <c r="J4" s="2">
        <v>7</v>
      </c>
      <c r="K4" s="9">
        <v>6</v>
      </c>
      <c r="L4" s="2">
        <v>8</v>
      </c>
      <c r="M4" s="9">
        <v>4</v>
      </c>
      <c r="N4" s="2">
        <v>3</v>
      </c>
      <c r="O4" s="9">
        <v>6</v>
      </c>
      <c r="P4" s="2">
        <v>3</v>
      </c>
      <c r="Q4" s="9">
        <v>2</v>
      </c>
      <c r="R4" s="2">
        <v>5</v>
      </c>
      <c r="S4" s="9">
        <v>30</v>
      </c>
      <c r="T4" s="2">
        <v>32</v>
      </c>
      <c r="U4" s="9">
        <v>28</v>
      </c>
      <c r="V4" s="2">
        <v>35</v>
      </c>
      <c r="W4" s="9">
        <v>40</v>
      </c>
      <c r="X4" s="2">
        <v>38</v>
      </c>
      <c r="Y4" s="9">
        <v>25</v>
      </c>
      <c r="Z4" s="2">
        <v>22</v>
      </c>
      <c r="AA4" s="9">
        <v>18</v>
      </c>
      <c r="AB4" s="2">
        <v>5</v>
      </c>
      <c r="AC4" s="9">
        <v>2</v>
      </c>
      <c r="AD4" s="2">
        <f>(0.5*SUM(J4:L4)+0.3*SUM(M4:O4)+0.2*SUM(P4:R4))/SUM(J4:R4)</f>
        <v>0.37272727272727268</v>
      </c>
      <c r="AE4" s="9">
        <f t="shared" ref="AE4:AE67" si="1">_xlfn.RANK.EQ(AD4,$AD$3:$AD$101,1)</f>
        <v>90</v>
      </c>
      <c r="AF4" s="2">
        <f t="shared" ref="AF4:AF67" si="2">((0.5*SUM(S4:U4))+(0.3*SUM(V4:X4))+(0.2*SUM(Y4:AA4)))/SUM(S4:AA4)</f>
        <v>0.34291044776119406</v>
      </c>
      <c r="AG4" s="9">
        <f>_xlfn.RANK.EQ(AF4,$AF$3:$AF$101,0)</f>
        <v>4</v>
      </c>
      <c r="AH4" s="2">
        <f>_xlfn.RANK.EQ(AB4,$AB$3:$AB$101,0)</f>
        <v>27</v>
      </c>
      <c r="AI4" s="9">
        <f>_xlfn.RANK.EQ(AC4,$AC$3:$AC$101,1)</f>
        <v>35</v>
      </c>
      <c r="AJ4" s="4">
        <f t="shared" ref="AJ4:AJ67" si="3">(AE4+AG4+AH4+AI4)/4</f>
        <v>39</v>
      </c>
      <c r="AL4" s="15" t="s">
        <v>315</v>
      </c>
      <c r="AM4" s="20">
        <v>2.7289708041112986E-3</v>
      </c>
      <c r="AO4" s="20" t="s">
        <v>315</v>
      </c>
      <c r="AP4" s="16">
        <v>1.4950006896629108E-3</v>
      </c>
    </row>
    <row r="5" spans="2:42" x14ac:dyDescent="0.35">
      <c r="B5" s="9" t="s">
        <v>9</v>
      </c>
      <c r="C5" s="9" t="s">
        <v>202</v>
      </c>
      <c r="D5" s="9" t="s">
        <v>108</v>
      </c>
      <c r="E5" s="3">
        <v>32334</v>
      </c>
      <c r="F5" s="9" t="s">
        <v>239</v>
      </c>
      <c r="G5" s="3">
        <v>43607</v>
      </c>
      <c r="H5" s="12">
        <f t="shared" ca="1" si="0"/>
        <v>54</v>
      </c>
      <c r="I5" s="9" t="s">
        <v>285</v>
      </c>
      <c r="J5" s="2">
        <v>4</v>
      </c>
      <c r="K5" s="9">
        <v>5</v>
      </c>
      <c r="L5" s="2">
        <v>6</v>
      </c>
      <c r="M5" s="9">
        <v>2</v>
      </c>
      <c r="N5" s="2">
        <v>4</v>
      </c>
      <c r="O5" s="9">
        <v>3</v>
      </c>
      <c r="P5" s="2">
        <v>6</v>
      </c>
      <c r="Q5" s="9">
        <v>7</v>
      </c>
      <c r="R5" s="2">
        <v>8</v>
      </c>
      <c r="S5" s="9">
        <v>20</v>
      </c>
      <c r="T5" s="2">
        <v>25</v>
      </c>
      <c r="U5" s="9">
        <v>24</v>
      </c>
      <c r="V5" s="2">
        <v>30</v>
      </c>
      <c r="W5" s="9">
        <v>28</v>
      </c>
      <c r="X5" s="2">
        <v>32</v>
      </c>
      <c r="Y5" s="9">
        <v>40</v>
      </c>
      <c r="Z5" s="2">
        <v>38</v>
      </c>
      <c r="AA5" s="9">
        <v>35</v>
      </c>
      <c r="AB5" s="2">
        <v>1</v>
      </c>
      <c r="AC5" s="9">
        <v>0</v>
      </c>
      <c r="AD5" s="2">
        <f t="shared" ref="AD5:AD68" si="4">(0.5*SUM(J5:L5)+0.3*SUM(M5:O5)+0.2*SUM(P5:R5))/SUM(J5:R5)</f>
        <v>0.31999999999999995</v>
      </c>
      <c r="AE5" s="9">
        <f t="shared" si="1"/>
        <v>33</v>
      </c>
      <c r="AF5" s="2">
        <f t="shared" si="2"/>
        <v>0.30919117647058819</v>
      </c>
      <c r="AG5" s="9">
        <f t="shared" ref="AG5:AG67" si="5">_xlfn.RANK.EQ(AF5,$AF$3:$AF$101,0)</f>
        <v>74</v>
      </c>
      <c r="AH5" s="2">
        <f t="shared" ref="AH5:AH68" si="6">_xlfn.RANK.EQ(AB5,$AB$3:$AB$101,0)</f>
        <v>84</v>
      </c>
      <c r="AI5" s="9">
        <f t="shared" ref="AI5:AI68" si="7">_xlfn.RANK.EQ(AC5,$AC$3:$AC$101,1)</f>
        <v>1</v>
      </c>
      <c r="AJ5" s="4">
        <f t="shared" si="3"/>
        <v>48</v>
      </c>
      <c r="AL5" s="15" t="s">
        <v>316</v>
      </c>
      <c r="AM5" s="20">
        <v>0.32857142857142857</v>
      </c>
      <c r="AO5" s="20" t="s">
        <v>316</v>
      </c>
      <c r="AP5" s="16">
        <v>0.33108614232209738</v>
      </c>
    </row>
    <row r="6" spans="2:42" x14ac:dyDescent="0.35">
      <c r="B6" s="9" t="s">
        <v>10</v>
      </c>
      <c r="C6" s="9" t="s">
        <v>174</v>
      </c>
      <c r="D6" s="9" t="s">
        <v>109</v>
      </c>
      <c r="E6" s="3">
        <v>34967</v>
      </c>
      <c r="F6" s="9" t="s">
        <v>239</v>
      </c>
      <c r="G6" s="3">
        <v>43291</v>
      </c>
      <c r="H6" s="12">
        <f t="shared" ca="1" si="0"/>
        <v>64</v>
      </c>
      <c r="I6" s="9" t="s">
        <v>288</v>
      </c>
      <c r="J6" s="2">
        <v>8</v>
      </c>
      <c r="K6" s="9">
        <v>9</v>
      </c>
      <c r="L6" s="2">
        <v>7</v>
      </c>
      <c r="M6" s="9">
        <v>5</v>
      </c>
      <c r="N6" s="2">
        <v>6</v>
      </c>
      <c r="O6" s="9">
        <v>4</v>
      </c>
      <c r="P6" s="2">
        <v>1</v>
      </c>
      <c r="Q6" s="9">
        <v>3</v>
      </c>
      <c r="R6" s="2">
        <v>2</v>
      </c>
      <c r="S6" s="9">
        <v>22</v>
      </c>
      <c r="T6" s="2">
        <v>20</v>
      </c>
      <c r="U6" s="9">
        <v>26</v>
      </c>
      <c r="V6" s="2">
        <v>38</v>
      </c>
      <c r="W6" s="9">
        <v>35</v>
      </c>
      <c r="X6" s="2">
        <v>42</v>
      </c>
      <c r="Y6" s="9">
        <v>15</v>
      </c>
      <c r="Z6" s="2">
        <v>18</v>
      </c>
      <c r="AA6" s="9">
        <v>20</v>
      </c>
      <c r="AB6" s="2">
        <v>7</v>
      </c>
      <c r="AC6" s="9">
        <v>3</v>
      </c>
      <c r="AD6" s="2">
        <f t="shared" si="4"/>
        <v>0.39333333333333331</v>
      </c>
      <c r="AE6" s="9">
        <f t="shared" si="1"/>
        <v>97</v>
      </c>
      <c r="AF6" s="2">
        <f t="shared" si="2"/>
        <v>0.33516949152542369</v>
      </c>
      <c r="AG6" s="9">
        <f t="shared" si="5"/>
        <v>32</v>
      </c>
      <c r="AH6" s="2">
        <f t="shared" si="6"/>
        <v>7</v>
      </c>
      <c r="AI6" s="9">
        <f t="shared" si="7"/>
        <v>65</v>
      </c>
      <c r="AJ6" s="4">
        <f t="shared" si="3"/>
        <v>50.25</v>
      </c>
      <c r="AL6" s="15" t="s">
        <v>317</v>
      </c>
      <c r="AM6" s="20">
        <v>0.33333333333333331</v>
      </c>
      <c r="AO6" s="20" t="s">
        <v>317</v>
      </c>
      <c r="AP6" s="16">
        <v>0.3</v>
      </c>
    </row>
    <row r="7" spans="2:42" x14ac:dyDescent="0.35">
      <c r="B7" s="9" t="s">
        <v>11</v>
      </c>
      <c r="C7" s="9" t="s">
        <v>200</v>
      </c>
      <c r="D7" s="9" t="s">
        <v>110</v>
      </c>
      <c r="E7" s="3">
        <v>32002</v>
      </c>
      <c r="F7" s="9" t="s">
        <v>238</v>
      </c>
      <c r="G7" s="3">
        <v>43193</v>
      </c>
      <c r="H7" s="12">
        <f t="shared" ca="1" si="0"/>
        <v>67</v>
      </c>
      <c r="I7" s="9" t="s">
        <v>286</v>
      </c>
      <c r="J7" s="2">
        <v>3</v>
      </c>
      <c r="K7" s="9">
        <v>2</v>
      </c>
      <c r="L7" s="2">
        <v>1</v>
      </c>
      <c r="M7" s="9">
        <v>7</v>
      </c>
      <c r="N7" s="2">
        <v>8</v>
      </c>
      <c r="O7" s="9">
        <v>9</v>
      </c>
      <c r="P7" s="2">
        <v>5</v>
      </c>
      <c r="Q7" s="9">
        <v>6</v>
      </c>
      <c r="R7" s="2">
        <v>7</v>
      </c>
      <c r="S7" s="9">
        <v>28</v>
      </c>
      <c r="T7" s="2">
        <v>30</v>
      </c>
      <c r="U7" s="9">
        <v>32</v>
      </c>
      <c r="V7" s="2">
        <v>42</v>
      </c>
      <c r="W7" s="9">
        <v>38</v>
      </c>
      <c r="X7" s="2">
        <v>40</v>
      </c>
      <c r="Y7" s="9">
        <v>22</v>
      </c>
      <c r="Z7" s="2">
        <v>25</v>
      </c>
      <c r="AA7" s="9">
        <v>28</v>
      </c>
      <c r="AB7" s="2">
        <v>2</v>
      </c>
      <c r="AC7" s="9">
        <v>1</v>
      </c>
      <c r="AD7" s="2">
        <f t="shared" si="4"/>
        <v>0.28749999999999998</v>
      </c>
      <c r="AE7" s="9">
        <f t="shared" si="1"/>
        <v>4</v>
      </c>
      <c r="AF7" s="2">
        <f t="shared" si="2"/>
        <v>0.33684210526315789</v>
      </c>
      <c r="AG7" s="9">
        <f t="shared" si="5"/>
        <v>24</v>
      </c>
      <c r="AH7" s="2">
        <f t="shared" si="6"/>
        <v>73</v>
      </c>
      <c r="AI7" s="9">
        <f t="shared" si="7"/>
        <v>7</v>
      </c>
      <c r="AJ7" s="4">
        <f t="shared" si="3"/>
        <v>27</v>
      </c>
      <c r="AL7" s="15" t="s">
        <v>318</v>
      </c>
      <c r="AM7" s="20">
        <v>2.7152916663214927E-2</v>
      </c>
      <c r="AO7" s="20" t="s">
        <v>318</v>
      </c>
      <c r="AP7" s="16">
        <v>1.4875069046803288E-2</v>
      </c>
    </row>
    <row r="8" spans="2:42" x14ac:dyDescent="0.35">
      <c r="B8" s="9" t="s">
        <v>12</v>
      </c>
      <c r="C8" s="9" t="s">
        <v>327</v>
      </c>
      <c r="D8" s="9" t="s">
        <v>328</v>
      </c>
      <c r="E8" s="3">
        <v>32732</v>
      </c>
      <c r="F8" s="9" t="s">
        <v>239</v>
      </c>
      <c r="G8" s="3">
        <v>42934</v>
      </c>
      <c r="H8" s="12">
        <f t="shared" ca="1" si="0"/>
        <v>76</v>
      </c>
      <c r="I8" s="9" t="s">
        <v>287</v>
      </c>
      <c r="J8" s="2">
        <v>6</v>
      </c>
      <c r="K8" s="9">
        <v>5</v>
      </c>
      <c r="L8" s="2">
        <v>3</v>
      </c>
      <c r="M8" s="9">
        <v>1</v>
      </c>
      <c r="N8" s="2">
        <v>2</v>
      </c>
      <c r="O8" s="9">
        <v>4</v>
      </c>
      <c r="P8" s="2">
        <v>9</v>
      </c>
      <c r="Q8" s="9">
        <v>8</v>
      </c>
      <c r="R8" s="2">
        <v>6</v>
      </c>
      <c r="S8" s="9">
        <v>32</v>
      </c>
      <c r="T8" s="2">
        <v>28</v>
      </c>
      <c r="U8" s="9">
        <v>30</v>
      </c>
      <c r="V8" s="2">
        <v>45</v>
      </c>
      <c r="W8" s="9">
        <v>40</v>
      </c>
      <c r="X8" s="2">
        <v>38</v>
      </c>
      <c r="Y8" s="9">
        <v>28</v>
      </c>
      <c r="Z8" s="2">
        <v>30</v>
      </c>
      <c r="AA8" s="9">
        <v>32</v>
      </c>
      <c r="AB8" s="2">
        <v>4</v>
      </c>
      <c r="AC8" s="9">
        <v>2</v>
      </c>
      <c r="AD8" s="2">
        <f t="shared" si="4"/>
        <v>0.31136363636363634</v>
      </c>
      <c r="AE8" s="9">
        <f t="shared" si="1"/>
        <v>24</v>
      </c>
      <c r="AF8" s="2">
        <f t="shared" si="2"/>
        <v>0.32970297029702972</v>
      </c>
      <c r="AG8" s="9">
        <f t="shared" si="5"/>
        <v>57</v>
      </c>
      <c r="AH8" s="2">
        <f t="shared" si="6"/>
        <v>44</v>
      </c>
      <c r="AI8" s="9">
        <f t="shared" si="7"/>
        <v>35</v>
      </c>
      <c r="AJ8" s="4">
        <f t="shared" si="3"/>
        <v>40</v>
      </c>
      <c r="AL8" s="15" t="s">
        <v>319</v>
      </c>
      <c r="AM8" s="20">
        <v>7.372808833194949E-4</v>
      </c>
      <c r="AO8" s="20" t="s">
        <v>319</v>
      </c>
      <c r="AP8" s="16">
        <v>2.2126767914716527E-4</v>
      </c>
    </row>
    <row r="9" spans="2:42" x14ac:dyDescent="0.35">
      <c r="B9" s="9" t="s">
        <v>13</v>
      </c>
      <c r="C9" s="9" t="s">
        <v>329</v>
      </c>
      <c r="D9" s="9" t="s">
        <v>330</v>
      </c>
      <c r="E9" s="3">
        <v>32857</v>
      </c>
      <c r="F9" s="9" t="s">
        <v>239</v>
      </c>
      <c r="G9" s="3">
        <v>43219</v>
      </c>
      <c r="H9" s="12">
        <f t="shared" ca="1" si="0"/>
        <v>67</v>
      </c>
      <c r="I9" s="9" t="s">
        <v>285</v>
      </c>
      <c r="J9" s="2">
        <v>2</v>
      </c>
      <c r="K9" s="9">
        <v>3</v>
      </c>
      <c r="L9" s="2">
        <v>5</v>
      </c>
      <c r="M9" s="9">
        <v>8</v>
      </c>
      <c r="N9" s="2">
        <v>9</v>
      </c>
      <c r="O9" s="9">
        <v>7</v>
      </c>
      <c r="P9" s="2">
        <v>4</v>
      </c>
      <c r="Q9" s="9">
        <v>1</v>
      </c>
      <c r="R9" s="2">
        <v>3</v>
      </c>
      <c r="S9" s="9">
        <v>18</v>
      </c>
      <c r="T9" s="2">
        <v>22</v>
      </c>
      <c r="U9" s="9">
        <v>20</v>
      </c>
      <c r="V9" s="2">
        <v>30</v>
      </c>
      <c r="W9" s="9">
        <v>32</v>
      </c>
      <c r="X9" s="2">
        <v>28</v>
      </c>
      <c r="Y9" s="9">
        <v>38</v>
      </c>
      <c r="Z9" s="2">
        <v>40</v>
      </c>
      <c r="AA9" s="9">
        <v>42</v>
      </c>
      <c r="AB9" s="2">
        <v>6</v>
      </c>
      <c r="AC9" s="9">
        <v>4</v>
      </c>
      <c r="AD9" s="2">
        <f t="shared" si="4"/>
        <v>0.32857142857142857</v>
      </c>
      <c r="AE9" s="9">
        <f t="shared" si="1"/>
        <v>46</v>
      </c>
      <c r="AF9" s="2">
        <f t="shared" si="2"/>
        <v>0.3</v>
      </c>
      <c r="AG9" s="9">
        <f t="shared" si="5"/>
        <v>94</v>
      </c>
      <c r="AH9" s="2">
        <f t="shared" si="6"/>
        <v>17</v>
      </c>
      <c r="AI9" s="9">
        <f t="shared" si="7"/>
        <v>81</v>
      </c>
      <c r="AJ9" s="4">
        <f t="shared" si="3"/>
        <v>59.5</v>
      </c>
      <c r="AL9" s="15" t="s">
        <v>320</v>
      </c>
      <c r="AM9" s="20">
        <v>-0.10314911377224689</v>
      </c>
      <c r="AO9" s="20" t="s">
        <v>320</v>
      </c>
      <c r="AP9" s="16">
        <v>-1.0874347729604077</v>
      </c>
    </row>
    <row r="10" spans="2:42" x14ac:dyDescent="0.35">
      <c r="B10" s="9" t="s">
        <v>14</v>
      </c>
      <c r="C10" s="9" t="s">
        <v>240</v>
      </c>
      <c r="D10" s="9" t="s">
        <v>111</v>
      </c>
      <c r="E10" s="3">
        <v>32835</v>
      </c>
      <c r="F10" s="9" t="s">
        <v>238</v>
      </c>
      <c r="G10" s="3">
        <v>43234</v>
      </c>
      <c r="H10" s="12">
        <f t="shared" ca="1" si="0"/>
        <v>66</v>
      </c>
      <c r="I10" s="9" t="s">
        <v>287</v>
      </c>
      <c r="J10" s="2">
        <v>9</v>
      </c>
      <c r="K10" s="9">
        <v>7</v>
      </c>
      <c r="L10" s="2">
        <v>6</v>
      </c>
      <c r="M10" s="9">
        <v>3</v>
      </c>
      <c r="N10" s="2">
        <v>1</v>
      </c>
      <c r="O10" s="9">
        <v>5</v>
      </c>
      <c r="P10" s="2">
        <v>7</v>
      </c>
      <c r="Q10" s="9">
        <v>9</v>
      </c>
      <c r="R10" s="2">
        <v>4</v>
      </c>
      <c r="S10" s="9">
        <v>40</v>
      </c>
      <c r="T10" s="2">
        <v>38</v>
      </c>
      <c r="U10" s="9">
        <v>35</v>
      </c>
      <c r="V10" s="2">
        <v>28</v>
      </c>
      <c r="W10" s="9">
        <v>22</v>
      </c>
      <c r="X10" s="2">
        <v>26</v>
      </c>
      <c r="Y10" s="9">
        <v>32</v>
      </c>
      <c r="Z10" s="2">
        <v>28</v>
      </c>
      <c r="AA10" s="9">
        <v>30</v>
      </c>
      <c r="AB10" s="2">
        <v>0</v>
      </c>
      <c r="AC10" s="9">
        <v>1</v>
      </c>
      <c r="AD10" s="2">
        <f t="shared" si="4"/>
        <v>0.34705882352941175</v>
      </c>
      <c r="AE10" s="9">
        <f t="shared" si="1"/>
        <v>79</v>
      </c>
      <c r="AF10" s="2">
        <f t="shared" si="2"/>
        <v>0.34874551971326162</v>
      </c>
      <c r="AG10" s="9">
        <f t="shared" si="5"/>
        <v>1</v>
      </c>
      <c r="AH10" s="2">
        <f t="shared" si="6"/>
        <v>93</v>
      </c>
      <c r="AI10" s="9">
        <f t="shared" si="7"/>
        <v>7</v>
      </c>
      <c r="AJ10" s="4">
        <f t="shared" si="3"/>
        <v>45</v>
      </c>
      <c r="AL10" s="15" t="s">
        <v>321</v>
      </c>
      <c r="AM10" s="20">
        <v>0.5178937544896155</v>
      </c>
      <c r="AO10" s="20" t="s">
        <v>321</v>
      </c>
      <c r="AP10" s="16">
        <v>-0.63757640981537167</v>
      </c>
    </row>
    <row r="11" spans="2:42" x14ac:dyDescent="0.35">
      <c r="B11" s="9" t="s">
        <v>15</v>
      </c>
      <c r="C11" s="9" t="s">
        <v>112</v>
      </c>
      <c r="D11" s="9" t="s">
        <v>201</v>
      </c>
      <c r="E11" s="3">
        <v>31051</v>
      </c>
      <c r="F11" s="9" t="s">
        <v>238</v>
      </c>
      <c r="G11" s="3">
        <v>43651</v>
      </c>
      <c r="H11" s="12">
        <f t="shared" ca="1" si="0"/>
        <v>52</v>
      </c>
      <c r="I11" s="9" t="s">
        <v>288</v>
      </c>
      <c r="J11" s="2">
        <v>5</v>
      </c>
      <c r="K11" s="9">
        <v>4</v>
      </c>
      <c r="L11" s="2">
        <v>2</v>
      </c>
      <c r="M11" s="9">
        <v>6</v>
      </c>
      <c r="N11" s="2">
        <v>7</v>
      </c>
      <c r="O11" s="9">
        <v>8</v>
      </c>
      <c r="P11" s="2">
        <v>9</v>
      </c>
      <c r="Q11" s="9">
        <v>5</v>
      </c>
      <c r="R11" s="2">
        <v>9</v>
      </c>
      <c r="S11" s="9">
        <v>26</v>
      </c>
      <c r="T11" s="2">
        <v>30</v>
      </c>
      <c r="U11" s="9">
        <v>32</v>
      </c>
      <c r="V11" s="2">
        <v>38</v>
      </c>
      <c r="W11" s="9">
        <v>40</v>
      </c>
      <c r="X11" s="2">
        <v>42</v>
      </c>
      <c r="Y11" s="9">
        <v>35</v>
      </c>
      <c r="Z11" s="2">
        <v>28</v>
      </c>
      <c r="AA11" s="9">
        <v>30</v>
      </c>
      <c r="AB11" s="2">
        <v>2</v>
      </c>
      <c r="AC11" s="9">
        <v>1</v>
      </c>
      <c r="AD11" s="2">
        <f t="shared" si="4"/>
        <v>0.29818181818181821</v>
      </c>
      <c r="AE11" s="9">
        <f t="shared" si="1"/>
        <v>12</v>
      </c>
      <c r="AF11" s="2">
        <f t="shared" si="2"/>
        <v>0.32757475083056475</v>
      </c>
      <c r="AG11" s="9">
        <f t="shared" si="5"/>
        <v>60</v>
      </c>
      <c r="AH11" s="2">
        <f t="shared" si="6"/>
        <v>73</v>
      </c>
      <c r="AI11" s="9">
        <f t="shared" si="7"/>
        <v>7</v>
      </c>
      <c r="AJ11" s="4">
        <f t="shared" si="3"/>
        <v>38</v>
      </c>
      <c r="AL11" s="15" t="s">
        <v>322</v>
      </c>
      <c r="AM11" s="20">
        <v>0.11687500000000006</v>
      </c>
      <c r="AO11" s="20" t="s">
        <v>322</v>
      </c>
      <c r="AP11" s="16">
        <v>5.0646660397672294E-2</v>
      </c>
    </row>
    <row r="12" spans="2:42" x14ac:dyDescent="0.35">
      <c r="B12" s="9" t="s">
        <v>16</v>
      </c>
      <c r="C12" s="9" t="s">
        <v>241</v>
      </c>
      <c r="D12" s="9" t="s">
        <v>113</v>
      </c>
      <c r="E12" s="3">
        <v>31114</v>
      </c>
      <c r="F12" s="9" t="s">
        <v>238</v>
      </c>
      <c r="G12" s="3">
        <v>42959</v>
      </c>
      <c r="H12" s="12">
        <f t="shared" ca="1" si="0"/>
        <v>75</v>
      </c>
      <c r="I12" s="9" t="s">
        <v>285</v>
      </c>
      <c r="J12" s="2">
        <v>1</v>
      </c>
      <c r="K12" s="9">
        <v>3</v>
      </c>
      <c r="L12" s="2">
        <v>9</v>
      </c>
      <c r="M12" s="9">
        <v>9</v>
      </c>
      <c r="N12" s="2">
        <v>5</v>
      </c>
      <c r="O12" s="9">
        <v>1</v>
      </c>
      <c r="P12" s="2">
        <v>3</v>
      </c>
      <c r="Q12" s="9">
        <v>6</v>
      </c>
      <c r="R12" s="2">
        <v>5</v>
      </c>
      <c r="S12" s="9">
        <v>22</v>
      </c>
      <c r="T12" s="2">
        <v>28</v>
      </c>
      <c r="U12" s="9">
        <v>30</v>
      </c>
      <c r="V12" s="2">
        <v>32</v>
      </c>
      <c r="W12" s="9">
        <v>38</v>
      </c>
      <c r="X12" s="2">
        <v>45</v>
      </c>
      <c r="Y12" s="9">
        <v>20</v>
      </c>
      <c r="Z12" s="2">
        <v>25</v>
      </c>
      <c r="AA12" s="9">
        <v>28</v>
      </c>
      <c r="AB12" s="2">
        <v>9</v>
      </c>
      <c r="AC12" s="9">
        <v>5</v>
      </c>
      <c r="AD12" s="2">
        <f t="shared" si="4"/>
        <v>0.32857142857142857</v>
      </c>
      <c r="AE12" s="9">
        <f t="shared" si="1"/>
        <v>46</v>
      </c>
      <c r="AF12" s="2">
        <f t="shared" si="2"/>
        <v>0.33246268656716416</v>
      </c>
      <c r="AG12" s="9">
        <f t="shared" si="5"/>
        <v>43</v>
      </c>
      <c r="AH12" s="2">
        <f t="shared" si="6"/>
        <v>1</v>
      </c>
      <c r="AI12" s="9">
        <f t="shared" si="7"/>
        <v>95</v>
      </c>
      <c r="AJ12" s="4">
        <f t="shared" si="3"/>
        <v>46.25</v>
      </c>
      <c r="AL12" s="15" t="s">
        <v>323</v>
      </c>
      <c r="AM12" s="20">
        <v>0.27999999999999997</v>
      </c>
      <c r="AO12" s="20" t="s">
        <v>323</v>
      </c>
      <c r="AP12" s="16">
        <v>0.29809885931558933</v>
      </c>
    </row>
    <row r="13" spans="2:42" x14ac:dyDescent="0.35">
      <c r="B13" s="9" t="s">
        <v>17</v>
      </c>
      <c r="C13" s="9" t="s">
        <v>203</v>
      </c>
      <c r="D13" s="9" t="s">
        <v>114</v>
      </c>
      <c r="E13" s="3">
        <v>32977</v>
      </c>
      <c r="F13" s="9" t="s">
        <v>239</v>
      </c>
      <c r="G13" s="3">
        <v>43009</v>
      </c>
      <c r="H13" s="12">
        <f t="shared" ca="1" si="0"/>
        <v>73</v>
      </c>
      <c r="I13" s="9" t="s">
        <v>287</v>
      </c>
      <c r="J13" s="2">
        <v>4</v>
      </c>
      <c r="K13" s="9">
        <v>7</v>
      </c>
      <c r="L13" s="2">
        <v>5</v>
      </c>
      <c r="M13" s="9">
        <v>2</v>
      </c>
      <c r="N13" s="2">
        <v>4</v>
      </c>
      <c r="O13" s="9">
        <v>3</v>
      </c>
      <c r="P13" s="2">
        <v>6</v>
      </c>
      <c r="Q13" s="9">
        <v>8</v>
      </c>
      <c r="R13" s="2">
        <v>9</v>
      </c>
      <c r="S13" s="9">
        <v>22</v>
      </c>
      <c r="T13" s="2">
        <v>25</v>
      </c>
      <c r="U13" s="9">
        <v>20</v>
      </c>
      <c r="V13" s="2">
        <v>30</v>
      </c>
      <c r="W13" s="9">
        <v>28</v>
      </c>
      <c r="X13" s="2">
        <v>32</v>
      </c>
      <c r="Y13" s="9">
        <v>40</v>
      </c>
      <c r="Z13" s="2">
        <v>38</v>
      </c>
      <c r="AA13" s="9">
        <v>35</v>
      </c>
      <c r="AB13" s="2">
        <v>3</v>
      </c>
      <c r="AC13" s="9">
        <v>1</v>
      </c>
      <c r="AD13" s="2">
        <f t="shared" si="4"/>
        <v>0.31875000000000003</v>
      </c>
      <c r="AE13" s="9">
        <f t="shared" si="1"/>
        <v>31</v>
      </c>
      <c r="AF13" s="2">
        <f t="shared" si="2"/>
        <v>0.30777777777777776</v>
      </c>
      <c r="AG13" s="9">
        <f t="shared" si="5"/>
        <v>76</v>
      </c>
      <c r="AH13" s="2">
        <f t="shared" si="6"/>
        <v>63</v>
      </c>
      <c r="AI13" s="9">
        <f t="shared" si="7"/>
        <v>7</v>
      </c>
      <c r="AJ13" s="4">
        <f t="shared" si="3"/>
        <v>44.25</v>
      </c>
      <c r="AL13" s="15" t="s">
        <v>324</v>
      </c>
      <c r="AM13" s="20">
        <v>0.39687500000000003</v>
      </c>
      <c r="AO13" s="20" t="s">
        <v>324</v>
      </c>
      <c r="AP13" s="16">
        <v>0.34874551971326162</v>
      </c>
    </row>
    <row r="14" spans="2:42" x14ac:dyDescent="0.35">
      <c r="B14" s="9" t="s">
        <v>18</v>
      </c>
      <c r="C14" s="9" t="s">
        <v>242</v>
      </c>
      <c r="D14" s="9" t="s">
        <v>115</v>
      </c>
      <c r="E14" s="3">
        <v>34958</v>
      </c>
      <c r="F14" s="9" t="s">
        <v>238</v>
      </c>
      <c r="G14" s="3">
        <v>43690</v>
      </c>
      <c r="H14" s="12">
        <f t="shared" ca="1" si="0"/>
        <v>51</v>
      </c>
      <c r="I14" s="9" t="s">
        <v>286</v>
      </c>
      <c r="J14" s="2">
        <v>8</v>
      </c>
      <c r="K14" s="9">
        <v>5</v>
      </c>
      <c r="L14" s="2">
        <v>7</v>
      </c>
      <c r="M14" s="9">
        <v>3</v>
      </c>
      <c r="N14" s="2">
        <v>2</v>
      </c>
      <c r="O14" s="9">
        <v>5</v>
      </c>
      <c r="P14" s="2">
        <v>7</v>
      </c>
      <c r="Q14" s="9">
        <v>9</v>
      </c>
      <c r="R14" s="2">
        <v>4</v>
      </c>
      <c r="S14" s="9">
        <v>28</v>
      </c>
      <c r="T14" s="2">
        <v>30</v>
      </c>
      <c r="U14" s="9">
        <v>32</v>
      </c>
      <c r="V14" s="2">
        <v>40</v>
      </c>
      <c r="W14" s="9">
        <v>38</v>
      </c>
      <c r="X14" s="2">
        <v>42</v>
      </c>
      <c r="Y14" s="9">
        <v>22</v>
      </c>
      <c r="Z14" s="2">
        <v>28</v>
      </c>
      <c r="AA14" s="9">
        <v>30</v>
      </c>
      <c r="AB14" s="2">
        <v>5</v>
      </c>
      <c r="AC14" s="9">
        <v>2</v>
      </c>
      <c r="AD14" s="2">
        <f t="shared" si="4"/>
        <v>0.34</v>
      </c>
      <c r="AE14" s="9">
        <f t="shared" si="1"/>
        <v>72</v>
      </c>
      <c r="AF14" s="2">
        <f t="shared" si="2"/>
        <v>0.33448275862068966</v>
      </c>
      <c r="AG14" s="9">
        <f t="shared" si="5"/>
        <v>34</v>
      </c>
      <c r="AH14" s="2">
        <f t="shared" si="6"/>
        <v>27</v>
      </c>
      <c r="AI14" s="9">
        <f t="shared" si="7"/>
        <v>35</v>
      </c>
      <c r="AJ14" s="4">
        <f t="shared" si="3"/>
        <v>42</v>
      </c>
      <c r="AL14" s="15" t="s">
        <v>325</v>
      </c>
      <c r="AM14" s="20">
        <v>32.754592514201384</v>
      </c>
      <c r="AO14" s="20" t="s">
        <v>325</v>
      </c>
      <c r="AP14" s="16">
        <v>32.221154607750641</v>
      </c>
    </row>
    <row r="15" spans="2:42" x14ac:dyDescent="0.35">
      <c r="B15" s="9" t="s">
        <v>19</v>
      </c>
      <c r="C15" s="9" t="s">
        <v>204</v>
      </c>
      <c r="D15" s="9" t="s">
        <v>116</v>
      </c>
      <c r="E15" s="3">
        <v>36056</v>
      </c>
      <c r="F15" s="9" t="s">
        <v>239</v>
      </c>
      <c r="G15" s="3">
        <v>43875</v>
      </c>
      <c r="H15" s="12">
        <f t="shared" ca="1" si="0"/>
        <v>45</v>
      </c>
      <c r="I15" s="9" t="s">
        <v>288</v>
      </c>
      <c r="J15" s="2">
        <v>5</v>
      </c>
      <c r="K15" s="9">
        <v>8</v>
      </c>
      <c r="L15" s="2">
        <v>3</v>
      </c>
      <c r="M15" s="9">
        <v>2</v>
      </c>
      <c r="N15" s="2">
        <v>4</v>
      </c>
      <c r="O15" s="9">
        <v>3</v>
      </c>
      <c r="P15" s="2">
        <v>6</v>
      </c>
      <c r="Q15" s="9">
        <v>8</v>
      </c>
      <c r="R15" s="2">
        <v>2</v>
      </c>
      <c r="S15" s="9">
        <v>23</v>
      </c>
      <c r="T15" s="2">
        <v>26</v>
      </c>
      <c r="U15" s="9">
        <v>18</v>
      </c>
      <c r="V15" s="2">
        <v>31</v>
      </c>
      <c r="W15" s="9">
        <v>28</v>
      </c>
      <c r="X15" s="2">
        <v>34</v>
      </c>
      <c r="Y15" s="9">
        <v>38</v>
      </c>
      <c r="Z15" s="2">
        <v>39</v>
      </c>
      <c r="AA15" s="9">
        <v>35</v>
      </c>
      <c r="AB15" s="2">
        <v>4</v>
      </c>
      <c r="AC15" s="9">
        <v>2</v>
      </c>
      <c r="AD15" s="2">
        <f t="shared" si="4"/>
        <v>0.33902439024390241</v>
      </c>
      <c r="AE15" s="9">
        <f t="shared" si="1"/>
        <v>71</v>
      </c>
      <c r="AF15" s="2">
        <f t="shared" si="2"/>
        <v>0.30808823529411766</v>
      </c>
      <c r="AG15" s="9">
        <f t="shared" si="5"/>
        <v>75</v>
      </c>
      <c r="AH15" s="2">
        <f t="shared" si="6"/>
        <v>44</v>
      </c>
      <c r="AI15" s="9">
        <f t="shared" si="7"/>
        <v>35</v>
      </c>
      <c r="AJ15" s="4">
        <f t="shared" si="3"/>
        <v>56.25</v>
      </c>
      <c r="AL15" s="17" t="s">
        <v>326</v>
      </c>
      <c r="AM15" s="21">
        <v>99</v>
      </c>
      <c r="AO15" s="21" t="s">
        <v>326</v>
      </c>
      <c r="AP15" s="18">
        <v>99</v>
      </c>
    </row>
    <row r="16" spans="2:42" x14ac:dyDescent="0.35">
      <c r="B16" s="9" t="s">
        <v>20</v>
      </c>
      <c r="C16" s="9" t="s">
        <v>331</v>
      </c>
      <c r="D16" s="9" t="s">
        <v>332</v>
      </c>
      <c r="E16" s="3">
        <v>31949</v>
      </c>
      <c r="F16" s="9" t="s">
        <v>239</v>
      </c>
      <c r="G16" s="3">
        <v>43205</v>
      </c>
      <c r="H16" s="12">
        <f t="shared" ca="1" si="0"/>
        <v>67</v>
      </c>
      <c r="I16" s="9" t="s">
        <v>286</v>
      </c>
      <c r="J16" s="2">
        <v>6</v>
      </c>
      <c r="K16" s="9">
        <v>4</v>
      </c>
      <c r="L16" s="2">
        <v>6</v>
      </c>
      <c r="M16" s="9">
        <v>3</v>
      </c>
      <c r="N16" s="2">
        <v>2</v>
      </c>
      <c r="O16" s="9">
        <v>5</v>
      </c>
      <c r="P16" s="2">
        <v>7</v>
      </c>
      <c r="Q16" s="9">
        <v>5</v>
      </c>
      <c r="R16" s="2">
        <v>3</v>
      </c>
      <c r="S16" s="9">
        <v>25</v>
      </c>
      <c r="T16" s="2">
        <v>27</v>
      </c>
      <c r="U16" s="9">
        <v>30</v>
      </c>
      <c r="V16" s="2">
        <v>41</v>
      </c>
      <c r="W16" s="9">
        <v>38</v>
      </c>
      <c r="X16" s="2">
        <v>36</v>
      </c>
      <c r="Y16" s="9">
        <v>23</v>
      </c>
      <c r="Z16" s="2">
        <v>19</v>
      </c>
      <c r="AA16" s="9">
        <v>20</v>
      </c>
      <c r="AB16" s="2">
        <v>7</v>
      </c>
      <c r="AC16" s="9">
        <v>1</v>
      </c>
      <c r="AD16" s="2">
        <f t="shared" si="4"/>
        <v>0.34146341463414637</v>
      </c>
      <c r="AE16" s="9">
        <f t="shared" si="1"/>
        <v>73</v>
      </c>
      <c r="AF16" s="2">
        <f t="shared" si="2"/>
        <v>0.33938223938223938</v>
      </c>
      <c r="AG16" s="9">
        <f t="shared" si="5"/>
        <v>14</v>
      </c>
      <c r="AH16" s="2">
        <f t="shared" si="6"/>
        <v>7</v>
      </c>
      <c r="AI16" s="9">
        <f t="shared" si="7"/>
        <v>7</v>
      </c>
      <c r="AJ16" s="4">
        <f t="shared" si="3"/>
        <v>25.25</v>
      </c>
    </row>
    <row r="17" spans="2:41" x14ac:dyDescent="0.35">
      <c r="B17" s="9" t="s">
        <v>21</v>
      </c>
      <c r="C17" s="9" t="s">
        <v>243</v>
      </c>
      <c r="D17" s="9" t="s">
        <v>117</v>
      </c>
      <c r="E17" s="3">
        <v>29292</v>
      </c>
      <c r="F17" s="9" t="s">
        <v>238</v>
      </c>
      <c r="G17" s="3">
        <v>42877</v>
      </c>
      <c r="H17" s="12">
        <f t="shared" ca="1" si="0"/>
        <v>78</v>
      </c>
      <c r="I17" s="9" t="s">
        <v>287</v>
      </c>
      <c r="J17" s="2">
        <v>3</v>
      </c>
      <c r="K17" s="9">
        <v>3</v>
      </c>
      <c r="L17" s="2">
        <v>1</v>
      </c>
      <c r="M17" s="9">
        <v>8</v>
      </c>
      <c r="N17" s="2">
        <v>8</v>
      </c>
      <c r="O17" s="9">
        <v>7</v>
      </c>
      <c r="P17" s="2">
        <v>4</v>
      </c>
      <c r="Q17" s="9">
        <v>5</v>
      </c>
      <c r="R17" s="2">
        <v>6</v>
      </c>
      <c r="S17" s="9">
        <v>29</v>
      </c>
      <c r="T17" s="2">
        <v>33</v>
      </c>
      <c r="U17" s="9">
        <v>28</v>
      </c>
      <c r="V17" s="2">
        <v>37</v>
      </c>
      <c r="W17" s="9">
        <v>40</v>
      </c>
      <c r="X17" s="2">
        <v>38</v>
      </c>
      <c r="Y17" s="9">
        <v>25</v>
      </c>
      <c r="Z17" s="2">
        <v>22</v>
      </c>
      <c r="AA17" s="9">
        <v>18</v>
      </c>
      <c r="AB17" s="2">
        <v>2</v>
      </c>
      <c r="AC17" s="9">
        <v>1</v>
      </c>
      <c r="AD17" s="2">
        <f t="shared" si="4"/>
        <v>0.29777777777777775</v>
      </c>
      <c r="AE17" s="9">
        <f t="shared" si="1"/>
        <v>10</v>
      </c>
      <c r="AF17" s="2">
        <f t="shared" si="2"/>
        <v>0.34259259259259262</v>
      </c>
      <c r="AG17" s="9">
        <f t="shared" si="5"/>
        <v>6</v>
      </c>
      <c r="AH17" s="2">
        <f t="shared" si="6"/>
        <v>73</v>
      </c>
      <c r="AI17" s="9">
        <f t="shared" si="7"/>
        <v>7</v>
      </c>
      <c r="AJ17" s="4">
        <f t="shared" si="3"/>
        <v>24</v>
      </c>
      <c r="AM17" s="34" t="s">
        <v>347</v>
      </c>
      <c r="AN17" s="35"/>
      <c r="AO17" s="36"/>
    </row>
    <row r="18" spans="2:41" x14ac:dyDescent="0.35">
      <c r="B18" s="9" t="s">
        <v>22</v>
      </c>
      <c r="C18" s="9" t="s">
        <v>205</v>
      </c>
      <c r="D18" s="9" t="s">
        <v>118</v>
      </c>
      <c r="E18" s="3">
        <v>30100</v>
      </c>
      <c r="F18" s="9" t="s">
        <v>239</v>
      </c>
      <c r="G18" s="3">
        <v>42896</v>
      </c>
      <c r="H18" s="12">
        <f t="shared" ca="1" si="0"/>
        <v>77</v>
      </c>
      <c r="I18" s="9" t="s">
        <v>287</v>
      </c>
      <c r="J18" s="2">
        <v>6</v>
      </c>
      <c r="K18" s="9">
        <v>8</v>
      </c>
      <c r="L18" s="2">
        <v>4</v>
      </c>
      <c r="M18" s="9">
        <v>1</v>
      </c>
      <c r="N18" s="2">
        <v>3</v>
      </c>
      <c r="O18" s="9">
        <v>2</v>
      </c>
      <c r="P18" s="2">
        <v>2</v>
      </c>
      <c r="Q18" s="9">
        <v>4</v>
      </c>
      <c r="R18" s="2">
        <v>1</v>
      </c>
      <c r="S18" s="9">
        <v>24</v>
      </c>
      <c r="T18" s="2">
        <v>27</v>
      </c>
      <c r="U18" s="9">
        <v>21</v>
      </c>
      <c r="V18" s="2">
        <v>39</v>
      </c>
      <c r="W18" s="9">
        <v>35</v>
      </c>
      <c r="X18" s="2">
        <v>44</v>
      </c>
      <c r="Y18" s="9">
        <v>18</v>
      </c>
      <c r="Z18" s="2">
        <v>20</v>
      </c>
      <c r="AA18" s="9">
        <v>15</v>
      </c>
      <c r="AB18" s="2">
        <v>3</v>
      </c>
      <c r="AC18" s="9">
        <v>1</v>
      </c>
      <c r="AD18" s="2">
        <f t="shared" si="4"/>
        <v>0.39354838709677425</v>
      </c>
      <c r="AE18" s="9">
        <f t="shared" si="1"/>
        <v>98</v>
      </c>
      <c r="AF18" s="2">
        <f t="shared" si="2"/>
        <v>0.33744855967078191</v>
      </c>
      <c r="AG18" s="9">
        <f t="shared" si="5"/>
        <v>20</v>
      </c>
      <c r="AH18" s="2">
        <f t="shared" si="6"/>
        <v>63</v>
      </c>
      <c r="AI18" s="9">
        <f t="shared" si="7"/>
        <v>7</v>
      </c>
      <c r="AJ18" s="4">
        <f t="shared" si="3"/>
        <v>47</v>
      </c>
    </row>
    <row r="19" spans="2:41" x14ac:dyDescent="0.35">
      <c r="B19" s="9" t="s">
        <v>23</v>
      </c>
      <c r="C19" s="9" t="s">
        <v>333</v>
      </c>
      <c r="D19" s="9" t="s">
        <v>334</v>
      </c>
      <c r="E19" s="3">
        <v>35489</v>
      </c>
      <c r="F19" s="9" t="s">
        <v>238</v>
      </c>
      <c r="G19" s="3">
        <v>43558</v>
      </c>
      <c r="H19" s="12">
        <f t="shared" ca="1" si="0"/>
        <v>55</v>
      </c>
      <c r="I19" s="9" t="s">
        <v>286</v>
      </c>
      <c r="J19" s="2">
        <v>1</v>
      </c>
      <c r="K19" s="9">
        <v>4</v>
      </c>
      <c r="L19" s="2">
        <v>5</v>
      </c>
      <c r="M19" s="9">
        <v>8</v>
      </c>
      <c r="N19" s="2">
        <v>9</v>
      </c>
      <c r="O19" s="9">
        <v>7</v>
      </c>
      <c r="P19" s="2">
        <v>4</v>
      </c>
      <c r="Q19" s="9">
        <v>1</v>
      </c>
      <c r="R19" s="2">
        <v>3</v>
      </c>
      <c r="S19" s="9">
        <v>23</v>
      </c>
      <c r="T19" s="2">
        <v>21</v>
      </c>
      <c r="U19" s="9">
        <v>19</v>
      </c>
      <c r="V19" s="2">
        <v>29</v>
      </c>
      <c r="W19" s="9">
        <v>31</v>
      </c>
      <c r="X19" s="2">
        <v>27</v>
      </c>
      <c r="Y19" s="9">
        <v>37</v>
      </c>
      <c r="Z19" s="2">
        <v>40</v>
      </c>
      <c r="AA19" s="9">
        <v>42</v>
      </c>
      <c r="AB19" s="2">
        <v>5</v>
      </c>
      <c r="AC19" s="9">
        <v>3</v>
      </c>
      <c r="AD19" s="2">
        <f t="shared" si="4"/>
        <v>0.32857142857142857</v>
      </c>
      <c r="AE19" s="9">
        <f t="shared" si="1"/>
        <v>46</v>
      </c>
      <c r="AF19" s="2">
        <f t="shared" si="2"/>
        <v>0.30260223048327134</v>
      </c>
      <c r="AG19" s="9">
        <f t="shared" si="5"/>
        <v>86</v>
      </c>
      <c r="AH19" s="2">
        <f t="shared" si="6"/>
        <v>27</v>
      </c>
      <c r="AI19" s="9">
        <f t="shared" si="7"/>
        <v>65</v>
      </c>
      <c r="AJ19" s="4">
        <f t="shared" si="3"/>
        <v>56</v>
      </c>
    </row>
    <row r="20" spans="2:41" x14ac:dyDescent="0.35">
      <c r="B20" s="9" t="s">
        <v>24</v>
      </c>
      <c r="C20" s="9" t="s">
        <v>244</v>
      </c>
      <c r="D20" s="9" t="s">
        <v>120</v>
      </c>
      <c r="E20" s="3">
        <v>34163</v>
      </c>
      <c r="F20" s="9" t="s">
        <v>238</v>
      </c>
      <c r="G20" s="3">
        <v>43300</v>
      </c>
      <c r="H20" s="12">
        <f t="shared" ca="1" si="0"/>
        <v>64</v>
      </c>
      <c r="I20" s="9" t="s">
        <v>285</v>
      </c>
      <c r="J20" s="2">
        <v>5</v>
      </c>
      <c r="K20" s="9">
        <v>4</v>
      </c>
      <c r="L20" s="2">
        <v>2</v>
      </c>
      <c r="M20" s="9">
        <v>6</v>
      </c>
      <c r="N20" s="2">
        <v>7</v>
      </c>
      <c r="O20" s="9">
        <v>8</v>
      </c>
      <c r="P20" s="2">
        <v>8</v>
      </c>
      <c r="Q20" s="9">
        <v>5</v>
      </c>
      <c r="R20" s="2">
        <v>9</v>
      </c>
      <c r="S20" s="9">
        <v>25</v>
      </c>
      <c r="T20" s="2">
        <v>19</v>
      </c>
      <c r="U20" s="9">
        <v>31</v>
      </c>
      <c r="V20" s="2">
        <v>36</v>
      </c>
      <c r="W20" s="9">
        <v>40</v>
      </c>
      <c r="X20" s="2">
        <v>42</v>
      </c>
      <c r="Y20" s="9">
        <v>35</v>
      </c>
      <c r="Z20" s="2">
        <v>28</v>
      </c>
      <c r="AA20" s="9">
        <v>30</v>
      </c>
      <c r="AB20" s="2">
        <v>1</v>
      </c>
      <c r="AC20" s="9">
        <v>2</v>
      </c>
      <c r="AD20" s="2">
        <f t="shared" si="4"/>
        <v>0.30000000000000004</v>
      </c>
      <c r="AE20" s="9">
        <f t="shared" si="1"/>
        <v>16</v>
      </c>
      <c r="AF20" s="2">
        <f t="shared" si="2"/>
        <v>0.31993006993006995</v>
      </c>
      <c r="AG20" s="9">
        <f t="shared" si="5"/>
        <v>70</v>
      </c>
      <c r="AH20" s="2">
        <f t="shared" si="6"/>
        <v>84</v>
      </c>
      <c r="AI20" s="9">
        <f t="shared" si="7"/>
        <v>35</v>
      </c>
      <c r="AJ20" s="4">
        <f t="shared" si="3"/>
        <v>51.25</v>
      </c>
    </row>
    <row r="21" spans="2:41" x14ac:dyDescent="0.35">
      <c r="B21" s="9" t="s">
        <v>25</v>
      </c>
      <c r="C21" s="9" t="s">
        <v>206</v>
      </c>
      <c r="D21" s="9" t="s">
        <v>121</v>
      </c>
      <c r="E21" s="3">
        <v>32400</v>
      </c>
      <c r="F21" s="9" t="s">
        <v>239</v>
      </c>
      <c r="G21" s="3">
        <v>42854</v>
      </c>
      <c r="H21" s="12">
        <f t="shared" ca="1" si="0"/>
        <v>79</v>
      </c>
      <c r="I21" s="9" t="s">
        <v>288</v>
      </c>
      <c r="J21" s="2">
        <v>9</v>
      </c>
      <c r="K21" s="9">
        <v>7</v>
      </c>
      <c r="L21" s="2">
        <v>6</v>
      </c>
      <c r="M21" s="9">
        <v>3</v>
      </c>
      <c r="N21" s="2">
        <v>1</v>
      </c>
      <c r="O21" s="9">
        <v>5</v>
      </c>
      <c r="P21" s="2">
        <v>3</v>
      </c>
      <c r="Q21" s="9">
        <v>6</v>
      </c>
      <c r="R21" s="2">
        <v>5</v>
      </c>
      <c r="S21" s="9">
        <v>21</v>
      </c>
      <c r="T21" s="2">
        <v>27</v>
      </c>
      <c r="U21" s="9">
        <v>30</v>
      </c>
      <c r="V21" s="2">
        <v>33</v>
      </c>
      <c r="W21" s="9">
        <v>38</v>
      </c>
      <c r="X21" s="2">
        <v>45</v>
      </c>
      <c r="Y21" s="9">
        <v>20</v>
      </c>
      <c r="Z21" s="2">
        <v>25</v>
      </c>
      <c r="AA21" s="9">
        <v>28</v>
      </c>
      <c r="AB21" s="2">
        <v>8</v>
      </c>
      <c r="AC21" s="9">
        <v>4</v>
      </c>
      <c r="AD21" s="2">
        <f t="shared" si="4"/>
        <v>0.36666666666666664</v>
      </c>
      <c r="AE21" s="9">
        <f t="shared" si="1"/>
        <v>84</v>
      </c>
      <c r="AF21" s="2">
        <f t="shared" si="2"/>
        <v>0.33108614232209738</v>
      </c>
      <c r="AG21" s="9">
        <f t="shared" si="5"/>
        <v>49</v>
      </c>
      <c r="AH21" s="2">
        <f t="shared" si="6"/>
        <v>4</v>
      </c>
      <c r="AI21" s="9">
        <f t="shared" si="7"/>
        <v>81</v>
      </c>
      <c r="AJ21" s="4">
        <f t="shared" si="3"/>
        <v>54.5</v>
      </c>
    </row>
    <row r="22" spans="2:41" x14ac:dyDescent="0.35">
      <c r="B22" s="9" t="s">
        <v>26</v>
      </c>
      <c r="C22" s="9" t="s">
        <v>283</v>
      </c>
      <c r="D22" s="9" t="s">
        <v>122</v>
      </c>
      <c r="E22" s="3">
        <v>32951</v>
      </c>
      <c r="F22" s="9" t="s">
        <v>238</v>
      </c>
      <c r="G22" s="3">
        <v>43599</v>
      </c>
      <c r="H22" s="12">
        <f t="shared" ca="1" si="0"/>
        <v>54</v>
      </c>
      <c r="I22" s="9" t="s">
        <v>287</v>
      </c>
      <c r="J22" s="2">
        <v>1</v>
      </c>
      <c r="K22" s="9">
        <v>3</v>
      </c>
      <c r="L22" s="2">
        <v>9</v>
      </c>
      <c r="M22" s="9">
        <v>9</v>
      </c>
      <c r="N22" s="2">
        <v>5</v>
      </c>
      <c r="O22" s="9">
        <v>1</v>
      </c>
      <c r="P22" s="2">
        <v>6</v>
      </c>
      <c r="Q22" s="9">
        <v>5</v>
      </c>
      <c r="R22" s="2">
        <v>2</v>
      </c>
      <c r="S22" s="9">
        <v>23</v>
      </c>
      <c r="T22" s="2">
        <v>19</v>
      </c>
      <c r="U22" s="9">
        <v>25</v>
      </c>
      <c r="V22" s="2">
        <v>38</v>
      </c>
      <c r="W22" s="9">
        <v>35</v>
      </c>
      <c r="X22" s="2">
        <v>42</v>
      </c>
      <c r="Y22" s="9">
        <v>15</v>
      </c>
      <c r="Z22" s="2">
        <v>18</v>
      </c>
      <c r="AA22" s="9">
        <v>20</v>
      </c>
      <c r="AB22" s="2">
        <v>6</v>
      </c>
      <c r="AC22" s="9">
        <v>4</v>
      </c>
      <c r="AD22" s="2">
        <f t="shared" si="4"/>
        <v>0.33170731707317075</v>
      </c>
      <c r="AE22" s="9">
        <f t="shared" si="1"/>
        <v>53</v>
      </c>
      <c r="AF22" s="2">
        <f t="shared" si="2"/>
        <v>0.33446808510638293</v>
      </c>
      <c r="AG22" s="9">
        <f t="shared" si="5"/>
        <v>35</v>
      </c>
      <c r="AH22" s="2">
        <f t="shared" si="6"/>
        <v>17</v>
      </c>
      <c r="AI22" s="9">
        <f t="shared" si="7"/>
        <v>81</v>
      </c>
      <c r="AJ22" s="4">
        <f t="shared" si="3"/>
        <v>46.5</v>
      </c>
    </row>
    <row r="23" spans="2:41" x14ac:dyDescent="0.35">
      <c r="B23" s="9" t="s">
        <v>27</v>
      </c>
      <c r="C23" s="9" t="s">
        <v>245</v>
      </c>
      <c r="D23" s="9" t="s">
        <v>123</v>
      </c>
      <c r="E23" s="3">
        <v>34919</v>
      </c>
      <c r="F23" s="9" t="s">
        <v>238</v>
      </c>
      <c r="G23" s="3">
        <v>43987</v>
      </c>
      <c r="H23" s="12">
        <f t="shared" ca="1" si="0"/>
        <v>41</v>
      </c>
      <c r="I23" s="9" t="s">
        <v>286</v>
      </c>
      <c r="J23" s="2">
        <v>7</v>
      </c>
      <c r="K23" s="9">
        <v>6</v>
      </c>
      <c r="L23" s="2">
        <v>8</v>
      </c>
      <c r="M23" s="9">
        <v>4</v>
      </c>
      <c r="N23" s="2">
        <v>3</v>
      </c>
      <c r="O23" s="9">
        <v>6</v>
      </c>
      <c r="P23" s="2">
        <v>9</v>
      </c>
      <c r="Q23" s="9">
        <v>8</v>
      </c>
      <c r="R23" s="2">
        <v>6</v>
      </c>
      <c r="S23" s="9">
        <v>33</v>
      </c>
      <c r="T23" s="2">
        <v>28</v>
      </c>
      <c r="U23" s="9">
        <v>30</v>
      </c>
      <c r="V23" s="2">
        <v>45</v>
      </c>
      <c r="W23" s="9">
        <v>40</v>
      </c>
      <c r="X23" s="2">
        <v>38</v>
      </c>
      <c r="Y23" s="9">
        <v>28</v>
      </c>
      <c r="Z23" s="2">
        <v>30</v>
      </c>
      <c r="AA23" s="9">
        <v>32</v>
      </c>
      <c r="AB23" s="2">
        <v>5</v>
      </c>
      <c r="AC23" s="9">
        <v>3</v>
      </c>
      <c r="AD23" s="2">
        <f t="shared" si="4"/>
        <v>0.33333333333333331</v>
      </c>
      <c r="AE23" s="9">
        <f t="shared" si="1"/>
        <v>57</v>
      </c>
      <c r="AF23" s="2">
        <f t="shared" si="2"/>
        <v>0.33026315789473687</v>
      </c>
      <c r="AG23" s="9">
        <f t="shared" si="5"/>
        <v>54</v>
      </c>
      <c r="AH23" s="2">
        <f t="shared" si="6"/>
        <v>27</v>
      </c>
      <c r="AI23" s="9">
        <f t="shared" si="7"/>
        <v>65</v>
      </c>
      <c r="AJ23" s="4">
        <f t="shared" si="3"/>
        <v>50.75</v>
      </c>
    </row>
    <row r="24" spans="2:41" x14ac:dyDescent="0.35">
      <c r="B24" s="9" t="s">
        <v>28</v>
      </c>
      <c r="C24" s="9" t="s">
        <v>207</v>
      </c>
      <c r="D24" s="9" t="s">
        <v>124</v>
      </c>
      <c r="E24" s="3">
        <v>32452</v>
      </c>
      <c r="F24" s="9" t="s">
        <v>239</v>
      </c>
      <c r="G24" s="3">
        <v>42955</v>
      </c>
      <c r="H24" s="12">
        <f t="shared" ca="1" si="0"/>
        <v>75</v>
      </c>
      <c r="I24" s="9" t="s">
        <v>288</v>
      </c>
      <c r="J24" s="2">
        <v>1</v>
      </c>
      <c r="K24" s="9">
        <v>3</v>
      </c>
      <c r="L24" s="2">
        <v>5</v>
      </c>
      <c r="M24" s="9">
        <v>8</v>
      </c>
      <c r="N24" s="2">
        <v>9</v>
      </c>
      <c r="O24" s="9">
        <v>7</v>
      </c>
      <c r="P24" s="2">
        <v>4</v>
      </c>
      <c r="Q24" s="9">
        <v>1</v>
      </c>
      <c r="R24" s="2">
        <v>3</v>
      </c>
      <c r="S24" s="9">
        <v>20</v>
      </c>
      <c r="T24" s="2">
        <v>22</v>
      </c>
      <c r="U24" s="9">
        <v>21</v>
      </c>
      <c r="V24" s="2">
        <v>30</v>
      </c>
      <c r="W24" s="9">
        <v>32</v>
      </c>
      <c r="X24" s="2">
        <v>28</v>
      </c>
      <c r="Y24" s="9">
        <v>38</v>
      </c>
      <c r="Z24" s="2">
        <v>40</v>
      </c>
      <c r="AA24" s="9">
        <v>42</v>
      </c>
      <c r="AB24" s="2">
        <v>3</v>
      </c>
      <c r="AC24" s="9">
        <v>2</v>
      </c>
      <c r="AD24" s="2">
        <f t="shared" si="4"/>
        <v>0.32439024390243898</v>
      </c>
      <c r="AE24" s="9">
        <f t="shared" si="1"/>
        <v>37</v>
      </c>
      <c r="AF24" s="2">
        <f t="shared" si="2"/>
        <v>0.30219780219780218</v>
      </c>
      <c r="AG24" s="9">
        <f t="shared" si="5"/>
        <v>87</v>
      </c>
      <c r="AH24" s="2">
        <f t="shared" si="6"/>
        <v>63</v>
      </c>
      <c r="AI24" s="9">
        <f t="shared" si="7"/>
        <v>35</v>
      </c>
      <c r="AJ24" s="4">
        <f t="shared" si="3"/>
        <v>55.5</v>
      </c>
    </row>
    <row r="25" spans="2:41" x14ac:dyDescent="0.35">
      <c r="B25" s="9" t="s">
        <v>29</v>
      </c>
      <c r="C25" s="9" t="s">
        <v>335</v>
      </c>
      <c r="D25" s="9" t="s">
        <v>336</v>
      </c>
      <c r="E25" s="3">
        <v>34355</v>
      </c>
      <c r="F25" s="9" t="s">
        <v>239</v>
      </c>
      <c r="G25" s="3">
        <v>43207</v>
      </c>
      <c r="H25" s="12">
        <f t="shared" ca="1" si="0"/>
        <v>67</v>
      </c>
      <c r="I25" s="9" t="s">
        <v>287</v>
      </c>
      <c r="J25" s="2">
        <v>3</v>
      </c>
      <c r="K25" s="9">
        <v>6</v>
      </c>
      <c r="L25" s="2">
        <v>4</v>
      </c>
      <c r="M25" s="9">
        <v>2</v>
      </c>
      <c r="N25" s="2">
        <v>5</v>
      </c>
      <c r="O25" s="9">
        <v>3</v>
      </c>
      <c r="P25" s="2">
        <v>5</v>
      </c>
      <c r="Q25" s="9">
        <v>7</v>
      </c>
      <c r="R25" s="2">
        <v>8</v>
      </c>
      <c r="S25" s="9">
        <v>21</v>
      </c>
      <c r="T25" s="2">
        <v>24</v>
      </c>
      <c r="U25" s="9">
        <v>19</v>
      </c>
      <c r="V25" s="2">
        <v>32</v>
      </c>
      <c r="W25" s="9">
        <v>28</v>
      </c>
      <c r="X25" s="2">
        <v>34</v>
      </c>
      <c r="Y25" s="9">
        <v>38</v>
      </c>
      <c r="Z25" s="2">
        <v>39</v>
      </c>
      <c r="AA25" s="9">
        <v>36</v>
      </c>
      <c r="AB25" s="2">
        <v>4</v>
      </c>
      <c r="AC25" s="9">
        <v>2</v>
      </c>
      <c r="AD25" s="2">
        <f t="shared" si="4"/>
        <v>0.31395348837209303</v>
      </c>
      <c r="AE25" s="9">
        <f t="shared" si="1"/>
        <v>27</v>
      </c>
      <c r="AF25" s="2">
        <f t="shared" si="2"/>
        <v>0.30553505535055353</v>
      </c>
      <c r="AG25" s="9">
        <f t="shared" si="5"/>
        <v>82</v>
      </c>
      <c r="AH25" s="2">
        <f t="shared" si="6"/>
        <v>44</v>
      </c>
      <c r="AI25" s="9">
        <f t="shared" si="7"/>
        <v>35</v>
      </c>
      <c r="AJ25" s="4">
        <f t="shared" si="3"/>
        <v>47</v>
      </c>
    </row>
    <row r="26" spans="2:41" x14ac:dyDescent="0.35">
      <c r="B26" s="9" t="s">
        <v>30</v>
      </c>
      <c r="C26" s="9" t="s">
        <v>340</v>
      </c>
      <c r="D26" s="9" t="s">
        <v>125</v>
      </c>
      <c r="E26" s="3">
        <v>34235</v>
      </c>
      <c r="F26" s="9" t="s">
        <v>239</v>
      </c>
      <c r="G26" s="3">
        <v>43282</v>
      </c>
      <c r="H26" s="12">
        <f t="shared" ca="1" si="0"/>
        <v>64</v>
      </c>
      <c r="I26" s="9" t="s">
        <v>285</v>
      </c>
      <c r="J26" s="2">
        <v>6</v>
      </c>
      <c r="K26" s="9">
        <v>4</v>
      </c>
      <c r="L26" s="2">
        <v>5</v>
      </c>
      <c r="M26" s="9">
        <v>3</v>
      </c>
      <c r="N26" s="2">
        <v>2</v>
      </c>
      <c r="O26" s="9">
        <v>4</v>
      </c>
      <c r="P26" s="2">
        <v>6</v>
      </c>
      <c r="Q26" s="9">
        <v>5</v>
      </c>
      <c r="R26" s="2">
        <v>3</v>
      </c>
      <c r="S26" s="9">
        <v>22</v>
      </c>
      <c r="T26" s="2">
        <v>26</v>
      </c>
      <c r="U26" s="9">
        <v>28</v>
      </c>
      <c r="V26" s="2">
        <v>41</v>
      </c>
      <c r="W26" s="9">
        <v>38</v>
      </c>
      <c r="X26" s="2">
        <v>36</v>
      </c>
      <c r="Y26" s="9">
        <v>23</v>
      </c>
      <c r="Z26" s="2">
        <v>19</v>
      </c>
      <c r="AA26" s="9">
        <v>20</v>
      </c>
      <c r="AB26" s="2">
        <v>7</v>
      </c>
      <c r="AC26" s="9">
        <v>1</v>
      </c>
      <c r="AD26" s="2">
        <f t="shared" si="4"/>
        <v>0.34210526315789475</v>
      </c>
      <c r="AE26" s="9">
        <f t="shared" si="1"/>
        <v>75</v>
      </c>
      <c r="AF26" s="2">
        <f t="shared" si="2"/>
        <v>0.33557312252964427</v>
      </c>
      <c r="AG26" s="9">
        <f t="shared" si="5"/>
        <v>30</v>
      </c>
      <c r="AH26" s="2">
        <f t="shared" si="6"/>
        <v>7</v>
      </c>
      <c r="AI26" s="9">
        <f t="shared" si="7"/>
        <v>7</v>
      </c>
      <c r="AJ26" s="4">
        <f t="shared" si="3"/>
        <v>29.75</v>
      </c>
    </row>
    <row r="27" spans="2:41" x14ac:dyDescent="0.35">
      <c r="B27" s="9" t="s">
        <v>31</v>
      </c>
      <c r="C27" s="9" t="s">
        <v>280</v>
      </c>
      <c r="D27" s="9" t="s">
        <v>126</v>
      </c>
      <c r="E27" s="3">
        <v>35408</v>
      </c>
      <c r="F27" s="9" t="s">
        <v>238</v>
      </c>
      <c r="G27" s="3">
        <v>43290</v>
      </c>
      <c r="H27" s="12">
        <f t="shared" ca="1" si="0"/>
        <v>64</v>
      </c>
      <c r="I27" s="9" t="s">
        <v>287</v>
      </c>
      <c r="J27" s="2">
        <v>2</v>
      </c>
      <c r="K27" s="9">
        <v>1</v>
      </c>
      <c r="L27" s="2">
        <v>3</v>
      </c>
      <c r="M27" s="9">
        <v>7</v>
      </c>
      <c r="N27" s="2">
        <v>8</v>
      </c>
      <c r="O27" s="9">
        <v>9</v>
      </c>
      <c r="P27" s="2">
        <v>4</v>
      </c>
      <c r="Q27" s="9">
        <v>6</v>
      </c>
      <c r="R27" s="2">
        <v>7</v>
      </c>
      <c r="S27" s="9">
        <v>29</v>
      </c>
      <c r="T27" s="2">
        <v>33</v>
      </c>
      <c r="U27" s="9">
        <v>28</v>
      </c>
      <c r="V27" s="2">
        <v>37</v>
      </c>
      <c r="W27" s="9">
        <v>40</v>
      </c>
      <c r="X27" s="2">
        <v>38</v>
      </c>
      <c r="Y27" s="9">
        <v>25</v>
      </c>
      <c r="Z27" s="2">
        <v>22</v>
      </c>
      <c r="AA27" s="9">
        <v>18</v>
      </c>
      <c r="AB27" s="2">
        <v>2</v>
      </c>
      <c r="AC27" s="9">
        <v>1</v>
      </c>
      <c r="AD27" s="2">
        <f t="shared" si="4"/>
        <v>0.28936170212765955</v>
      </c>
      <c r="AE27" s="9">
        <f t="shared" si="1"/>
        <v>5</v>
      </c>
      <c r="AF27" s="2">
        <f t="shared" si="2"/>
        <v>0.34259259259259262</v>
      </c>
      <c r="AG27" s="9">
        <f t="shared" si="5"/>
        <v>6</v>
      </c>
      <c r="AH27" s="2">
        <f t="shared" si="6"/>
        <v>73</v>
      </c>
      <c r="AI27" s="9">
        <f t="shared" si="7"/>
        <v>7</v>
      </c>
      <c r="AJ27" s="4">
        <f t="shared" si="3"/>
        <v>22.75</v>
      </c>
    </row>
    <row r="28" spans="2:41" x14ac:dyDescent="0.35">
      <c r="B28" s="9" t="s">
        <v>32</v>
      </c>
      <c r="C28" s="9" t="s">
        <v>246</v>
      </c>
      <c r="D28" s="9" t="s">
        <v>127</v>
      </c>
      <c r="E28" s="3">
        <v>36575</v>
      </c>
      <c r="F28" s="9" t="s">
        <v>238</v>
      </c>
      <c r="G28" s="3">
        <v>44078</v>
      </c>
      <c r="H28" s="12">
        <f t="shared" ca="1" si="0"/>
        <v>38</v>
      </c>
      <c r="I28" s="9" t="s">
        <v>286</v>
      </c>
      <c r="J28" s="2">
        <v>5</v>
      </c>
      <c r="K28" s="9">
        <v>7</v>
      </c>
      <c r="L28" s="2">
        <v>4</v>
      </c>
      <c r="M28" s="9">
        <v>1</v>
      </c>
      <c r="N28" s="2">
        <v>3</v>
      </c>
      <c r="O28" s="9">
        <v>2</v>
      </c>
      <c r="P28" s="2">
        <v>2</v>
      </c>
      <c r="Q28" s="9">
        <v>4</v>
      </c>
      <c r="R28" s="2">
        <v>1</v>
      </c>
      <c r="S28" s="9">
        <v>23</v>
      </c>
      <c r="T28" s="2">
        <v>27</v>
      </c>
      <c r="U28" s="9">
        <v>21</v>
      </c>
      <c r="V28" s="2">
        <v>39</v>
      </c>
      <c r="W28" s="9">
        <v>35</v>
      </c>
      <c r="X28" s="2">
        <v>44</v>
      </c>
      <c r="Y28" s="9">
        <v>18</v>
      </c>
      <c r="Z28" s="2">
        <v>20</v>
      </c>
      <c r="AA28" s="9">
        <v>15</v>
      </c>
      <c r="AB28" s="2">
        <v>3</v>
      </c>
      <c r="AC28" s="9">
        <v>1</v>
      </c>
      <c r="AD28" s="2">
        <f t="shared" si="4"/>
        <v>0.38620689655172419</v>
      </c>
      <c r="AE28" s="9">
        <f t="shared" si="1"/>
        <v>95</v>
      </c>
      <c r="AF28" s="2">
        <f t="shared" si="2"/>
        <v>0.33677685950413222</v>
      </c>
      <c r="AG28" s="9">
        <f t="shared" si="5"/>
        <v>26</v>
      </c>
      <c r="AH28" s="2">
        <f t="shared" si="6"/>
        <v>63</v>
      </c>
      <c r="AI28" s="9">
        <f t="shared" si="7"/>
        <v>7</v>
      </c>
      <c r="AJ28" s="4">
        <f t="shared" si="3"/>
        <v>47.75</v>
      </c>
    </row>
    <row r="29" spans="2:41" x14ac:dyDescent="0.35">
      <c r="B29" s="9" t="s">
        <v>33</v>
      </c>
      <c r="C29" s="9" t="s">
        <v>212</v>
      </c>
      <c r="D29" s="9" t="s">
        <v>337</v>
      </c>
      <c r="E29" s="3">
        <v>36127</v>
      </c>
      <c r="F29" s="9" t="s">
        <v>239</v>
      </c>
      <c r="G29" s="3">
        <v>43570</v>
      </c>
      <c r="H29" s="12">
        <f t="shared" ca="1" si="0"/>
        <v>55</v>
      </c>
      <c r="I29" s="9" t="s">
        <v>288</v>
      </c>
      <c r="J29" s="2">
        <v>1</v>
      </c>
      <c r="K29" s="9">
        <v>3</v>
      </c>
      <c r="L29" s="2">
        <v>5</v>
      </c>
      <c r="M29" s="9">
        <v>8</v>
      </c>
      <c r="N29" s="2">
        <v>9</v>
      </c>
      <c r="O29" s="9">
        <v>7</v>
      </c>
      <c r="P29" s="2">
        <v>3</v>
      </c>
      <c r="Q29" s="9">
        <v>1</v>
      </c>
      <c r="R29" s="2">
        <v>3</v>
      </c>
      <c r="S29" s="9">
        <v>17</v>
      </c>
      <c r="T29" s="2">
        <v>21</v>
      </c>
      <c r="U29" s="9">
        <v>19</v>
      </c>
      <c r="V29" s="2">
        <v>29</v>
      </c>
      <c r="W29" s="9">
        <v>31</v>
      </c>
      <c r="X29" s="2">
        <v>27</v>
      </c>
      <c r="Y29" s="9">
        <v>37</v>
      </c>
      <c r="Z29" s="2">
        <v>40</v>
      </c>
      <c r="AA29" s="9">
        <v>42</v>
      </c>
      <c r="AB29" s="2">
        <v>5</v>
      </c>
      <c r="AC29" s="9">
        <v>3</v>
      </c>
      <c r="AD29" s="2">
        <f t="shared" si="4"/>
        <v>0.32750000000000001</v>
      </c>
      <c r="AE29" s="9">
        <f t="shared" si="1"/>
        <v>45</v>
      </c>
      <c r="AF29" s="2">
        <f t="shared" si="2"/>
        <v>0.29809885931558933</v>
      </c>
      <c r="AG29" s="9">
        <f t="shared" si="5"/>
        <v>99</v>
      </c>
      <c r="AH29" s="2">
        <f t="shared" si="6"/>
        <v>27</v>
      </c>
      <c r="AI29" s="9">
        <f t="shared" si="7"/>
        <v>65</v>
      </c>
      <c r="AJ29" s="4">
        <f t="shared" si="3"/>
        <v>59</v>
      </c>
    </row>
    <row r="30" spans="2:41" x14ac:dyDescent="0.35">
      <c r="B30" s="9" t="s">
        <v>34</v>
      </c>
      <c r="C30" s="9" t="s">
        <v>247</v>
      </c>
      <c r="D30" s="9" t="s">
        <v>209</v>
      </c>
      <c r="E30" s="3">
        <v>33284</v>
      </c>
      <c r="F30" s="9" t="s">
        <v>239</v>
      </c>
      <c r="G30" s="3">
        <v>43153</v>
      </c>
      <c r="H30" s="12">
        <f t="shared" ca="1" si="0"/>
        <v>69</v>
      </c>
      <c r="I30" s="9" t="s">
        <v>287</v>
      </c>
      <c r="J30" s="2">
        <v>4</v>
      </c>
      <c r="K30" s="9">
        <v>2</v>
      </c>
      <c r="L30" s="2">
        <v>1</v>
      </c>
      <c r="M30" s="9">
        <v>6</v>
      </c>
      <c r="N30" s="2">
        <v>7</v>
      </c>
      <c r="O30" s="9">
        <v>8</v>
      </c>
      <c r="P30" s="2">
        <v>7</v>
      </c>
      <c r="Q30" s="9">
        <v>5</v>
      </c>
      <c r="R30" s="2">
        <v>9</v>
      </c>
      <c r="S30" s="9">
        <v>25</v>
      </c>
      <c r="T30" s="2">
        <v>29</v>
      </c>
      <c r="U30" s="9">
        <v>31</v>
      </c>
      <c r="V30" s="2">
        <v>36</v>
      </c>
      <c r="W30" s="9">
        <v>40</v>
      </c>
      <c r="X30" s="2">
        <v>42</v>
      </c>
      <c r="Y30" s="9">
        <v>35</v>
      </c>
      <c r="Z30" s="2">
        <v>28</v>
      </c>
      <c r="AA30" s="9">
        <v>30</v>
      </c>
      <c r="AB30" s="2">
        <v>1</v>
      </c>
      <c r="AC30" s="9">
        <v>2</v>
      </c>
      <c r="AD30" s="2">
        <f t="shared" si="4"/>
        <v>0.2857142857142857</v>
      </c>
      <c r="AE30" s="9">
        <f t="shared" si="1"/>
        <v>2</v>
      </c>
      <c r="AF30" s="2">
        <f t="shared" si="2"/>
        <v>0.32601351351351349</v>
      </c>
      <c r="AG30" s="9">
        <f t="shared" si="5"/>
        <v>64</v>
      </c>
      <c r="AH30" s="2">
        <f t="shared" si="6"/>
        <v>84</v>
      </c>
      <c r="AI30" s="9">
        <f t="shared" si="7"/>
        <v>35</v>
      </c>
      <c r="AJ30" s="4">
        <f t="shared" si="3"/>
        <v>46.25</v>
      </c>
    </row>
    <row r="31" spans="2:41" x14ac:dyDescent="0.35">
      <c r="B31" s="9" t="s">
        <v>35</v>
      </c>
      <c r="C31" s="9" t="s">
        <v>248</v>
      </c>
      <c r="D31" s="9" t="s">
        <v>128</v>
      </c>
      <c r="E31" s="3">
        <v>34081</v>
      </c>
      <c r="F31" s="9" t="s">
        <v>238</v>
      </c>
      <c r="G31" s="3">
        <v>43591</v>
      </c>
      <c r="H31" s="12">
        <f t="shared" ca="1" si="0"/>
        <v>54</v>
      </c>
      <c r="I31" s="9" t="s">
        <v>285</v>
      </c>
      <c r="J31" s="2">
        <v>8</v>
      </c>
      <c r="K31" s="9">
        <v>6</v>
      </c>
      <c r="L31" s="2">
        <v>7</v>
      </c>
      <c r="M31" s="9">
        <v>3</v>
      </c>
      <c r="N31" s="2">
        <v>1</v>
      </c>
      <c r="O31" s="9">
        <v>5</v>
      </c>
      <c r="P31" s="2">
        <v>3</v>
      </c>
      <c r="Q31" s="9">
        <v>6</v>
      </c>
      <c r="R31" s="2">
        <v>5</v>
      </c>
      <c r="S31" s="9">
        <v>21</v>
      </c>
      <c r="T31" s="2">
        <v>27</v>
      </c>
      <c r="U31" s="9">
        <v>30</v>
      </c>
      <c r="V31" s="2">
        <v>33</v>
      </c>
      <c r="W31" s="9">
        <v>38</v>
      </c>
      <c r="X31" s="2">
        <v>45</v>
      </c>
      <c r="Y31" s="9">
        <v>20</v>
      </c>
      <c r="Z31" s="2">
        <v>25</v>
      </c>
      <c r="AA31" s="9">
        <v>28</v>
      </c>
      <c r="AB31" s="2">
        <v>8</v>
      </c>
      <c r="AC31" s="9">
        <v>4</v>
      </c>
      <c r="AD31" s="2">
        <f t="shared" si="4"/>
        <v>0.36363636363636365</v>
      </c>
      <c r="AE31" s="9">
        <f t="shared" si="1"/>
        <v>83</v>
      </c>
      <c r="AF31" s="2">
        <f t="shared" si="2"/>
        <v>0.33108614232209738</v>
      </c>
      <c r="AG31" s="9">
        <f t="shared" si="5"/>
        <v>49</v>
      </c>
      <c r="AH31" s="2">
        <f t="shared" si="6"/>
        <v>4</v>
      </c>
      <c r="AI31" s="9">
        <f t="shared" si="7"/>
        <v>81</v>
      </c>
      <c r="AJ31" s="4">
        <f t="shared" si="3"/>
        <v>54.25</v>
      </c>
    </row>
    <row r="32" spans="2:41" x14ac:dyDescent="0.35">
      <c r="B32" s="9" t="s">
        <v>36</v>
      </c>
      <c r="C32" s="9" t="s">
        <v>210</v>
      </c>
      <c r="D32" s="9" t="s">
        <v>129</v>
      </c>
      <c r="E32" s="3">
        <v>32385</v>
      </c>
      <c r="F32" s="9" t="s">
        <v>238</v>
      </c>
      <c r="G32" s="3">
        <v>42905</v>
      </c>
      <c r="H32" s="12">
        <f t="shared" ca="1" si="0"/>
        <v>77</v>
      </c>
      <c r="I32" s="9" t="s">
        <v>286</v>
      </c>
      <c r="J32" s="2">
        <v>3</v>
      </c>
      <c r="K32" s="9">
        <v>9</v>
      </c>
      <c r="L32" s="2">
        <v>2</v>
      </c>
      <c r="M32" s="9">
        <v>9</v>
      </c>
      <c r="N32" s="2">
        <v>5</v>
      </c>
      <c r="O32" s="9">
        <v>1</v>
      </c>
      <c r="P32" s="2">
        <v>6</v>
      </c>
      <c r="Q32" s="9">
        <v>5</v>
      </c>
      <c r="R32" s="2">
        <v>2</v>
      </c>
      <c r="S32" s="9">
        <v>23</v>
      </c>
      <c r="T32" s="2">
        <v>19</v>
      </c>
      <c r="U32" s="9">
        <v>25</v>
      </c>
      <c r="V32" s="2">
        <v>38</v>
      </c>
      <c r="W32" s="9">
        <v>35</v>
      </c>
      <c r="X32" s="2">
        <v>42</v>
      </c>
      <c r="Y32" s="9">
        <v>15</v>
      </c>
      <c r="Z32" s="2">
        <v>18</v>
      </c>
      <c r="AA32" s="9">
        <v>20</v>
      </c>
      <c r="AB32" s="2">
        <v>6</v>
      </c>
      <c r="AC32" s="9">
        <v>4</v>
      </c>
      <c r="AD32" s="2">
        <f t="shared" si="4"/>
        <v>0.33571428571428569</v>
      </c>
      <c r="AE32" s="9">
        <f t="shared" si="1"/>
        <v>65</v>
      </c>
      <c r="AF32" s="2">
        <f t="shared" si="2"/>
        <v>0.33446808510638293</v>
      </c>
      <c r="AG32" s="9">
        <f t="shared" si="5"/>
        <v>35</v>
      </c>
      <c r="AH32" s="2">
        <f t="shared" si="6"/>
        <v>17</v>
      </c>
      <c r="AI32" s="9">
        <f t="shared" si="7"/>
        <v>81</v>
      </c>
      <c r="AJ32" s="4">
        <f t="shared" si="3"/>
        <v>49.5</v>
      </c>
    </row>
    <row r="33" spans="2:36" x14ac:dyDescent="0.35">
      <c r="B33" s="9" t="s">
        <v>37</v>
      </c>
      <c r="C33" s="9" t="s">
        <v>237</v>
      </c>
      <c r="D33" s="9" t="s">
        <v>130</v>
      </c>
      <c r="E33" s="3">
        <v>32819</v>
      </c>
      <c r="F33" s="9" t="s">
        <v>239</v>
      </c>
      <c r="G33" s="5">
        <v>42921</v>
      </c>
      <c r="H33" s="12">
        <f t="shared" ca="1" si="0"/>
        <v>76</v>
      </c>
      <c r="I33" s="9" t="s">
        <v>288</v>
      </c>
      <c r="J33" s="2">
        <v>7</v>
      </c>
      <c r="K33" s="9">
        <v>8</v>
      </c>
      <c r="L33" s="2">
        <v>6</v>
      </c>
      <c r="M33" s="9">
        <v>4</v>
      </c>
      <c r="N33" s="2">
        <v>3</v>
      </c>
      <c r="O33" s="9">
        <v>6</v>
      </c>
      <c r="P33" s="2">
        <v>9</v>
      </c>
      <c r="Q33" s="9">
        <v>8</v>
      </c>
      <c r="R33" s="2">
        <v>6</v>
      </c>
      <c r="S33" s="9">
        <v>33</v>
      </c>
      <c r="T33" s="2">
        <v>28</v>
      </c>
      <c r="U33" s="9">
        <v>30</v>
      </c>
      <c r="V33" s="2">
        <v>45</v>
      </c>
      <c r="W33" s="9">
        <v>40</v>
      </c>
      <c r="X33" s="2">
        <v>38</v>
      </c>
      <c r="Y33" s="9">
        <v>28</v>
      </c>
      <c r="Z33" s="2">
        <v>30</v>
      </c>
      <c r="AA33" s="9">
        <v>32</v>
      </c>
      <c r="AB33" s="2">
        <v>5</v>
      </c>
      <c r="AC33" s="9">
        <v>3</v>
      </c>
      <c r="AD33" s="2">
        <f t="shared" si="4"/>
        <v>0.33333333333333331</v>
      </c>
      <c r="AE33" s="9">
        <f t="shared" si="1"/>
        <v>57</v>
      </c>
      <c r="AF33" s="2">
        <f t="shared" si="2"/>
        <v>0.33026315789473687</v>
      </c>
      <c r="AG33" s="9">
        <f t="shared" si="5"/>
        <v>54</v>
      </c>
      <c r="AH33" s="2">
        <f t="shared" si="6"/>
        <v>27</v>
      </c>
      <c r="AI33" s="9">
        <f t="shared" si="7"/>
        <v>65</v>
      </c>
      <c r="AJ33" s="4">
        <f t="shared" si="3"/>
        <v>50.75</v>
      </c>
    </row>
    <row r="34" spans="2:36" x14ac:dyDescent="0.35">
      <c r="B34" s="9" t="s">
        <v>38</v>
      </c>
      <c r="C34" s="9" t="s">
        <v>249</v>
      </c>
      <c r="D34" s="9" t="s">
        <v>131</v>
      </c>
      <c r="E34" s="3">
        <v>36243</v>
      </c>
      <c r="F34" s="9" t="s">
        <v>238</v>
      </c>
      <c r="G34" s="3">
        <v>43689</v>
      </c>
      <c r="H34" s="12">
        <f t="shared" ca="1" si="0"/>
        <v>51</v>
      </c>
      <c r="I34" s="9" t="s">
        <v>285</v>
      </c>
      <c r="J34" s="2">
        <v>1</v>
      </c>
      <c r="K34" s="9">
        <v>5</v>
      </c>
      <c r="L34" s="2">
        <v>3</v>
      </c>
      <c r="M34" s="9">
        <v>8</v>
      </c>
      <c r="N34" s="2">
        <v>9</v>
      </c>
      <c r="O34" s="9">
        <v>7</v>
      </c>
      <c r="P34" s="2">
        <v>4</v>
      </c>
      <c r="Q34" s="9">
        <v>1</v>
      </c>
      <c r="R34" s="2">
        <v>3</v>
      </c>
      <c r="S34" s="9">
        <v>20</v>
      </c>
      <c r="T34" s="2">
        <v>22</v>
      </c>
      <c r="U34" s="9">
        <v>18</v>
      </c>
      <c r="V34" s="2">
        <v>30</v>
      </c>
      <c r="W34" s="9">
        <v>32</v>
      </c>
      <c r="X34" s="2">
        <v>28</v>
      </c>
      <c r="Y34" s="9">
        <v>38</v>
      </c>
      <c r="Z34" s="2">
        <v>40</v>
      </c>
      <c r="AA34" s="9">
        <v>42</v>
      </c>
      <c r="AB34" s="2">
        <v>3</v>
      </c>
      <c r="AC34" s="9">
        <v>2</v>
      </c>
      <c r="AD34" s="2">
        <f t="shared" si="4"/>
        <v>0.32439024390243898</v>
      </c>
      <c r="AE34" s="9">
        <f t="shared" si="1"/>
        <v>37</v>
      </c>
      <c r="AF34" s="2">
        <f t="shared" si="2"/>
        <v>0.3</v>
      </c>
      <c r="AG34" s="9">
        <f t="shared" si="5"/>
        <v>94</v>
      </c>
      <c r="AH34" s="2">
        <f t="shared" si="6"/>
        <v>63</v>
      </c>
      <c r="AI34" s="9">
        <f t="shared" si="7"/>
        <v>35</v>
      </c>
      <c r="AJ34" s="4">
        <f t="shared" si="3"/>
        <v>57.25</v>
      </c>
    </row>
    <row r="35" spans="2:36" x14ac:dyDescent="0.35">
      <c r="B35" s="9" t="s">
        <v>39</v>
      </c>
      <c r="C35" s="9" t="s">
        <v>250</v>
      </c>
      <c r="D35" s="9" t="s">
        <v>132</v>
      </c>
      <c r="E35" s="3">
        <v>33957</v>
      </c>
      <c r="F35" s="9" t="s">
        <v>238</v>
      </c>
      <c r="G35" s="3">
        <v>43558</v>
      </c>
      <c r="H35" s="12">
        <f t="shared" ca="1" si="0"/>
        <v>55</v>
      </c>
      <c r="I35" s="9" t="s">
        <v>288</v>
      </c>
      <c r="J35" s="2">
        <v>2</v>
      </c>
      <c r="K35" s="9">
        <v>5</v>
      </c>
      <c r="L35" s="2">
        <v>3</v>
      </c>
      <c r="M35" s="9">
        <v>1</v>
      </c>
      <c r="N35" s="2">
        <v>4</v>
      </c>
      <c r="O35" s="9">
        <v>2</v>
      </c>
      <c r="P35" s="2">
        <v>5</v>
      </c>
      <c r="Q35" s="9">
        <v>7</v>
      </c>
      <c r="R35" s="2">
        <v>8</v>
      </c>
      <c r="S35" s="9">
        <v>20</v>
      </c>
      <c r="T35" s="2">
        <v>24</v>
      </c>
      <c r="U35" s="9">
        <v>18</v>
      </c>
      <c r="V35" s="2">
        <v>29</v>
      </c>
      <c r="W35" s="9">
        <v>43</v>
      </c>
      <c r="X35" s="2">
        <v>32</v>
      </c>
      <c r="Y35" s="9">
        <v>36</v>
      </c>
      <c r="Z35" s="2">
        <v>38</v>
      </c>
      <c r="AA35" s="9">
        <v>34</v>
      </c>
      <c r="AB35" s="2">
        <v>3</v>
      </c>
      <c r="AC35" s="9">
        <v>1</v>
      </c>
      <c r="AD35" s="2">
        <f t="shared" si="4"/>
        <v>0.3</v>
      </c>
      <c r="AE35" s="9">
        <f t="shared" si="1"/>
        <v>13</v>
      </c>
      <c r="AF35" s="2">
        <f t="shared" si="2"/>
        <v>0.30583941605839421</v>
      </c>
      <c r="AG35" s="9">
        <f t="shared" si="5"/>
        <v>81</v>
      </c>
      <c r="AH35" s="2">
        <f t="shared" si="6"/>
        <v>63</v>
      </c>
      <c r="AI35" s="9">
        <f t="shared" si="7"/>
        <v>7</v>
      </c>
      <c r="AJ35" s="4">
        <f t="shared" si="3"/>
        <v>41</v>
      </c>
    </row>
    <row r="36" spans="2:36" x14ac:dyDescent="0.35">
      <c r="B36" s="9" t="s">
        <v>40</v>
      </c>
      <c r="C36" s="9" t="s">
        <v>131</v>
      </c>
      <c r="D36" s="9" t="s">
        <v>133</v>
      </c>
      <c r="E36" s="3">
        <v>33069</v>
      </c>
      <c r="F36" s="9" t="s">
        <v>239</v>
      </c>
      <c r="G36" s="5">
        <v>42927</v>
      </c>
      <c r="H36" s="12">
        <f t="shared" ca="1" si="0"/>
        <v>76</v>
      </c>
      <c r="I36" s="9" t="s">
        <v>288</v>
      </c>
      <c r="J36" s="2">
        <v>5</v>
      </c>
      <c r="K36" s="9">
        <v>3</v>
      </c>
      <c r="L36" s="2">
        <v>4</v>
      </c>
      <c r="M36" s="9">
        <v>2</v>
      </c>
      <c r="N36" s="2">
        <v>1</v>
      </c>
      <c r="O36" s="9">
        <v>3</v>
      </c>
      <c r="P36" s="2">
        <v>6</v>
      </c>
      <c r="Q36" s="9">
        <v>5</v>
      </c>
      <c r="R36" s="2">
        <v>3</v>
      </c>
      <c r="S36" s="9">
        <v>18</v>
      </c>
      <c r="T36" s="2">
        <v>22</v>
      </c>
      <c r="U36" s="9">
        <v>20</v>
      </c>
      <c r="V36" s="2">
        <v>30</v>
      </c>
      <c r="W36" s="9">
        <v>28</v>
      </c>
      <c r="X36" s="2">
        <v>24</v>
      </c>
      <c r="Y36" s="9">
        <v>38</v>
      </c>
      <c r="Z36" s="2">
        <v>40</v>
      </c>
      <c r="AA36" s="9">
        <v>42</v>
      </c>
      <c r="AB36" s="2">
        <v>4</v>
      </c>
      <c r="AC36" s="9">
        <v>2</v>
      </c>
      <c r="AD36" s="2">
        <f t="shared" si="4"/>
        <v>0.33124999999999999</v>
      </c>
      <c r="AE36" s="9">
        <f t="shared" si="1"/>
        <v>51</v>
      </c>
      <c r="AF36" s="2">
        <f t="shared" si="2"/>
        <v>0.3</v>
      </c>
      <c r="AG36" s="9">
        <f t="shared" si="5"/>
        <v>94</v>
      </c>
      <c r="AH36" s="2">
        <f t="shared" si="6"/>
        <v>44</v>
      </c>
      <c r="AI36" s="9">
        <f t="shared" si="7"/>
        <v>35</v>
      </c>
      <c r="AJ36" s="4">
        <f t="shared" si="3"/>
        <v>56</v>
      </c>
    </row>
    <row r="37" spans="2:36" x14ac:dyDescent="0.35">
      <c r="B37" s="9" t="s">
        <v>41</v>
      </c>
      <c r="C37" s="9" t="s">
        <v>211</v>
      </c>
      <c r="D37" s="9" t="s">
        <v>134</v>
      </c>
      <c r="E37" s="3">
        <v>34972</v>
      </c>
      <c r="F37" s="9" t="s">
        <v>239</v>
      </c>
      <c r="G37" s="5">
        <v>43651</v>
      </c>
      <c r="H37" s="12">
        <f t="shared" ca="1" si="0"/>
        <v>52</v>
      </c>
      <c r="I37" s="9" t="s">
        <v>285</v>
      </c>
      <c r="J37" s="2">
        <v>1</v>
      </c>
      <c r="K37" s="9">
        <v>2</v>
      </c>
      <c r="L37" s="2">
        <v>1</v>
      </c>
      <c r="M37" s="9">
        <v>7</v>
      </c>
      <c r="N37" s="2">
        <v>8</v>
      </c>
      <c r="O37" s="9">
        <v>9</v>
      </c>
      <c r="P37" s="2">
        <v>4</v>
      </c>
      <c r="Q37" s="9">
        <v>6</v>
      </c>
      <c r="R37" s="2">
        <v>7</v>
      </c>
      <c r="S37" s="9">
        <v>32</v>
      </c>
      <c r="T37" s="2">
        <v>30</v>
      </c>
      <c r="U37" s="9">
        <v>28</v>
      </c>
      <c r="V37" s="2">
        <v>38</v>
      </c>
      <c r="W37" s="9">
        <v>40</v>
      </c>
      <c r="X37" s="2">
        <v>38</v>
      </c>
      <c r="Y37" s="9">
        <v>25</v>
      </c>
      <c r="Z37" s="2">
        <v>22</v>
      </c>
      <c r="AA37" s="9">
        <v>18</v>
      </c>
      <c r="AB37" s="2">
        <v>1</v>
      </c>
      <c r="AC37" s="9">
        <v>0</v>
      </c>
      <c r="AD37" s="2">
        <f t="shared" si="4"/>
        <v>0.27999999999999997</v>
      </c>
      <c r="AE37" s="9">
        <f t="shared" si="1"/>
        <v>1</v>
      </c>
      <c r="AF37" s="2">
        <f t="shared" si="2"/>
        <v>0.34243542435424351</v>
      </c>
      <c r="AG37" s="9">
        <f t="shared" si="5"/>
        <v>8</v>
      </c>
      <c r="AH37" s="2">
        <f t="shared" si="6"/>
        <v>84</v>
      </c>
      <c r="AI37" s="9">
        <f t="shared" si="7"/>
        <v>1</v>
      </c>
      <c r="AJ37" s="4">
        <f t="shared" si="3"/>
        <v>23.5</v>
      </c>
    </row>
    <row r="38" spans="2:36" x14ac:dyDescent="0.35">
      <c r="B38" s="9" t="s">
        <v>42</v>
      </c>
      <c r="C38" s="9" t="s">
        <v>137</v>
      </c>
      <c r="D38" s="9" t="s">
        <v>135</v>
      </c>
      <c r="E38" s="3">
        <v>33574</v>
      </c>
      <c r="F38" s="9" t="s">
        <v>239</v>
      </c>
      <c r="G38" s="5">
        <v>43200</v>
      </c>
      <c r="H38" s="12">
        <f t="shared" ca="1" si="0"/>
        <v>67</v>
      </c>
      <c r="I38" s="9" t="s">
        <v>286</v>
      </c>
      <c r="J38" s="2">
        <v>4</v>
      </c>
      <c r="K38" s="9">
        <v>6</v>
      </c>
      <c r="L38" s="2">
        <v>5</v>
      </c>
      <c r="M38" s="9">
        <v>1</v>
      </c>
      <c r="N38" s="2">
        <v>3</v>
      </c>
      <c r="O38" s="9">
        <v>2</v>
      </c>
      <c r="P38" s="2">
        <v>2</v>
      </c>
      <c r="Q38" s="9">
        <v>4</v>
      </c>
      <c r="R38" s="2">
        <v>1</v>
      </c>
      <c r="S38" s="9">
        <v>23</v>
      </c>
      <c r="T38" s="2">
        <v>27</v>
      </c>
      <c r="U38" s="9">
        <v>21</v>
      </c>
      <c r="V38" s="2">
        <v>40</v>
      </c>
      <c r="W38" s="9">
        <v>35</v>
      </c>
      <c r="X38" s="2">
        <v>44</v>
      </c>
      <c r="Y38" s="9">
        <v>18</v>
      </c>
      <c r="Z38" s="2">
        <v>20</v>
      </c>
      <c r="AA38" s="9">
        <v>15</v>
      </c>
      <c r="AB38" s="2">
        <v>2</v>
      </c>
      <c r="AC38" s="9">
        <v>1</v>
      </c>
      <c r="AD38" s="2">
        <f t="shared" si="4"/>
        <v>0.38214285714285717</v>
      </c>
      <c r="AE38" s="9">
        <f t="shared" si="1"/>
        <v>94</v>
      </c>
      <c r="AF38" s="2">
        <f t="shared" si="2"/>
        <v>0.33662551440329214</v>
      </c>
      <c r="AG38" s="9">
        <f t="shared" si="5"/>
        <v>27</v>
      </c>
      <c r="AH38" s="2">
        <f t="shared" si="6"/>
        <v>73</v>
      </c>
      <c r="AI38" s="9">
        <f t="shared" si="7"/>
        <v>7</v>
      </c>
      <c r="AJ38" s="4">
        <f t="shared" si="3"/>
        <v>50.25</v>
      </c>
    </row>
    <row r="39" spans="2:36" x14ac:dyDescent="0.35">
      <c r="B39" s="9" t="s">
        <v>43</v>
      </c>
      <c r="C39" s="9" t="s">
        <v>251</v>
      </c>
      <c r="D39" s="9" t="s">
        <v>136</v>
      </c>
      <c r="E39" s="3">
        <v>33978</v>
      </c>
      <c r="F39" s="9" t="s">
        <v>238</v>
      </c>
      <c r="G39" s="5">
        <v>43633</v>
      </c>
      <c r="H39" s="12">
        <f t="shared" ca="1" si="0"/>
        <v>53</v>
      </c>
      <c r="I39" s="9" t="s">
        <v>285</v>
      </c>
      <c r="J39" s="2">
        <v>3</v>
      </c>
      <c r="K39" s="9">
        <v>4</v>
      </c>
      <c r="L39" s="2">
        <v>2</v>
      </c>
      <c r="M39" s="9">
        <v>6</v>
      </c>
      <c r="N39" s="2">
        <v>7</v>
      </c>
      <c r="O39" s="9">
        <v>8</v>
      </c>
      <c r="P39" s="2">
        <v>7</v>
      </c>
      <c r="Q39" s="9">
        <v>5</v>
      </c>
      <c r="R39" s="2">
        <v>9</v>
      </c>
      <c r="S39" s="9">
        <v>26</v>
      </c>
      <c r="T39" s="2">
        <v>30</v>
      </c>
      <c r="U39" s="9">
        <v>32</v>
      </c>
      <c r="V39" s="2">
        <v>36</v>
      </c>
      <c r="W39" s="9">
        <v>40</v>
      </c>
      <c r="X39" s="2">
        <v>42</v>
      </c>
      <c r="Y39" s="9">
        <v>35</v>
      </c>
      <c r="Z39" s="2">
        <v>28</v>
      </c>
      <c r="AA39" s="9">
        <v>30</v>
      </c>
      <c r="AB39" s="2">
        <v>0</v>
      </c>
      <c r="AC39" s="9">
        <v>1</v>
      </c>
      <c r="AD39" s="2">
        <f t="shared" si="4"/>
        <v>0.29411764705882354</v>
      </c>
      <c r="AE39" s="9">
        <f t="shared" si="1"/>
        <v>7</v>
      </c>
      <c r="AF39" s="2">
        <f t="shared" si="2"/>
        <v>0.32775919732441472</v>
      </c>
      <c r="AG39" s="9">
        <f t="shared" si="5"/>
        <v>59</v>
      </c>
      <c r="AH39" s="2">
        <f t="shared" si="6"/>
        <v>93</v>
      </c>
      <c r="AI39" s="9">
        <f t="shared" si="7"/>
        <v>7</v>
      </c>
      <c r="AJ39" s="4">
        <f t="shared" si="3"/>
        <v>41.5</v>
      </c>
    </row>
    <row r="40" spans="2:36" x14ac:dyDescent="0.35">
      <c r="B40" s="9" t="s">
        <v>44</v>
      </c>
      <c r="C40" s="9" t="s">
        <v>252</v>
      </c>
      <c r="D40" s="9" t="s">
        <v>137</v>
      </c>
      <c r="E40" s="3">
        <v>33315</v>
      </c>
      <c r="F40" s="9" t="s">
        <v>238</v>
      </c>
      <c r="G40" s="5">
        <v>43591</v>
      </c>
      <c r="H40" s="12">
        <f t="shared" ca="1" si="0"/>
        <v>54</v>
      </c>
      <c r="I40" s="9" t="s">
        <v>287</v>
      </c>
      <c r="J40" s="2">
        <v>7</v>
      </c>
      <c r="K40" s="9">
        <v>1</v>
      </c>
      <c r="L40" s="2">
        <v>3</v>
      </c>
      <c r="M40" s="9">
        <v>8</v>
      </c>
      <c r="N40" s="2">
        <v>9</v>
      </c>
      <c r="O40" s="9">
        <v>7</v>
      </c>
      <c r="P40" s="2">
        <v>3</v>
      </c>
      <c r="Q40" s="9">
        <v>1</v>
      </c>
      <c r="R40" s="2">
        <v>3</v>
      </c>
      <c r="S40" s="9">
        <v>25</v>
      </c>
      <c r="T40" s="2">
        <v>29</v>
      </c>
      <c r="U40" s="9">
        <v>31</v>
      </c>
      <c r="V40" s="2">
        <v>32</v>
      </c>
      <c r="W40" s="9">
        <v>40</v>
      </c>
      <c r="X40" s="2">
        <v>42</v>
      </c>
      <c r="Y40" s="9">
        <v>35</v>
      </c>
      <c r="Z40" s="2">
        <v>28</v>
      </c>
      <c r="AA40" s="9">
        <v>30</v>
      </c>
      <c r="AB40" s="2">
        <v>6</v>
      </c>
      <c r="AC40" s="9">
        <v>4</v>
      </c>
      <c r="AD40" s="2">
        <f t="shared" si="4"/>
        <v>0.33571428571428569</v>
      </c>
      <c r="AE40" s="9">
        <f t="shared" si="1"/>
        <v>65</v>
      </c>
      <c r="AF40" s="2">
        <f t="shared" si="2"/>
        <v>0.32636986301369858</v>
      </c>
      <c r="AG40" s="9">
        <f t="shared" si="5"/>
        <v>61</v>
      </c>
      <c r="AH40" s="2">
        <f t="shared" si="6"/>
        <v>17</v>
      </c>
      <c r="AI40" s="9">
        <f t="shared" si="7"/>
        <v>81</v>
      </c>
      <c r="AJ40" s="4">
        <f t="shared" si="3"/>
        <v>56</v>
      </c>
    </row>
    <row r="41" spans="2:36" x14ac:dyDescent="0.35">
      <c r="B41" s="9" t="s">
        <v>45</v>
      </c>
      <c r="C41" s="9" t="s">
        <v>212</v>
      </c>
      <c r="D41" s="9" t="s">
        <v>138</v>
      </c>
      <c r="E41" s="3">
        <v>32391</v>
      </c>
      <c r="F41" s="9" t="s">
        <v>239</v>
      </c>
      <c r="G41" s="5">
        <v>42905</v>
      </c>
      <c r="H41" s="12">
        <f t="shared" ca="1" si="0"/>
        <v>77</v>
      </c>
      <c r="I41" s="9" t="s">
        <v>285</v>
      </c>
      <c r="J41" s="2">
        <v>9</v>
      </c>
      <c r="K41" s="9">
        <v>8</v>
      </c>
      <c r="L41" s="2">
        <v>7</v>
      </c>
      <c r="M41" s="9">
        <v>3</v>
      </c>
      <c r="N41" s="2">
        <v>1</v>
      </c>
      <c r="O41" s="9">
        <v>5</v>
      </c>
      <c r="P41" s="2">
        <v>3</v>
      </c>
      <c r="Q41" s="9">
        <v>6</v>
      </c>
      <c r="R41" s="2">
        <v>5</v>
      </c>
      <c r="S41" s="9">
        <v>22</v>
      </c>
      <c r="T41" s="2">
        <v>28</v>
      </c>
      <c r="U41" s="9">
        <v>30</v>
      </c>
      <c r="V41" s="2">
        <v>38</v>
      </c>
      <c r="W41" s="9">
        <v>38</v>
      </c>
      <c r="X41" s="2">
        <v>45</v>
      </c>
      <c r="Y41" s="9">
        <v>20</v>
      </c>
      <c r="Z41" s="2">
        <v>25</v>
      </c>
      <c r="AA41" s="9">
        <v>28</v>
      </c>
      <c r="AB41" s="2">
        <v>7</v>
      </c>
      <c r="AC41" s="9">
        <v>3</v>
      </c>
      <c r="AD41" s="2">
        <f t="shared" si="4"/>
        <v>0.37234042553191488</v>
      </c>
      <c r="AE41" s="9">
        <f t="shared" si="1"/>
        <v>89</v>
      </c>
      <c r="AF41" s="2">
        <f t="shared" si="2"/>
        <v>0.33175182481751825</v>
      </c>
      <c r="AG41" s="9">
        <f t="shared" si="5"/>
        <v>46</v>
      </c>
      <c r="AH41" s="2">
        <f t="shared" si="6"/>
        <v>7</v>
      </c>
      <c r="AI41" s="9">
        <f t="shared" si="7"/>
        <v>65</v>
      </c>
      <c r="AJ41" s="4">
        <f t="shared" si="3"/>
        <v>51.75</v>
      </c>
    </row>
    <row r="42" spans="2:36" x14ac:dyDescent="0.35">
      <c r="B42" s="9" t="s">
        <v>46</v>
      </c>
      <c r="C42" s="9" t="s">
        <v>253</v>
      </c>
      <c r="D42" s="9" t="s">
        <v>139</v>
      </c>
      <c r="E42" s="3">
        <v>32887</v>
      </c>
      <c r="F42" s="9" t="s">
        <v>238</v>
      </c>
      <c r="G42" s="3">
        <v>42959</v>
      </c>
      <c r="H42" s="12">
        <f t="shared" ca="1" si="0"/>
        <v>75</v>
      </c>
      <c r="I42" s="9" t="s">
        <v>288</v>
      </c>
      <c r="J42" s="2">
        <v>3</v>
      </c>
      <c r="K42" s="9">
        <v>9</v>
      </c>
      <c r="L42" s="2">
        <v>2</v>
      </c>
      <c r="M42" s="9">
        <v>9</v>
      </c>
      <c r="N42" s="2">
        <v>5</v>
      </c>
      <c r="O42" s="9">
        <v>1</v>
      </c>
      <c r="P42" s="2">
        <v>6</v>
      </c>
      <c r="Q42" s="9">
        <v>5</v>
      </c>
      <c r="R42" s="2">
        <v>2</v>
      </c>
      <c r="S42" s="9">
        <v>22</v>
      </c>
      <c r="T42" s="2">
        <v>20</v>
      </c>
      <c r="U42" s="9">
        <v>26</v>
      </c>
      <c r="V42" s="2">
        <v>45</v>
      </c>
      <c r="W42" s="9">
        <v>35</v>
      </c>
      <c r="X42" s="2">
        <v>42</v>
      </c>
      <c r="Y42" s="9">
        <v>15</v>
      </c>
      <c r="Z42" s="2">
        <v>18</v>
      </c>
      <c r="AA42" s="9">
        <v>20</v>
      </c>
      <c r="AB42" s="2">
        <v>9</v>
      </c>
      <c r="AC42" s="9">
        <v>5</v>
      </c>
      <c r="AD42" s="2">
        <f t="shared" si="4"/>
        <v>0.33571428571428569</v>
      </c>
      <c r="AE42" s="9">
        <f t="shared" si="1"/>
        <v>65</v>
      </c>
      <c r="AF42" s="2">
        <f t="shared" si="2"/>
        <v>0.33415637860082298</v>
      </c>
      <c r="AG42" s="9">
        <f t="shared" si="5"/>
        <v>39</v>
      </c>
      <c r="AH42" s="2">
        <f t="shared" si="6"/>
        <v>1</v>
      </c>
      <c r="AI42" s="9">
        <f t="shared" si="7"/>
        <v>95</v>
      </c>
      <c r="AJ42" s="4">
        <f t="shared" si="3"/>
        <v>50</v>
      </c>
    </row>
    <row r="43" spans="2:36" x14ac:dyDescent="0.35">
      <c r="B43" s="9" t="s">
        <v>47</v>
      </c>
      <c r="C43" s="9" t="s">
        <v>254</v>
      </c>
      <c r="D43" s="9" t="s">
        <v>140</v>
      </c>
      <c r="E43" s="3">
        <v>36851</v>
      </c>
      <c r="F43" s="9" t="s">
        <v>238</v>
      </c>
      <c r="G43" s="3">
        <v>44527</v>
      </c>
      <c r="H43" s="12">
        <f t="shared" ca="1" si="0"/>
        <v>24</v>
      </c>
      <c r="I43" s="9" t="s">
        <v>286</v>
      </c>
      <c r="J43" s="2">
        <v>6</v>
      </c>
      <c r="K43" s="9">
        <v>7</v>
      </c>
      <c r="L43" s="2">
        <v>8</v>
      </c>
      <c r="M43" s="9">
        <v>4</v>
      </c>
      <c r="N43" s="2">
        <v>3</v>
      </c>
      <c r="O43" s="9">
        <v>6</v>
      </c>
      <c r="P43" s="2">
        <v>9</v>
      </c>
      <c r="Q43" s="9">
        <v>8</v>
      </c>
      <c r="R43" s="2">
        <v>6</v>
      </c>
      <c r="S43" s="9">
        <v>28</v>
      </c>
      <c r="T43" s="2">
        <v>32</v>
      </c>
      <c r="U43" s="9">
        <v>30</v>
      </c>
      <c r="V43" s="2">
        <v>38</v>
      </c>
      <c r="W43" s="9">
        <v>40</v>
      </c>
      <c r="X43" s="2">
        <v>38</v>
      </c>
      <c r="Y43" s="9">
        <v>28</v>
      </c>
      <c r="Z43" s="2">
        <v>30</v>
      </c>
      <c r="AA43" s="9">
        <v>32</v>
      </c>
      <c r="AB43" s="2">
        <v>5</v>
      </c>
      <c r="AC43" s="9">
        <v>3</v>
      </c>
      <c r="AD43" s="2">
        <f t="shared" si="4"/>
        <v>0.33333333333333331</v>
      </c>
      <c r="AE43" s="9">
        <f t="shared" si="1"/>
        <v>57</v>
      </c>
      <c r="AF43" s="2">
        <f t="shared" si="2"/>
        <v>0.33040540540540542</v>
      </c>
      <c r="AG43" s="9">
        <f t="shared" si="5"/>
        <v>53</v>
      </c>
      <c r="AH43" s="2">
        <f t="shared" si="6"/>
        <v>27</v>
      </c>
      <c r="AI43" s="9">
        <f t="shared" si="7"/>
        <v>65</v>
      </c>
      <c r="AJ43" s="4">
        <f t="shared" si="3"/>
        <v>50.5</v>
      </c>
    </row>
    <row r="44" spans="2:36" x14ac:dyDescent="0.35">
      <c r="B44" s="9" t="s">
        <v>48</v>
      </c>
      <c r="C44" s="9" t="s">
        <v>338</v>
      </c>
      <c r="D44" s="9" t="s">
        <v>141</v>
      </c>
      <c r="E44" s="3">
        <v>33953</v>
      </c>
      <c r="F44" s="9" t="s">
        <v>239</v>
      </c>
      <c r="G44" s="5">
        <v>43193</v>
      </c>
      <c r="H44" s="12">
        <f t="shared" ca="1" si="0"/>
        <v>67</v>
      </c>
      <c r="I44" s="9" t="s">
        <v>285</v>
      </c>
      <c r="J44" s="2">
        <v>1</v>
      </c>
      <c r="K44" s="9">
        <v>5</v>
      </c>
      <c r="L44" s="2">
        <v>3</v>
      </c>
      <c r="M44" s="9">
        <v>8</v>
      </c>
      <c r="N44" s="2">
        <v>9</v>
      </c>
      <c r="O44" s="9">
        <v>7</v>
      </c>
      <c r="P44" s="2">
        <v>4</v>
      </c>
      <c r="Q44" s="9">
        <v>1</v>
      </c>
      <c r="R44" s="2">
        <v>3</v>
      </c>
      <c r="S44" s="9">
        <v>18</v>
      </c>
      <c r="T44" s="2">
        <v>22</v>
      </c>
      <c r="U44" s="9">
        <v>20</v>
      </c>
      <c r="V44" s="2">
        <v>30</v>
      </c>
      <c r="W44" s="9">
        <v>32</v>
      </c>
      <c r="X44" s="2">
        <v>28</v>
      </c>
      <c r="Y44" s="9">
        <v>38</v>
      </c>
      <c r="Z44" s="2">
        <v>40</v>
      </c>
      <c r="AA44" s="9">
        <v>40</v>
      </c>
      <c r="AB44" s="2">
        <v>4</v>
      </c>
      <c r="AC44" s="9">
        <v>2</v>
      </c>
      <c r="AD44" s="2">
        <f t="shared" si="4"/>
        <v>0.32439024390243898</v>
      </c>
      <c r="AE44" s="9">
        <f t="shared" si="1"/>
        <v>37</v>
      </c>
      <c r="AF44" s="2">
        <f t="shared" si="2"/>
        <v>0.30074626865671639</v>
      </c>
      <c r="AG44" s="9">
        <f t="shared" si="5"/>
        <v>91</v>
      </c>
      <c r="AH44" s="2">
        <f t="shared" si="6"/>
        <v>44</v>
      </c>
      <c r="AI44" s="9">
        <f t="shared" si="7"/>
        <v>35</v>
      </c>
      <c r="AJ44" s="4">
        <f t="shared" si="3"/>
        <v>51.75</v>
      </c>
    </row>
    <row r="45" spans="2:36" ht="15" thickBot="1" x14ac:dyDescent="0.4">
      <c r="B45" s="9" t="s">
        <v>49</v>
      </c>
      <c r="C45" s="9" t="s">
        <v>213</v>
      </c>
      <c r="D45" s="9" t="s">
        <v>142</v>
      </c>
      <c r="E45" s="3">
        <v>34387</v>
      </c>
      <c r="F45" s="9" t="s">
        <v>239</v>
      </c>
      <c r="G45" s="11">
        <v>43633</v>
      </c>
      <c r="H45" s="12">
        <f t="shared" ca="1" si="0"/>
        <v>53</v>
      </c>
      <c r="I45" s="9" t="s">
        <v>287</v>
      </c>
      <c r="J45" s="2">
        <v>5</v>
      </c>
      <c r="K45" s="9">
        <v>3</v>
      </c>
      <c r="L45" s="2">
        <v>7</v>
      </c>
      <c r="M45" s="9">
        <v>2</v>
      </c>
      <c r="N45" s="2">
        <v>4</v>
      </c>
      <c r="O45" s="9">
        <v>3</v>
      </c>
      <c r="P45" s="2">
        <v>6</v>
      </c>
      <c r="Q45" s="9">
        <v>8</v>
      </c>
      <c r="R45" s="2">
        <v>9</v>
      </c>
      <c r="S45" s="9">
        <v>21</v>
      </c>
      <c r="T45" s="2">
        <v>24</v>
      </c>
      <c r="U45" s="9">
        <v>19</v>
      </c>
      <c r="V45" s="2">
        <v>32</v>
      </c>
      <c r="W45" s="9">
        <v>28</v>
      </c>
      <c r="X45" s="2">
        <v>34</v>
      </c>
      <c r="Y45" s="9">
        <v>38</v>
      </c>
      <c r="Z45" s="2">
        <v>39</v>
      </c>
      <c r="AA45" s="9">
        <v>36</v>
      </c>
      <c r="AB45" s="2">
        <v>4</v>
      </c>
      <c r="AC45" s="9">
        <v>2</v>
      </c>
      <c r="AD45" s="2">
        <f t="shared" si="4"/>
        <v>0.31489361702127661</v>
      </c>
      <c r="AE45" s="9">
        <f t="shared" si="1"/>
        <v>29</v>
      </c>
      <c r="AF45" s="2">
        <f t="shared" si="2"/>
        <v>0.30553505535055353</v>
      </c>
      <c r="AG45" s="9">
        <f t="shared" si="5"/>
        <v>82</v>
      </c>
      <c r="AH45" s="2">
        <f t="shared" si="6"/>
        <v>44</v>
      </c>
      <c r="AI45" s="9">
        <f t="shared" si="7"/>
        <v>35</v>
      </c>
      <c r="AJ45" s="4">
        <f t="shared" si="3"/>
        <v>47.5</v>
      </c>
    </row>
    <row r="46" spans="2:36" x14ac:dyDescent="0.35">
      <c r="B46" s="9" t="s">
        <v>50</v>
      </c>
      <c r="C46" s="9" t="s">
        <v>255</v>
      </c>
      <c r="D46" s="9" t="s">
        <v>143</v>
      </c>
      <c r="E46" s="3">
        <v>33112</v>
      </c>
      <c r="F46" s="9" t="s">
        <v>238</v>
      </c>
      <c r="G46" s="5">
        <v>43340</v>
      </c>
      <c r="H46" s="12">
        <f t="shared" ca="1" si="0"/>
        <v>63</v>
      </c>
      <c r="I46" s="9" t="s">
        <v>288</v>
      </c>
      <c r="J46" s="2">
        <v>8</v>
      </c>
      <c r="K46" s="9">
        <v>5</v>
      </c>
      <c r="L46" s="2">
        <v>4</v>
      </c>
      <c r="M46" s="9">
        <v>3</v>
      </c>
      <c r="N46" s="2">
        <v>2</v>
      </c>
      <c r="O46" s="9">
        <v>4</v>
      </c>
      <c r="P46" s="2">
        <v>6</v>
      </c>
      <c r="Q46" s="9">
        <v>5</v>
      </c>
      <c r="R46" s="2">
        <v>3</v>
      </c>
      <c r="S46" s="9">
        <v>22</v>
      </c>
      <c r="T46" s="2">
        <v>26</v>
      </c>
      <c r="U46" s="9">
        <v>28</v>
      </c>
      <c r="V46" s="2">
        <v>41</v>
      </c>
      <c r="W46" s="9">
        <v>38</v>
      </c>
      <c r="X46" s="2">
        <v>36</v>
      </c>
      <c r="Y46" s="9">
        <v>23</v>
      </c>
      <c r="Z46" s="2">
        <v>19</v>
      </c>
      <c r="AA46" s="9">
        <v>20</v>
      </c>
      <c r="AB46" s="2">
        <v>7</v>
      </c>
      <c r="AC46" s="9">
        <v>1</v>
      </c>
      <c r="AD46" s="2">
        <f t="shared" si="4"/>
        <v>0.35</v>
      </c>
      <c r="AE46" s="9">
        <f t="shared" si="1"/>
        <v>80</v>
      </c>
      <c r="AF46" s="2">
        <f t="shared" si="2"/>
        <v>0.33557312252964427</v>
      </c>
      <c r="AG46" s="9">
        <f t="shared" si="5"/>
        <v>30</v>
      </c>
      <c r="AH46" s="2">
        <f t="shared" si="6"/>
        <v>7</v>
      </c>
      <c r="AI46" s="9">
        <f t="shared" si="7"/>
        <v>7</v>
      </c>
      <c r="AJ46" s="4">
        <f t="shared" si="3"/>
        <v>31</v>
      </c>
    </row>
    <row r="47" spans="2:36" x14ac:dyDescent="0.35">
      <c r="B47" s="9" t="s">
        <v>51</v>
      </c>
      <c r="C47" s="9" t="s">
        <v>119</v>
      </c>
      <c r="D47" s="9" t="s">
        <v>144</v>
      </c>
      <c r="E47" s="3">
        <v>35717</v>
      </c>
      <c r="F47" s="9" t="s">
        <v>239</v>
      </c>
      <c r="G47" s="5">
        <v>43705</v>
      </c>
      <c r="H47" s="12">
        <f t="shared" ca="1" si="0"/>
        <v>51</v>
      </c>
      <c r="I47" s="9" t="s">
        <v>286</v>
      </c>
      <c r="J47" s="2">
        <v>2</v>
      </c>
      <c r="K47" s="9">
        <v>1</v>
      </c>
      <c r="L47" s="2">
        <v>3</v>
      </c>
      <c r="M47" s="9">
        <v>7</v>
      </c>
      <c r="N47" s="2">
        <v>8</v>
      </c>
      <c r="O47" s="9">
        <v>9</v>
      </c>
      <c r="P47" s="2">
        <v>4</v>
      </c>
      <c r="Q47" s="9">
        <v>6</v>
      </c>
      <c r="R47" s="2">
        <v>7</v>
      </c>
      <c r="S47" s="9">
        <v>29</v>
      </c>
      <c r="T47" s="2">
        <v>33</v>
      </c>
      <c r="U47" s="9">
        <v>28</v>
      </c>
      <c r="V47" s="2">
        <v>39</v>
      </c>
      <c r="W47" s="9">
        <v>40</v>
      </c>
      <c r="X47" s="2">
        <v>38</v>
      </c>
      <c r="Y47" s="9">
        <v>25</v>
      </c>
      <c r="Z47" s="2">
        <v>22</v>
      </c>
      <c r="AA47" s="9">
        <v>18</v>
      </c>
      <c r="AB47" s="2">
        <v>2</v>
      </c>
      <c r="AC47" s="9">
        <v>1</v>
      </c>
      <c r="AD47" s="2">
        <f t="shared" si="4"/>
        <v>0.28936170212765955</v>
      </c>
      <c r="AE47" s="9">
        <f t="shared" si="1"/>
        <v>5</v>
      </c>
      <c r="AF47" s="2">
        <f t="shared" si="2"/>
        <v>0.34227941176470589</v>
      </c>
      <c r="AG47" s="9">
        <f t="shared" si="5"/>
        <v>10</v>
      </c>
      <c r="AH47" s="2">
        <f t="shared" si="6"/>
        <v>73</v>
      </c>
      <c r="AI47" s="9">
        <f t="shared" si="7"/>
        <v>7</v>
      </c>
      <c r="AJ47" s="4">
        <f t="shared" si="3"/>
        <v>23.75</v>
      </c>
    </row>
    <row r="48" spans="2:36" x14ac:dyDescent="0.35">
      <c r="B48" s="9" t="s">
        <v>52</v>
      </c>
      <c r="C48" s="9" t="s">
        <v>256</v>
      </c>
      <c r="D48" s="9" t="s">
        <v>145</v>
      </c>
      <c r="E48" s="3">
        <v>34974</v>
      </c>
      <c r="F48" s="9" t="s">
        <v>238</v>
      </c>
      <c r="G48" s="5">
        <v>43636</v>
      </c>
      <c r="H48" s="12">
        <f t="shared" ca="1" si="0"/>
        <v>53</v>
      </c>
      <c r="I48" s="9" t="s">
        <v>285</v>
      </c>
      <c r="J48" s="2">
        <v>6</v>
      </c>
      <c r="K48" s="9">
        <v>8</v>
      </c>
      <c r="L48" s="2">
        <v>5</v>
      </c>
      <c r="M48" s="9">
        <v>1</v>
      </c>
      <c r="N48" s="2">
        <v>3</v>
      </c>
      <c r="O48" s="9">
        <v>2</v>
      </c>
      <c r="P48" s="2">
        <v>2</v>
      </c>
      <c r="Q48" s="9">
        <v>4</v>
      </c>
      <c r="R48" s="2">
        <v>1</v>
      </c>
      <c r="S48" s="9">
        <v>23</v>
      </c>
      <c r="T48" s="2">
        <v>27</v>
      </c>
      <c r="U48" s="9">
        <v>21</v>
      </c>
      <c r="V48" s="2">
        <v>29</v>
      </c>
      <c r="W48" s="9">
        <v>35</v>
      </c>
      <c r="X48" s="2">
        <v>44</v>
      </c>
      <c r="Y48" s="9">
        <v>18</v>
      </c>
      <c r="Z48" s="2">
        <v>20</v>
      </c>
      <c r="AA48" s="9">
        <v>15</v>
      </c>
      <c r="AB48" s="2">
        <v>3</v>
      </c>
      <c r="AC48" s="9">
        <v>1</v>
      </c>
      <c r="AD48" s="2">
        <f t="shared" si="4"/>
        <v>0.39687500000000003</v>
      </c>
      <c r="AE48" s="9">
        <f t="shared" si="1"/>
        <v>99</v>
      </c>
      <c r="AF48" s="2">
        <f t="shared" si="2"/>
        <v>0.33836206896551724</v>
      </c>
      <c r="AG48" s="9">
        <f t="shared" si="5"/>
        <v>18</v>
      </c>
      <c r="AH48" s="2">
        <f t="shared" si="6"/>
        <v>63</v>
      </c>
      <c r="AI48" s="9">
        <f t="shared" si="7"/>
        <v>7</v>
      </c>
      <c r="AJ48" s="4">
        <f t="shared" si="3"/>
        <v>46.75</v>
      </c>
    </row>
    <row r="49" spans="2:36" x14ac:dyDescent="0.35">
      <c r="B49" s="9" t="s">
        <v>53</v>
      </c>
      <c r="C49" s="9" t="s">
        <v>257</v>
      </c>
      <c r="D49" s="9" t="s">
        <v>146</v>
      </c>
      <c r="E49" s="3">
        <v>35159</v>
      </c>
      <c r="F49" s="9" t="s">
        <v>238</v>
      </c>
      <c r="G49" s="5">
        <v>43649</v>
      </c>
      <c r="H49" s="12">
        <f t="shared" ca="1" si="0"/>
        <v>52</v>
      </c>
      <c r="I49" s="9" t="s">
        <v>287</v>
      </c>
      <c r="J49" s="2">
        <v>1</v>
      </c>
      <c r="K49" s="9">
        <v>3</v>
      </c>
      <c r="L49" s="2">
        <v>6</v>
      </c>
      <c r="M49" s="9">
        <v>8</v>
      </c>
      <c r="N49" s="2">
        <v>9</v>
      </c>
      <c r="O49" s="9">
        <v>7</v>
      </c>
      <c r="P49" s="2">
        <v>3</v>
      </c>
      <c r="Q49" s="9">
        <v>1</v>
      </c>
      <c r="R49" s="2">
        <v>3</v>
      </c>
      <c r="S49" s="9">
        <v>18</v>
      </c>
      <c r="T49" s="2">
        <v>21</v>
      </c>
      <c r="U49" s="9">
        <v>19</v>
      </c>
      <c r="V49" s="2">
        <v>36</v>
      </c>
      <c r="W49" s="9">
        <v>31</v>
      </c>
      <c r="X49" s="2">
        <v>27</v>
      </c>
      <c r="Y49" s="9">
        <v>37</v>
      </c>
      <c r="Z49" s="2">
        <v>40</v>
      </c>
      <c r="AA49" s="9">
        <v>42</v>
      </c>
      <c r="AB49" s="2">
        <v>5</v>
      </c>
      <c r="AC49" s="9">
        <v>3</v>
      </c>
      <c r="AD49" s="2">
        <f t="shared" si="4"/>
        <v>0.33170731707317075</v>
      </c>
      <c r="AE49" s="9">
        <f t="shared" si="1"/>
        <v>53</v>
      </c>
      <c r="AF49" s="2">
        <f t="shared" si="2"/>
        <v>0.2988929889298893</v>
      </c>
      <c r="AG49" s="9">
        <f t="shared" si="5"/>
        <v>98</v>
      </c>
      <c r="AH49" s="2">
        <f t="shared" si="6"/>
        <v>27</v>
      </c>
      <c r="AI49" s="9">
        <f t="shared" si="7"/>
        <v>65</v>
      </c>
      <c r="AJ49" s="4">
        <f t="shared" si="3"/>
        <v>60.75</v>
      </c>
    </row>
    <row r="50" spans="2:36" x14ac:dyDescent="0.35">
      <c r="B50" s="9" t="s">
        <v>54</v>
      </c>
      <c r="C50" s="9" t="s">
        <v>172</v>
      </c>
      <c r="D50" s="9" t="s">
        <v>147</v>
      </c>
      <c r="E50" s="3">
        <v>33814</v>
      </c>
      <c r="F50" s="9" t="s">
        <v>239</v>
      </c>
      <c r="G50" s="5">
        <v>43232</v>
      </c>
      <c r="H50" s="12">
        <f t="shared" ca="1" si="0"/>
        <v>66</v>
      </c>
      <c r="I50" s="9" t="s">
        <v>288</v>
      </c>
      <c r="J50" s="2">
        <v>4</v>
      </c>
      <c r="K50" s="9">
        <v>2</v>
      </c>
      <c r="L50" s="2">
        <v>1</v>
      </c>
      <c r="M50" s="9">
        <v>6</v>
      </c>
      <c r="N50" s="2">
        <v>7</v>
      </c>
      <c r="O50" s="9">
        <v>8</v>
      </c>
      <c r="P50" s="2">
        <v>7</v>
      </c>
      <c r="Q50" s="9">
        <v>5</v>
      </c>
      <c r="R50" s="2">
        <v>9</v>
      </c>
      <c r="S50" s="9">
        <v>25</v>
      </c>
      <c r="T50" s="2">
        <v>29</v>
      </c>
      <c r="U50" s="9">
        <v>31</v>
      </c>
      <c r="V50" s="2">
        <v>33</v>
      </c>
      <c r="W50" s="9">
        <v>40</v>
      </c>
      <c r="X50" s="2">
        <v>42</v>
      </c>
      <c r="Y50" s="9">
        <v>35</v>
      </c>
      <c r="Z50" s="2">
        <v>28</v>
      </c>
      <c r="AA50" s="9">
        <v>30</v>
      </c>
      <c r="AB50" s="2">
        <v>1</v>
      </c>
      <c r="AC50" s="9">
        <v>2</v>
      </c>
      <c r="AD50" s="2">
        <f t="shared" si="4"/>
        <v>0.2857142857142857</v>
      </c>
      <c r="AE50" s="9">
        <f t="shared" si="1"/>
        <v>2</v>
      </c>
      <c r="AF50" s="2">
        <f t="shared" si="2"/>
        <v>0.32627986348122867</v>
      </c>
      <c r="AG50" s="9">
        <f t="shared" si="5"/>
        <v>62</v>
      </c>
      <c r="AH50" s="2">
        <f t="shared" si="6"/>
        <v>84</v>
      </c>
      <c r="AI50" s="9">
        <f t="shared" si="7"/>
        <v>35</v>
      </c>
      <c r="AJ50" s="4">
        <f t="shared" si="3"/>
        <v>45.75</v>
      </c>
    </row>
    <row r="51" spans="2:36" ht="15" thickBot="1" x14ac:dyDescent="0.4">
      <c r="B51" s="9" t="s">
        <v>55</v>
      </c>
      <c r="C51" s="9" t="s">
        <v>258</v>
      </c>
      <c r="D51" s="9" t="s">
        <v>148</v>
      </c>
      <c r="E51" s="3">
        <v>33312</v>
      </c>
      <c r="F51" s="9" t="s">
        <v>238</v>
      </c>
      <c r="G51" s="11">
        <v>43266</v>
      </c>
      <c r="H51" s="12">
        <f t="shared" ca="1" si="0"/>
        <v>65</v>
      </c>
      <c r="I51" s="9" t="s">
        <v>285</v>
      </c>
      <c r="J51" s="2">
        <v>7</v>
      </c>
      <c r="K51" s="9">
        <v>6</v>
      </c>
      <c r="L51" s="2">
        <v>9</v>
      </c>
      <c r="M51" s="9">
        <v>3</v>
      </c>
      <c r="N51" s="2">
        <v>1</v>
      </c>
      <c r="O51" s="9">
        <v>5</v>
      </c>
      <c r="P51" s="2">
        <v>3</v>
      </c>
      <c r="Q51" s="9">
        <v>6</v>
      </c>
      <c r="R51" s="2">
        <v>5</v>
      </c>
      <c r="S51" s="9">
        <v>21</v>
      </c>
      <c r="T51" s="2">
        <v>27</v>
      </c>
      <c r="U51" s="9">
        <v>30</v>
      </c>
      <c r="V51" s="2">
        <v>38</v>
      </c>
      <c r="W51" s="9">
        <v>38</v>
      </c>
      <c r="X51" s="2">
        <v>45</v>
      </c>
      <c r="Y51" s="9">
        <v>20</v>
      </c>
      <c r="Z51" s="2">
        <v>25</v>
      </c>
      <c r="AA51" s="9">
        <v>28</v>
      </c>
      <c r="AB51" s="2">
        <v>8</v>
      </c>
      <c r="AC51" s="9">
        <v>4</v>
      </c>
      <c r="AD51" s="2">
        <f t="shared" si="4"/>
        <v>0.36666666666666664</v>
      </c>
      <c r="AE51" s="9">
        <f t="shared" si="1"/>
        <v>84</v>
      </c>
      <c r="AF51" s="2">
        <f t="shared" si="2"/>
        <v>0.33051470588235299</v>
      </c>
      <c r="AG51" s="9">
        <f t="shared" si="5"/>
        <v>52</v>
      </c>
      <c r="AH51" s="2">
        <f t="shared" si="6"/>
        <v>4</v>
      </c>
      <c r="AI51" s="9">
        <f t="shared" si="7"/>
        <v>81</v>
      </c>
      <c r="AJ51" s="4">
        <f t="shared" si="3"/>
        <v>55.25</v>
      </c>
    </row>
    <row r="52" spans="2:36" x14ac:dyDescent="0.35">
      <c r="B52" s="9" t="s">
        <v>56</v>
      </c>
      <c r="C52" s="9" t="s">
        <v>259</v>
      </c>
      <c r="D52" s="9" t="s">
        <v>149</v>
      </c>
      <c r="E52" s="3">
        <v>28619</v>
      </c>
      <c r="F52" s="9" t="s">
        <v>238</v>
      </c>
      <c r="G52" s="5">
        <v>42951</v>
      </c>
      <c r="H52" s="12">
        <f t="shared" ca="1" si="0"/>
        <v>75</v>
      </c>
      <c r="I52" s="9" t="s">
        <v>287</v>
      </c>
      <c r="J52" s="2">
        <v>3</v>
      </c>
      <c r="K52" s="9">
        <v>9</v>
      </c>
      <c r="L52" s="2">
        <v>2</v>
      </c>
      <c r="M52" s="9">
        <v>9</v>
      </c>
      <c r="N52" s="2">
        <v>5</v>
      </c>
      <c r="O52" s="9">
        <v>1</v>
      </c>
      <c r="P52" s="2">
        <v>6</v>
      </c>
      <c r="Q52" s="9">
        <v>5</v>
      </c>
      <c r="R52" s="2">
        <v>2</v>
      </c>
      <c r="S52" s="9">
        <v>23</v>
      </c>
      <c r="T52" s="2">
        <v>19</v>
      </c>
      <c r="U52" s="9">
        <v>25</v>
      </c>
      <c r="V52" s="2">
        <v>45</v>
      </c>
      <c r="W52" s="9">
        <v>35</v>
      </c>
      <c r="X52" s="2">
        <v>42</v>
      </c>
      <c r="Y52" s="9">
        <v>15</v>
      </c>
      <c r="Z52" s="2">
        <v>18</v>
      </c>
      <c r="AA52" s="9">
        <v>20</v>
      </c>
      <c r="AB52" s="2">
        <v>6</v>
      </c>
      <c r="AC52" s="9">
        <v>4</v>
      </c>
      <c r="AD52" s="2">
        <f t="shared" si="4"/>
        <v>0.33571428571428569</v>
      </c>
      <c r="AE52" s="9">
        <f t="shared" si="1"/>
        <v>65</v>
      </c>
      <c r="AF52" s="2">
        <f t="shared" si="2"/>
        <v>0.33347107438016527</v>
      </c>
      <c r="AG52" s="9">
        <f t="shared" si="5"/>
        <v>41</v>
      </c>
      <c r="AH52" s="2">
        <f t="shared" si="6"/>
        <v>17</v>
      </c>
      <c r="AI52" s="9">
        <f t="shared" si="7"/>
        <v>81</v>
      </c>
      <c r="AJ52" s="4">
        <f t="shared" si="3"/>
        <v>51</v>
      </c>
    </row>
    <row r="53" spans="2:36" x14ac:dyDescent="0.35">
      <c r="B53" s="9" t="s">
        <v>57</v>
      </c>
      <c r="C53" s="9" t="s">
        <v>214</v>
      </c>
      <c r="D53" s="9" t="s">
        <v>150</v>
      </c>
      <c r="E53" s="3">
        <v>30121</v>
      </c>
      <c r="F53" s="9" t="s">
        <v>239</v>
      </c>
      <c r="G53" s="5">
        <v>42832</v>
      </c>
      <c r="H53" s="12">
        <f t="shared" ca="1" si="0"/>
        <v>79</v>
      </c>
      <c r="I53" s="9" t="s">
        <v>288</v>
      </c>
      <c r="J53" s="2">
        <v>7</v>
      </c>
      <c r="K53" s="9">
        <v>8</v>
      </c>
      <c r="L53" s="2">
        <v>6</v>
      </c>
      <c r="M53" s="9">
        <v>4</v>
      </c>
      <c r="N53" s="2">
        <v>3</v>
      </c>
      <c r="O53" s="9">
        <v>6</v>
      </c>
      <c r="P53" s="2">
        <v>9</v>
      </c>
      <c r="Q53" s="9">
        <v>8</v>
      </c>
      <c r="R53" s="2">
        <v>6</v>
      </c>
      <c r="S53" s="9">
        <v>33</v>
      </c>
      <c r="T53" s="2">
        <v>28</v>
      </c>
      <c r="U53" s="9">
        <v>30</v>
      </c>
      <c r="V53" s="2">
        <v>30</v>
      </c>
      <c r="W53" s="9">
        <v>40</v>
      </c>
      <c r="X53" s="2">
        <v>38</v>
      </c>
      <c r="Y53" s="9">
        <v>28</v>
      </c>
      <c r="Z53" s="2">
        <v>30</v>
      </c>
      <c r="AA53" s="9">
        <v>32</v>
      </c>
      <c r="AB53" s="2">
        <v>5</v>
      </c>
      <c r="AC53" s="9">
        <v>3</v>
      </c>
      <c r="AD53" s="2">
        <f t="shared" si="4"/>
        <v>0.33333333333333331</v>
      </c>
      <c r="AE53" s="9">
        <f t="shared" si="1"/>
        <v>57</v>
      </c>
      <c r="AF53" s="2">
        <f t="shared" si="2"/>
        <v>0.33183391003460211</v>
      </c>
      <c r="AG53" s="9">
        <f t="shared" si="5"/>
        <v>45</v>
      </c>
      <c r="AH53" s="2">
        <f t="shared" si="6"/>
        <v>27</v>
      </c>
      <c r="AI53" s="9">
        <f t="shared" si="7"/>
        <v>65</v>
      </c>
      <c r="AJ53" s="4">
        <f t="shared" si="3"/>
        <v>48.5</v>
      </c>
    </row>
    <row r="54" spans="2:36" x14ac:dyDescent="0.35">
      <c r="B54" s="9" t="s">
        <v>58</v>
      </c>
      <c r="C54" s="9" t="s">
        <v>260</v>
      </c>
      <c r="D54" s="9" t="s">
        <v>151</v>
      </c>
      <c r="E54" s="3">
        <v>34081</v>
      </c>
      <c r="F54" s="9" t="s">
        <v>238</v>
      </c>
      <c r="G54" s="5">
        <v>43580</v>
      </c>
      <c r="H54" s="12">
        <f t="shared" ca="1" si="0"/>
        <v>55</v>
      </c>
      <c r="I54" s="9" t="s">
        <v>285</v>
      </c>
      <c r="J54" s="2">
        <v>1</v>
      </c>
      <c r="K54" s="9">
        <v>5</v>
      </c>
      <c r="L54" s="2">
        <v>3</v>
      </c>
      <c r="M54" s="9">
        <v>8</v>
      </c>
      <c r="N54" s="2">
        <v>9</v>
      </c>
      <c r="O54" s="9">
        <v>7</v>
      </c>
      <c r="P54" s="2">
        <v>4</v>
      </c>
      <c r="Q54" s="9">
        <v>1</v>
      </c>
      <c r="R54" s="2">
        <v>3</v>
      </c>
      <c r="S54" s="9">
        <v>20</v>
      </c>
      <c r="T54" s="2">
        <v>22</v>
      </c>
      <c r="U54" s="9">
        <v>19</v>
      </c>
      <c r="V54" s="2">
        <v>37</v>
      </c>
      <c r="W54" s="9">
        <v>35</v>
      </c>
      <c r="X54" s="2">
        <v>31</v>
      </c>
      <c r="Y54" s="9">
        <v>38</v>
      </c>
      <c r="Z54" s="2">
        <v>40</v>
      </c>
      <c r="AA54" s="9">
        <v>42</v>
      </c>
      <c r="AB54" s="2">
        <v>3</v>
      </c>
      <c r="AC54" s="9">
        <v>2</v>
      </c>
      <c r="AD54" s="2">
        <f t="shared" si="4"/>
        <v>0.32439024390243898</v>
      </c>
      <c r="AE54" s="9">
        <f t="shared" si="1"/>
        <v>37</v>
      </c>
      <c r="AF54" s="2">
        <f t="shared" si="2"/>
        <v>0.30070422535211272</v>
      </c>
      <c r="AG54" s="9">
        <f t="shared" si="5"/>
        <v>93</v>
      </c>
      <c r="AH54" s="2">
        <f t="shared" si="6"/>
        <v>63</v>
      </c>
      <c r="AI54" s="9">
        <f t="shared" si="7"/>
        <v>35</v>
      </c>
      <c r="AJ54" s="4">
        <f t="shared" si="3"/>
        <v>57</v>
      </c>
    </row>
    <row r="55" spans="2:36" x14ac:dyDescent="0.35">
      <c r="B55" s="9" t="s">
        <v>62</v>
      </c>
      <c r="C55" s="9" t="s">
        <v>215</v>
      </c>
      <c r="D55" s="9" t="s">
        <v>152</v>
      </c>
      <c r="E55" s="3">
        <v>32385</v>
      </c>
      <c r="F55" s="9" t="s">
        <v>239</v>
      </c>
      <c r="G55" s="5">
        <v>42876</v>
      </c>
      <c r="H55" s="12">
        <f t="shared" ca="1" si="0"/>
        <v>78</v>
      </c>
      <c r="I55" s="9" t="s">
        <v>287</v>
      </c>
      <c r="J55" s="2">
        <v>3</v>
      </c>
      <c r="K55" s="9">
        <v>5</v>
      </c>
      <c r="L55" s="2">
        <v>2</v>
      </c>
      <c r="M55" s="9">
        <v>1</v>
      </c>
      <c r="N55" s="2">
        <v>4</v>
      </c>
      <c r="O55" s="9">
        <v>3</v>
      </c>
      <c r="P55" s="2">
        <v>5</v>
      </c>
      <c r="Q55" s="9">
        <v>7</v>
      </c>
      <c r="R55" s="2">
        <v>8</v>
      </c>
      <c r="S55" s="9">
        <v>23</v>
      </c>
      <c r="T55" s="2">
        <v>21</v>
      </c>
      <c r="U55" s="9">
        <v>20</v>
      </c>
      <c r="V55" s="2">
        <v>30</v>
      </c>
      <c r="W55" s="9">
        <v>32</v>
      </c>
      <c r="X55" s="2">
        <v>40</v>
      </c>
      <c r="Y55" s="9">
        <v>39</v>
      </c>
      <c r="Z55" s="2">
        <v>37</v>
      </c>
      <c r="AA55" s="9">
        <v>34</v>
      </c>
      <c r="AB55" s="2">
        <v>3</v>
      </c>
      <c r="AC55" s="9">
        <v>1</v>
      </c>
      <c r="AD55" s="2">
        <f t="shared" si="4"/>
        <v>0.3</v>
      </c>
      <c r="AE55" s="9">
        <f t="shared" si="1"/>
        <v>13</v>
      </c>
      <c r="AF55" s="2">
        <f t="shared" si="2"/>
        <v>0.30652173913043479</v>
      </c>
      <c r="AG55" s="9">
        <f t="shared" si="5"/>
        <v>77</v>
      </c>
      <c r="AH55" s="2">
        <f t="shared" si="6"/>
        <v>63</v>
      </c>
      <c r="AI55" s="9">
        <f t="shared" si="7"/>
        <v>7</v>
      </c>
      <c r="AJ55" s="4">
        <f t="shared" si="3"/>
        <v>40</v>
      </c>
    </row>
    <row r="56" spans="2:36" x14ac:dyDescent="0.35">
      <c r="B56" s="9" t="s">
        <v>61</v>
      </c>
      <c r="C56" s="9" t="s">
        <v>216</v>
      </c>
      <c r="D56" s="9" t="s">
        <v>153</v>
      </c>
      <c r="E56" s="3">
        <v>32819</v>
      </c>
      <c r="F56" s="9" t="s">
        <v>239</v>
      </c>
      <c r="G56" s="5">
        <v>42910</v>
      </c>
      <c r="H56" s="12">
        <f t="shared" ca="1" si="0"/>
        <v>77</v>
      </c>
      <c r="I56" s="9" t="s">
        <v>288</v>
      </c>
      <c r="J56" s="2">
        <v>8</v>
      </c>
      <c r="K56" s="9">
        <v>4</v>
      </c>
      <c r="L56" s="2">
        <v>7</v>
      </c>
      <c r="M56" s="9">
        <v>3</v>
      </c>
      <c r="N56" s="2">
        <v>2</v>
      </c>
      <c r="O56" s="9">
        <v>5</v>
      </c>
      <c r="P56" s="2">
        <v>7</v>
      </c>
      <c r="Q56" s="9">
        <v>9</v>
      </c>
      <c r="R56" s="2">
        <v>4</v>
      </c>
      <c r="S56" s="9">
        <v>28</v>
      </c>
      <c r="T56" s="2">
        <v>30</v>
      </c>
      <c r="U56" s="9">
        <v>32</v>
      </c>
      <c r="V56" s="2">
        <v>42</v>
      </c>
      <c r="W56" s="9">
        <v>38</v>
      </c>
      <c r="X56" s="2">
        <v>40</v>
      </c>
      <c r="Y56" s="9">
        <v>21</v>
      </c>
      <c r="Z56" s="2">
        <v>24</v>
      </c>
      <c r="AA56" s="9">
        <v>27</v>
      </c>
      <c r="AB56" s="2">
        <v>5</v>
      </c>
      <c r="AC56" s="9">
        <v>2</v>
      </c>
      <c r="AD56" s="2">
        <f t="shared" si="4"/>
        <v>0.33673469387755101</v>
      </c>
      <c r="AE56" s="9">
        <f t="shared" si="1"/>
        <v>70</v>
      </c>
      <c r="AF56" s="2">
        <f t="shared" si="2"/>
        <v>0.33829787234042558</v>
      </c>
      <c r="AG56" s="9">
        <f t="shared" si="5"/>
        <v>19</v>
      </c>
      <c r="AH56" s="2">
        <f t="shared" si="6"/>
        <v>27</v>
      </c>
      <c r="AI56" s="9">
        <f t="shared" si="7"/>
        <v>35</v>
      </c>
      <c r="AJ56" s="4">
        <f t="shared" si="3"/>
        <v>37.75</v>
      </c>
    </row>
    <row r="57" spans="2:36" x14ac:dyDescent="0.35">
      <c r="B57" s="9" t="s">
        <v>63</v>
      </c>
      <c r="C57" s="9" t="s">
        <v>261</v>
      </c>
      <c r="D57" s="9" t="s">
        <v>154</v>
      </c>
      <c r="E57" s="3">
        <v>29220</v>
      </c>
      <c r="F57" s="9" t="s">
        <v>238</v>
      </c>
      <c r="G57" s="3">
        <v>42788</v>
      </c>
      <c r="H57" s="12">
        <f t="shared" ca="1" si="0"/>
        <v>81</v>
      </c>
      <c r="I57" s="9" t="s">
        <v>285</v>
      </c>
      <c r="J57" s="2">
        <v>2</v>
      </c>
      <c r="K57" s="9">
        <v>1</v>
      </c>
      <c r="L57" s="2">
        <v>5</v>
      </c>
      <c r="M57" s="9">
        <v>7</v>
      </c>
      <c r="N57" s="2">
        <v>8</v>
      </c>
      <c r="O57" s="9">
        <v>9</v>
      </c>
      <c r="P57" s="2">
        <v>4</v>
      </c>
      <c r="Q57" s="9">
        <v>6</v>
      </c>
      <c r="R57" s="2">
        <v>7</v>
      </c>
      <c r="S57" s="9">
        <v>30</v>
      </c>
      <c r="T57" s="2">
        <v>32</v>
      </c>
      <c r="U57" s="9">
        <v>28</v>
      </c>
      <c r="V57" s="2">
        <v>38</v>
      </c>
      <c r="W57" s="9">
        <v>40</v>
      </c>
      <c r="X57" s="2">
        <v>37</v>
      </c>
      <c r="Y57" s="9">
        <v>24</v>
      </c>
      <c r="Z57" s="2">
        <v>21</v>
      </c>
      <c r="AA57" s="9">
        <v>17</v>
      </c>
      <c r="AB57" s="2">
        <v>1</v>
      </c>
      <c r="AC57" s="9">
        <v>0</v>
      </c>
      <c r="AD57" s="2">
        <f t="shared" si="4"/>
        <v>0.29795918367346941</v>
      </c>
      <c r="AE57" s="9">
        <f t="shared" si="1"/>
        <v>11</v>
      </c>
      <c r="AF57" s="2">
        <f t="shared" si="2"/>
        <v>0.34419475655430715</v>
      </c>
      <c r="AG57" s="9">
        <f t="shared" si="5"/>
        <v>2</v>
      </c>
      <c r="AH57" s="2">
        <f t="shared" si="6"/>
        <v>84</v>
      </c>
      <c r="AI57" s="9">
        <f t="shared" si="7"/>
        <v>1</v>
      </c>
      <c r="AJ57" s="4">
        <f t="shared" si="3"/>
        <v>24.5</v>
      </c>
    </row>
    <row r="58" spans="2:36" x14ac:dyDescent="0.35">
      <c r="B58" s="9" t="s">
        <v>64</v>
      </c>
      <c r="C58" s="9" t="s">
        <v>217</v>
      </c>
      <c r="D58" s="9" t="s">
        <v>155</v>
      </c>
      <c r="E58" s="3">
        <v>29669</v>
      </c>
      <c r="F58" s="9" t="s">
        <v>239</v>
      </c>
      <c r="G58" s="3">
        <v>43008</v>
      </c>
      <c r="H58" s="12">
        <f t="shared" ca="1" si="0"/>
        <v>73</v>
      </c>
      <c r="I58" s="9" t="s">
        <v>286</v>
      </c>
      <c r="J58" s="2">
        <v>6</v>
      </c>
      <c r="K58" s="9">
        <v>8</v>
      </c>
      <c r="L58" s="2">
        <v>3</v>
      </c>
      <c r="M58" s="9">
        <v>1</v>
      </c>
      <c r="N58" s="2">
        <v>3</v>
      </c>
      <c r="O58" s="9">
        <v>2</v>
      </c>
      <c r="P58" s="2">
        <v>2</v>
      </c>
      <c r="Q58" s="9">
        <v>4</v>
      </c>
      <c r="R58" s="2">
        <v>1</v>
      </c>
      <c r="S58" s="9">
        <v>25</v>
      </c>
      <c r="T58" s="2">
        <v>28</v>
      </c>
      <c r="U58" s="9">
        <v>22</v>
      </c>
      <c r="V58" s="2">
        <v>40</v>
      </c>
      <c r="W58" s="9">
        <v>35</v>
      </c>
      <c r="X58" s="2">
        <v>47</v>
      </c>
      <c r="Y58" s="9">
        <v>17</v>
      </c>
      <c r="Z58" s="2">
        <v>19</v>
      </c>
      <c r="AA58" s="9">
        <v>14</v>
      </c>
      <c r="AB58" s="2">
        <v>2</v>
      </c>
      <c r="AC58" s="9">
        <v>1</v>
      </c>
      <c r="AD58" s="2">
        <f t="shared" si="4"/>
        <v>0.39</v>
      </c>
      <c r="AE58" s="9">
        <f t="shared" si="1"/>
        <v>96</v>
      </c>
      <c r="AF58" s="2">
        <f t="shared" si="2"/>
        <v>0.34048582995951415</v>
      </c>
      <c r="AG58" s="9">
        <f t="shared" si="5"/>
        <v>12</v>
      </c>
      <c r="AH58" s="2">
        <f t="shared" si="6"/>
        <v>73</v>
      </c>
      <c r="AI58" s="9">
        <f t="shared" si="7"/>
        <v>7</v>
      </c>
      <c r="AJ58" s="4">
        <f t="shared" si="3"/>
        <v>47</v>
      </c>
    </row>
    <row r="59" spans="2:36" x14ac:dyDescent="0.35">
      <c r="B59" s="9" t="s">
        <v>59</v>
      </c>
      <c r="C59" s="9" t="s">
        <v>262</v>
      </c>
      <c r="D59" s="9" t="s">
        <v>156</v>
      </c>
      <c r="E59" s="3">
        <v>32817</v>
      </c>
      <c r="F59" s="9" t="s">
        <v>238</v>
      </c>
      <c r="G59" s="3">
        <v>36851</v>
      </c>
      <c r="H59" s="12">
        <f t="shared" ca="1" si="0"/>
        <v>276</v>
      </c>
      <c r="I59" s="9" t="s">
        <v>288</v>
      </c>
      <c r="J59" s="2">
        <v>2</v>
      </c>
      <c r="K59" s="9">
        <v>3</v>
      </c>
      <c r="L59" s="2">
        <v>5</v>
      </c>
      <c r="M59" s="9">
        <v>8</v>
      </c>
      <c r="N59" s="2">
        <v>9</v>
      </c>
      <c r="O59" s="9">
        <v>7</v>
      </c>
      <c r="P59" s="2">
        <v>4</v>
      </c>
      <c r="Q59" s="9">
        <v>1</v>
      </c>
      <c r="R59" s="2">
        <v>3</v>
      </c>
      <c r="S59" s="9">
        <v>18</v>
      </c>
      <c r="T59" s="2">
        <v>22</v>
      </c>
      <c r="U59" s="9">
        <v>20</v>
      </c>
      <c r="V59" s="2">
        <v>30</v>
      </c>
      <c r="W59" s="9">
        <v>32</v>
      </c>
      <c r="X59" s="2">
        <v>26</v>
      </c>
      <c r="Y59" s="9">
        <v>37</v>
      </c>
      <c r="Z59" s="2">
        <v>39</v>
      </c>
      <c r="AA59" s="9">
        <v>41</v>
      </c>
      <c r="AB59" s="2">
        <v>4</v>
      </c>
      <c r="AC59" s="9">
        <v>2</v>
      </c>
      <c r="AD59" s="2">
        <f t="shared" si="4"/>
        <v>0.32857142857142857</v>
      </c>
      <c r="AE59" s="9">
        <f t="shared" si="1"/>
        <v>46</v>
      </c>
      <c r="AF59" s="2">
        <f t="shared" si="2"/>
        <v>0.30113207547169812</v>
      </c>
      <c r="AG59" s="9">
        <f t="shared" si="5"/>
        <v>88</v>
      </c>
      <c r="AH59" s="2">
        <f t="shared" si="6"/>
        <v>44</v>
      </c>
      <c r="AI59" s="9">
        <f t="shared" si="7"/>
        <v>35</v>
      </c>
      <c r="AJ59" s="4">
        <f t="shared" si="3"/>
        <v>53.25</v>
      </c>
    </row>
    <row r="60" spans="2:36" x14ac:dyDescent="0.35">
      <c r="B60" s="9" t="s">
        <v>65</v>
      </c>
      <c r="C60" s="9" t="s">
        <v>263</v>
      </c>
      <c r="D60" s="9" t="s">
        <v>157</v>
      </c>
      <c r="E60" s="3">
        <v>30337</v>
      </c>
      <c r="F60" s="9" t="s">
        <v>238</v>
      </c>
      <c r="G60" s="3">
        <v>42977</v>
      </c>
      <c r="H60" s="12">
        <f t="shared" ca="1" si="0"/>
        <v>74</v>
      </c>
      <c r="I60" s="9" t="s">
        <v>287</v>
      </c>
      <c r="J60" s="2">
        <v>5</v>
      </c>
      <c r="K60" s="9">
        <v>4</v>
      </c>
      <c r="L60" s="2">
        <v>2</v>
      </c>
      <c r="M60" s="9">
        <v>6</v>
      </c>
      <c r="N60" s="2">
        <v>7</v>
      </c>
      <c r="O60" s="9">
        <v>8</v>
      </c>
      <c r="P60" s="2">
        <v>8</v>
      </c>
      <c r="Q60" s="9">
        <v>5</v>
      </c>
      <c r="R60" s="2">
        <v>9</v>
      </c>
      <c r="S60" s="9">
        <v>26</v>
      </c>
      <c r="T60" s="2">
        <v>35</v>
      </c>
      <c r="U60" s="9">
        <v>32</v>
      </c>
      <c r="V60" s="2">
        <v>38</v>
      </c>
      <c r="W60" s="9">
        <v>47</v>
      </c>
      <c r="X60" s="2">
        <v>41</v>
      </c>
      <c r="Y60" s="9">
        <v>34</v>
      </c>
      <c r="Z60" s="2">
        <v>27</v>
      </c>
      <c r="AA60" s="9">
        <v>29</v>
      </c>
      <c r="AB60" s="2">
        <v>0</v>
      </c>
      <c r="AC60" s="9">
        <v>1</v>
      </c>
      <c r="AD60" s="2">
        <f t="shared" si="4"/>
        <v>0.30000000000000004</v>
      </c>
      <c r="AE60" s="9">
        <f t="shared" si="1"/>
        <v>16</v>
      </c>
      <c r="AF60" s="2">
        <f t="shared" si="2"/>
        <v>0.33106796116504855</v>
      </c>
      <c r="AG60" s="9">
        <f t="shared" si="5"/>
        <v>51</v>
      </c>
      <c r="AH60" s="2">
        <f t="shared" si="6"/>
        <v>93</v>
      </c>
      <c r="AI60" s="9">
        <f t="shared" si="7"/>
        <v>7</v>
      </c>
      <c r="AJ60" s="4">
        <f t="shared" si="3"/>
        <v>41.75</v>
      </c>
    </row>
    <row r="61" spans="2:36" x14ac:dyDescent="0.35">
      <c r="B61" s="9" t="s">
        <v>66</v>
      </c>
      <c r="C61" s="9" t="s">
        <v>218</v>
      </c>
      <c r="D61" s="9" t="s">
        <v>158</v>
      </c>
      <c r="E61" s="3">
        <v>33773</v>
      </c>
      <c r="F61" s="9" t="s">
        <v>239</v>
      </c>
      <c r="G61" s="3">
        <v>43298</v>
      </c>
      <c r="H61" s="12">
        <f t="shared" ca="1" si="0"/>
        <v>64</v>
      </c>
      <c r="I61" s="9" t="s">
        <v>285</v>
      </c>
      <c r="J61" s="2">
        <v>9</v>
      </c>
      <c r="K61" s="9">
        <v>7</v>
      </c>
      <c r="L61" s="2">
        <v>6</v>
      </c>
      <c r="M61" s="9">
        <v>3</v>
      </c>
      <c r="N61" s="2">
        <v>1</v>
      </c>
      <c r="O61" s="9">
        <v>5</v>
      </c>
      <c r="P61" s="2">
        <v>3</v>
      </c>
      <c r="Q61" s="9">
        <v>6</v>
      </c>
      <c r="R61" s="2">
        <v>5</v>
      </c>
      <c r="S61" s="9">
        <v>22</v>
      </c>
      <c r="T61" s="2">
        <v>28</v>
      </c>
      <c r="U61" s="9">
        <v>30</v>
      </c>
      <c r="V61" s="2">
        <v>32</v>
      </c>
      <c r="W61" s="9">
        <v>38</v>
      </c>
      <c r="X61" s="2">
        <v>43</v>
      </c>
      <c r="Y61" s="9">
        <v>19</v>
      </c>
      <c r="Z61" s="2">
        <v>24</v>
      </c>
      <c r="AA61" s="9">
        <v>27</v>
      </c>
      <c r="AB61" s="2">
        <v>7</v>
      </c>
      <c r="AC61" s="9">
        <v>3</v>
      </c>
      <c r="AD61" s="2">
        <f t="shared" si="4"/>
        <v>0.36666666666666664</v>
      </c>
      <c r="AE61" s="9">
        <f t="shared" si="1"/>
        <v>84</v>
      </c>
      <c r="AF61" s="2">
        <f t="shared" si="2"/>
        <v>0.33422053231939164</v>
      </c>
      <c r="AG61" s="9">
        <f t="shared" si="5"/>
        <v>38</v>
      </c>
      <c r="AH61" s="2">
        <f t="shared" si="6"/>
        <v>7</v>
      </c>
      <c r="AI61" s="9">
        <f t="shared" si="7"/>
        <v>65</v>
      </c>
      <c r="AJ61" s="4">
        <f t="shared" si="3"/>
        <v>48.5</v>
      </c>
    </row>
    <row r="62" spans="2:36" x14ac:dyDescent="0.35">
      <c r="B62" s="9" t="s">
        <v>67</v>
      </c>
      <c r="C62" s="9" t="s">
        <v>264</v>
      </c>
      <c r="D62" s="9" t="s">
        <v>159</v>
      </c>
      <c r="E62" s="3">
        <v>35696</v>
      </c>
      <c r="F62" s="9" t="s">
        <v>238</v>
      </c>
      <c r="G62" s="5">
        <v>43695</v>
      </c>
      <c r="H62" s="12">
        <f t="shared" ca="1" si="0"/>
        <v>51</v>
      </c>
      <c r="I62" s="9" t="s">
        <v>286</v>
      </c>
      <c r="J62" s="2">
        <v>1</v>
      </c>
      <c r="K62" s="9">
        <v>6</v>
      </c>
      <c r="L62" s="2">
        <v>9</v>
      </c>
      <c r="M62" s="9">
        <v>9</v>
      </c>
      <c r="N62" s="2">
        <v>5</v>
      </c>
      <c r="O62" s="9">
        <v>1</v>
      </c>
      <c r="P62" s="2">
        <v>6</v>
      </c>
      <c r="Q62" s="9">
        <v>5</v>
      </c>
      <c r="R62" s="2">
        <v>2</v>
      </c>
      <c r="S62" s="9">
        <v>22</v>
      </c>
      <c r="T62" s="2">
        <v>20</v>
      </c>
      <c r="U62" s="9">
        <v>26</v>
      </c>
      <c r="V62" s="2">
        <v>38</v>
      </c>
      <c r="W62" s="9">
        <v>35</v>
      </c>
      <c r="X62" s="2">
        <v>41</v>
      </c>
      <c r="Y62" s="9">
        <v>14</v>
      </c>
      <c r="Z62" s="2">
        <v>17</v>
      </c>
      <c r="AA62" s="9">
        <v>19</v>
      </c>
      <c r="AB62" s="2">
        <v>9</v>
      </c>
      <c r="AC62" s="9">
        <v>5</v>
      </c>
      <c r="AD62" s="2">
        <f t="shared" si="4"/>
        <v>0.3431818181818182</v>
      </c>
      <c r="AE62" s="9">
        <f t="shared" si="1"/>
        <v>78</v>
      </c>
      <c r="AF62" s="2">
        <f t="shared" si="2"/>
        <v>0.3370689655172413</v>
      </c>
      <c r="AG62" s="9">
        <f t="shared" si="5"/>
        <v>23</v>
      </c>
      <c r="AH62" s="2">
        <f t="shared" si="6"/>
        <v>1</v>
      </c>
      <c r="AI62" s="9">
        <f t="shared" si="7"/>
        <v>95</v>
      </c>
      <c r="AJ62" s="4">
        <f t="shared" si="3"/>
        <v>49.25</v>
      </c>
    </row>
    <row r="63" spans="2:36" x14ac:dyDescent="0.35">
      <c r="B63" s="9" t="s">
        <v>68</v>
      </c>
      <c r="C63" s="9" t="s">
        <v>219</v>
      </c>
      <c r="D63" s="9" t="s">
        <v>160</v>
      </c>
      <c r="E63" s="3">
        <v>35408</v>
      </c>
      <c r="F63" s="9" t="s">
        <v>239</v>
      </c>
      <c r="G63" s="5">
        <v>43569</v>
      </c>
      <c r="H63" s="12">
        <f t="shared" ca="1" si="0"/>
        <v>55</v>
      </c>
      <c r="I63" s="9" t="s">
        <v>285</v>
      </c>
      <c r="J63" s="2">
        <v>7</v>
      </c>
      <c r="K63" s="9">
        <v>6</v>
      </c>
      <c r="L63" s="2">
        <v>8</v>
      </c>
      <c r="M63" s="9">
        <v>4</v>
      </c>
      <c r="N63" s="2">
        <v>3</v>
      </c>
      <c r="O63" s="9">
        <v>6</v>
      </c>
      <c r="P63" s="2">
        <v>9</v>
      </c>
      <c r="Q63" s="9">
        <v>8</v>
      </c>
      <c r="R63" s="2">
        <v>6</v>
      </c>
      <c r="S63" s="9">
        <v>32</v>
      </c>
      <c r="T63" s="2">
        <v>28</v>
      </c>
      <c r="U63" s="9">
        <v>30</v>
      </c>
      <c r="V63" s="2">
        <v>45</v>
      </c>
      <c r="W63" s="9">
        <v>40</v>
      </c>
      <c r="X63" s="2">
        <v>37</v>
      </c>
      <c r="Y63" s="9">
        <v>27</v>
      </c>
      <c r="Z63" s="2">
        <v>29</v>
      </c>
      <c r="AA63" s="9">
        <v>31</v>
      </c>
      <c r="AB63" s="2">
        <v>6</v>
      </c>
      <c r="AC63" s="9">
        <v>4</v>
      </c>
      <c r="AD63" s="2">
        <f t="shared" si="4"/>
        <v>0.33333333333333331</v>
      </c>
      <c r="AE63" s="9">
        <f t="shared" si="1"/>
        <v>57</v>
      </c>
      <c r="AF63" s="2">
        <f t="shared" si="2"/>
        <v>0.33110367892976589</v>
      </c>
      <c r="AG63" s="9">
        <f t="shared" si="5"/>
        <v>48</v>
      </c>
      <c r="AH63" s="2">
        <f t="shared" si="6"/>
        <v>17</v>
      </c>
      <c r="AI63" s="9">
        <f t="shared" si="7"/>
        <v>81</v>
      </c>
      <c r="AJ63" s="4">
        <f t="shared" si="3"/>
        <v>50.75</v>
      </c>
    </row>
    <row r="64" spans="2:36" x14ac:dyDescent="0.35">
      <c r="B64" s="9" t="s">
        <v>69</v>
      </c>
      <c r="C64" s="9" t="s">
        <v>265</v>
      </c>
      <c r="D64" s="9" t="s">
        <v>161</v>
      </c>
      <c r="E64" s="3">
        <v>30727</v>
      </c>
      <c r="F64" s="9" t="s">
        <v>238</v>
      </c>
      <c r="G64" s="3">
        <v>43094</v>
      </c>
      <c r="H64" s="12">
        <f t="shared" ca="1" si="0"/>
        <v>71</v>
      </c>
      <c r="I64" s="9" t="s">
        <v>288</v>
      </c>
      <c r="J64" s="2">
        <v>1</v>
      </c>
      <c r="K64" s="9">
        <v>3</v>
      </c>
      <c r="L64" s="2">
        <v>5</v>
      </c>
      <c r="M64" s="9">
        <v>8</v>
      </c>
      <c r="N64" s="2">
        <v>9</v>
      </c>
      <c r="O64" s="9">
        <v>7</v>
      </c>
      <c r="P64" s="2">
        <v>4</v>
      </c>
      <c r="Q64" s="9">
        <v>1</v>
      </c>
      <c r="R64" s="2">
        <v>3</v>
      </c>
      <c r="S64" s="9">
        <v>18</v>
      </c>
      <c r="T64" s="2">
        <v>22</v>
      </c>
      <c r="U64" s="9">
        <v>20</v>
      </c>
      <c r="V64" s="2">
        <v>30</v>
      </c>
      <c r="W64" s="9">
        <v>32</v>
      </c>
      <c r="X64" s="2">
        <v>27</v>
      </c>
      <c r="Y64" s="9">
        <v>37</v>
      </c>
      <c r="Z64" s="2">
        <v>39</v>
      </c>
      <c r="AA64" s="9">
        <v>41</v>
      </c>
      <c r="AB64" s="2">
        <v>4</v>
      </c>
      <c r="AC64" s="9">
        <v>2</v>
      </c>
      <c r="AD64" s="2">
        <f t="shared" si="4"/>
        <v>0.32439024390243898</v>
      </c>
      <c r="AE64" s="9">
        <f t="shared" si="1"/>
        <v>37</v>
      </c>
      <c r="AF64" s="2">
        <f t="shared" si="2"/>
        <v>0.30112781954887219</v>
      </c>
      <c r="AG64" s="9">
        <f t="shared" si="5"/>
        <v>89</v>
      </c>
      <c r="AH64" s="2">
        <f t="shared" si="6"/>
        <v>44</v>
      </c>
      <c r="AI64" s="9">
        <f t="shared" si="7"/>
        <v>35</v>
      </c>
      <c r="AJ64" s="4">
        <f t="shared" si="3"/>
        <v>51.25</v>
      </c>
    </row>
    <row r="65" spans="2:36" x14ac:dyDescent="0.35">
      <c r="B65" s="9" t="s">
        <v>70</v>
      </c>
      <c r="C65" s="9" t="s">
        <v>220</v>
      </c>
      <c r="D65" s="9" t="s">
        <v>162</v>
      </c>
      <c r="E65" s="3">
        <v>34081</v>
      </c>
      <c r="F65" s="9" t="s">
        <v>239</v>
      </c>
      <c r="G65" s="3">
        <v>43396</v>
      </c>
      <c r="H65" s="12">
        <f t="shared" ca="1" si="0"/>
        <v>61</v>
      </c>
      <c r="I65" s="9" t="s">
        <v>287</v>
      </c>
      <c r="J65" s="2">
        <v>4</v>
      </c>
      <c r="K65" s="9">
        <v>6</v>
      </c>
      <c r="L65" s="2">
        <v>2</v>
      </c>
      <c r="M65" s="9">
        <v>3</v>
      </c>
      <c r="N65" s="2">
        <v>5</v>
      </c>
      <c r="O65" s="9">
        <v>4</v>
      </c>
      <c r="P65" s="2">
        <v>5</v>
      </c>
      <c r="Q65" s="9">
        <v>7</v>
      </c>
      <c r="R65" s="2">
        <v>8</v>
      </c>
      <c r="S65" s="9">
        <v>24</v>
      </c>
      <c r="T65" s="2">
        <v>22</v>
      </c>
      <c r="U65" s="9">
        <v>19</v>
      </c>
      <c r="V65" s="2">
        <v>30</v>
      </c>
      <c r="W65" s="9">
        <v>28</v>
      </c>
      <c r="X65" s="2">
        <v>32</v>
      </c>
      <c r="Y65" s="9">
        <v>38</v>
      </c>
      <c r="Z65" s="2">
        <v>39</v>
      </c>
      <c r="AA65" s="9">
        <v>36</v>
      </c>
      <c r="AB65" s="2">
        <v>4</v>
      </c>
      <c r="AC65" s="9">
        <v>2</v>
      </c>
      <c r="AD65" s="2">
        <f t="shared" si="4"/>
        <v>0.30909090909090908</v>
      </c>
      <c r="AE65" s="9">
        <f t="shared" si="1"/>
        <v>22</v>
      </c>
      <c r="AF65" s="2">
        <f t="shared" si="2"/>
        <v>0.30634328358208951</v>
      </c>
      <c r="AG65" s="9">
        <f t="shared" si="5"/>
        <v>79</v>
      </c>
      <c r="AH65" s="2">
        <f t="shared" si="6"/>
        <v>44</v>
      </c>
      <c r="AI65" s="9">
        <f t="shared" si="7"/>
        <v>35</v>
      </c>
      <c r="AJ65" s="4">
        <f t="shared" si="3"/>
        <v>45</v>
      </c>
    </row>
    <row r="66" spans="2:36" x14ac:dyDescent="0.35">
      <c r="B66" s="9" t="s">
        <v>71</v>
      </c>
      <c r="C66" s="9" t="s">
        <v>221</v>
      </c>
      <c r="D66" s="9" t="s">
        <v>163</v>
      </c>
      <c r="E66" s="3">
        <v>32019</v>
      </c>
      <c r="F66" s="9" t="s">
        <v>239</v>
      </c>
      <c r="G66" s="3">
        <v>43022</v>
      </c>
      <c r="H66" s="12">
        <f t="shared" ca="1" si="0"/>
        <v>73</v>
      </c>
      <c r="I66" s="9" t="s">
        <v>288</v>
      </c>
      <c r="J66" s="2">
        <v>7</v>
      </c>
      <c r="K66" s="9">
        <v>4</v>
      </c>
      <c r="L66" s="2">
        <v>6</v>
      </c>
      <c r="M66" s="9">
        <v>2</v>
      </c>
      <c r="N66" s="2">
        <v>3</v>
      </c>
      <c r="O66" s="9">
        <v>5</v>
      </c>
      <c r="P66" s="2">
        <v>6</v>
      </c>
      <c r="Q66" s="9">
        <v>8</v>
      </c>
      <c r="R66" s="2">
        <v>4</v>
      </c>
      <c r="S66" s="9">
        <v>28</v>
      </c>
      <c r="T66" s="2">
        <v>30</v>
      </c>
      <c r="U66" s="9">
        <v>32</v>
      </c>
      <c r="V66" s="2">
        <v>42</v>
      </c>
      <c r="W66" s="9">
        <v>38</v>
      </c>
      <c r="X66" s="2">
        <v>40</v>
      </c>
      <c r="Y66" s="9">
        <v>22</v>
      </c>
      <c r="Z66" s="2">
        <v>25</v>
      </c>
      <c r="AA66" s="9">
        <v>28</v>
      </c>
      <c r="AB66" s="2">
        <v>5</v>
      </c>
      <c r="AC66" s="9">
        <v>2</v>
      </c>
      <c r="AD66" s="2">
        <f t="shared" si="4"/>
        <v>0.33555555555555555</v>
      </c>
      <c r="AE66" s="9">
        <f t="shared" si="1"/>
        <v>64</v>
      </c>
      <c r="AF66" s="2">
        <f t="shared" si="2"/>
        <v>0.33684210526315789</v>
      </c>
      <c r="AG66" s="9">
        <f t="shared" si="5"/>
        <v>24</v>
      </c>
      <c r="AH66" s="2">
        <f t="shared" si="6"/>
        <v>27</v>
      </c>
      <c r="AI66" s="9">
        <f t="shared" si="7"/>
        <v>35</v>
      </c>
      <c r="AJ66" s="4">
        <f t="shared" si="3"/>
        <v>37.5</v>
      </c>
    </row>
    <row r="67" spans="2:36" x14ac:dyDescent="0.35">
      <c r="B67" s="9" t="s">
        <v>72</v>
      </c>
      <c r="C67" s="9" t="s">
        <v>266</v>
      </c>
      <c r="D67" s="9" t="s">
        <v>164</v>
      </c>
      <c r="E67" s="3">
        <v>32819</v>
      </c>
      <c r="F67" s="9" t="s">
        <v>238</v>
      </c>
      <c r="G67" s="3">
        <v>36837</v>
      </c>
      <c r="H67" s="12">
        <f t="shared" ca="1" si="0"/>
        <v>276</v>
      </c>
      <c r="I67" s="9" t="s">
        <v>285</v>
      </c>
      <c r="J67" s="2">
        <v>3</v>
      </c>
      <c r="K67" s="9">
        <v>1</v>
      </c>
      <c r="L67" s="2">
        <v>5</v>
      </c>
      <c r="M67" s="9">
        <v>6</v>
      </c>
      <c r="N67" s="2">
        <v>8</v>
      </c>
      <c r="O67" s="9">
        <v>9</v>
      </c>
      <c r="P67" s="2">
        <v>4</v>
      </c>
      <c r="Q67" s="9">
        <v>6</v>
      </c>
      <c r="R67" s="2">
        <v>7</v>
      </c>
      <c r="S67" s="9">
        <v>30</v>
      </c>
      <c r="T67" s="2">
        <v>32</v>
      </c>
      <c r="U67" s="9">
        <v>28</v>
      </c>
      <c r="V67" s="2">
        <v>38</v>
      </c>
      <c r="W67" s="9">
        <v>40</v>
      </c>
      <c r="X67" s="2">
        <v>38</v>
      </c>
      <c r="Y67" s="9">
        <v>25</v>
      </c>
      <c r="Z67" s="2">
        <v>22</v>
      </c>
      <c r="AA67" s="9">
        <v>18</v>
      </c>
      <c r="AB67" s="2">
        <v>1</v>
      </c>
      <c r="AC67" s="9">
        <v>0</v>
      </c>
      <c r="AD67" s="2">
        <f t="shared" si="4"/>
        <v>0.30204081632653057</v>
      </c>
      <c r="AE67" s="9">
        <f t="shared" si="1"/>
        <v>18</v>
      </c>
      <c r="AF67" s="2">
        <f t="shared" si="2"/>
        <v>0.34243542435424351</v>
      </c>
      <c r="AG67" s="9">
        <f t="shared" si="5"/>
        <v>8</v>
      </c>
      <c r="AH67" s="2">
        <f t="shared" si="6"/>
        <v>84</v>
      </c>
      <c r="AI67" s="9">
        <f t="shared" si="7"/>
        <v>1</v>
      </c>
      <c r="AJ67" s="4">
        <f t="shared" si="3"/>
        <v>27.75</v>
      </c>
    </row>
    <row r="68" spans="2:36" x14ac:dyDescent="0.35">
      <c r="B68" s="9" t="s">
        <v>60</v>
      </c>
      <c r="C68" s="9" t="s">
        <v>208</v>
      </c>
      <c r="D68" s="9" t="s">
        <v>165</v>
      </c>
      <c r="E68" s="3">
        <v>36609</v>
      </c>
      <c r="F68" s="9" t="s">
        <v>239</v>
      </c>
      <c r="G68" s="3">
        <v>44809</v>
      </c>
      <c r="H68" s="12">
        <f t="shared" ref="H68:H101" ca="1" si="8">DATEDIF(G68,TODAY(),"M")</f>
        <v>14</v>
      </c>
      <c r="I68" s="9" t="s">
        <v>286</v>
      </c>
      <c r="J68" s="2">
        <v>5</v>
      </c>
      <c r="K68" s="9">
        <v>8</v>
      </c>
      <c r="L68" s="2">
        <v>3</v>
      </c>
      <c r="M68" s="9">
        <v>1</v>
      </c>
      <c r="N68" s="2">
        <v>3</v>
      </c>
      <c r="O68" s="9">
        <v>2</v>
      </c>
      <c r="P68" s="2">
        <v>3</v>
      </c>
      <c r="Q68" s="9">
        <v>4</v>
      </c>
      <c r="R68" s="2">
        <v>1</v>
      </c>
      <c r="S68" s="9">
        <v>25</v>
      </c>
      <c r="T68" s="2">
        <v>28</v>
      </c>
      <c r="U68" s="9">
        <v>22</v>
      </c>
      <c r="V68" s="2">
        <v>40</v>
      </c>
      <c r="W68" s="9">
        <v>35</v>
      </c>
      <c r="X68" s="2">
        <v>45</v>
      </c>
      <c r="Y68" s="9">
        <v>18</v>
      </c>
      <c r="Z68" s="2">
        <v>20</v>
      </c>
      <c r="AA68" s="9">
        <v>15</v>
      </c>
      <c r="AB68" s="2">
        <v>2</v>
      </c>
      <c r="AC68" s="9">
        <v>1</v>
      </c>
      <c r="AD68" s="2">
        <f t="shared" si="4"/>
        <v>0.38</v>
      </c>
      <c r="AE68" s="9">
        <f t="shared" ref="AE68:AE101" si="9">_xlfn.RANK.EQ(AD68,$AD$3:$AD$101,1)</f>
        <v>93</v>
      </c>
      <c r="AF68" s="2">
        <f t="shared" ref="AF68:AF101" si="10">((0.5*SUM(S68:U68))+(0.3*SUM(V68:X68))+(0.2*SUM(Y68:AA68)))/SUM(S68:AA68)</f>
        <v>0.33911290322580645</v>
      </c>
      <c r="AG68" s="9">
        <f t="shared" ref="AG68:AG101" si="11">_xlfn.RANK.EQ(AF68,$AF$3:$AF$101,0)</f>
        <v>15</v>
      </c>
      <c r="AH68" s="2">
        <f t="shared" si="6"/>
        <v>73</v>
      </c>
      <c r="AI68" s="9">
        <f t="shared" si="7"/>
        <v>7</v>
      </c>
      <c r="AJ68" s="4">
        <f t="shared" ref="AJ68:AJ101" si="12">(AE68+AG68+AH68+AI68)/4</f>
        <v>47</v>
      </c>
    </row>
    <row r="69" spans="2:36" x14ac:dyDescent="0.35">
      <c r="B69" s="9" t="s">
        <v>73</v>
      </c>
      <c r="C69" s="9" t="s">
        <v>267</v>
      </c>
      <c r="D69" s="9" t="s">
        <v>166</v>
      </c>
      <c r="E69" s="3">
        <v>32825</v>
      </c>
      <c r="F69" s="9" t="s">
        <v>238</v>
      </c>
      <c r="G69" s="3">
        <v>43310</v>
      </c>
      <c r="H69" s="12">
        <f t="shared" ca="1" si="8"/>
        <v>64</v>
      </c>
      <c r="I69" s="9" t="s">
        <v>287</v>
      </c>
      <c r="J69" s="2">
        <v>1</v>
      </c>
      <c r="K69" s="9">
        <v>3</v>
      </c>
      <c r="L69" s="2">
        <v>6</v>
      </c>
      <c r="M69" s="9">
        <v>8</v>
      </c>
      <c r="N69" s="2">
        <v>9</v>
      </c>
      <c r="O69" s="9">
        <v>7</v>
      </c>
      <c r="P69" s="2">
        <v>4</v>
      </c>
      <c r="Q69" s="9">
        <v>1</v>
      </c>
      <c r="R69" s="2">
        <v>3</v>
      </c>
      <c r="S69" s="9">
        <v>25</v>
      </c>
      <c r="T69" s="2">
        <v>22</v>
      </c>
      <c r="U69" s="9">
        <v>20</v>
      </c>
      <c r="V69" s="2">
        <v>30</v>
      </c>
      <c r="W69" s="9">
        <v>32</v>
      </c>
      <c r="X69" s="2">
        <v>28</v>
      </c>
      <c r="Y69" s="9">
        <v>38</v>
      </c>
      <c r="Z69" s="2">
        <v>40</v>
      </c>
      <c r="AA69" s="9">
        <v>42</v>
      </c>
      <c r="AB69" s="2">
        <v>4</v>
      </c>
      <c r="AC69" s="9">
        <v>2</v>
      </c>
      <c r="AD69" s="2">
        <f t="shared" ref="AD69:AD101" si="13">(0.5*SUM(J69:L69)+0.3*SUM(M69:O69)+0.2*SUM(P69:R69))/SUM(J69:R69)</f>
        <v>0.32857142857142857</v>
      </c>
      <c r="AE69" s="9">
        <f t="shared" si="9"/>
        <v>46</v>
      </c>
      <c r="AF69" s="2">
        <f t="shared" si="10"/>
        <v>0.30505415162454874</v>
      </c>
      <c r="AG69" s="9">
        <f t="shared" si="11"/>
        <v>84</v>
      </c>
      <c r="AH69" s="2">
        <f t="shared" ref="AH69:AH101" si="14">_xlfn.RANK.EQ(AB69,$AB$3:$AB$101,0)</f>
        <v>44</v>
      </c>
      <c r="AI69" s="9">
        <f t="shared" ref="AI69:AI101" si="15">_xlfn.RANK.EQ(AC69,$AC$3:$AC$101,1)</f>
        <v>35</v>
      </c>
      <c r="AJ69" s="4">
        <f t="shared" si="12"/>
        <v>52.25</v>
      </c>
    </row>
    <row r="70" spans="2:36" x14ac:dyDescent="0.35">
      <c r="B70" s="9" t="s">
        <v>74</v>
      </c>
      <c r="C70" s="9" t="s">
        <v>268</v>
      </c>
      <c r="D70" s="9" t="s">
        <v>167</v>
      </c>
      <c r="E70" s="3">
        <v>34348</v>
      </c>
      <c r="F70" s="9" t="s">
        <v>238</v>
      </c>
      <c r="G70" s="5">
        <v>43643</v>
      </c>
      <c r="H70" s="12">
        <f t="shared" ca="1" si="8"/>
        <v>53</v>
      </c>
      <c r="I70" s="9" t="s">
        <v>285</v>
      </c>
      <c r="J70" s="2">
        <v>6</v>
      </c>
      <c r="K70" s="9">
        <v>2</v>
      </c>
      <c r="L70" s="2">
        <v>1</v>
      </c>
      <c r="M70" s="9">
        <v>6</v>
      </c>
      <c r="N70" s="2">
        <v>7</v>
      </c>
      <c r="O70" s="9">
        <v>8</v>
      </c>
      <c r="P70" s="2">
        <v>7</v>
      </c>
      <c r="Q70" s="9">
        <v>5</v>
      </c>
      <c r="R70" s="2">
        <v>9</v>
      </c>
      <c r="S70" s="9">
        <v>25</v>
      </c>
      <c r="T70" s="2">
        <v>29</v>
      </c>
      <c r="U70" s="9">
        <v>31</v>
      </c>
      <c r="V70" s="2">
        <v>36</v>
      </c>
      <c r="W70" s="9">
        <v>40</v>
      </c>
      <c r="X70" s="2">
        <v>42</v>
      </c>
      <c r="Y70" s="9">
        <v>35</v>
      </c>
      <c r="Z70" s="2">
        <v>28</v>
      </c>
      <c r="AA70" s="9">
        <v>30</v>
      </c>
      <c r="AB70" s="2">
        <v>0</v>
      </c>
      <c r="AC70" s="9">
        <v>1</v>
      </c>
      <c r="AD70" s="2">
        <f t="shared" si="13"/>
        <v>0.29411764705882354</v>
      </c>
      <c r="AE70" s="9">
        <f t="shared" si="9"/>
        <v>7</v>
      </c>
      <c r="AF70" s="2">
        <f t="shared" si="10"/>
        <v>0.32601351351351349</v>
      </c>
      <c r="AG70" s="9">
        <f t="shared" si="11"/>
        <v>64</v>
      </c>
      <c r="AH70" s="2">
        <f t="shared" si="14"/>
        <v>93</v>
      </c>
      <c r="AI70" s="9">
        <f t="shared" si="15"/>
        <v>7</v>
      </c>
      <c r="AJ70" s="4">
        <f t="shared" si="12"/>
        <v>42.75</v>
      </c>
    </row>
    <row r="71" spans="2:36" x14ac:dyDescent="0.35">
      <c r="B71" s="9" t="s">
        <v>75</v>
      </c>
      <c r="C71" s="9" t="s">
        <v>159</v>
      </c>
      <c r="D71" s="9" t="s">
        <v>168</v>
      </c>
      <c r="E71" s="3">
        <v>31818</v>
      </c>
      <c r="F71" s="9" t="s">
        <v>239</v>
      </c>
      <c r="G71" s="3">
        <v>43516</v>
      </c>
      <c r="H71" s="12">
        <f t="shared" ca="1" si="8"/>
        <v>57</v>
      </c>
      <c r="I71" s="9" t="s">
        <v>288</v>
      </c>
      <c r="J71" s="2">
        <v>9</v>
      </c>
      <c r="K71" s="9">
        <v>7</v>
      </c>
      <c r="L71" s="2">
        <v>6</v>
      </c>
      <c r="M71" s="9">
        <v>3</v>
      </c>
      <c r="N71" s="2">
        <v>1</v>
      </c>
      <c r="O71" s="9">
        <v>5</v>
      </c>
      <c r="P71" s="2">
        <v>3</v>
      </c>
      <c r="Q71" s="9">
        <v>6</v>
      </c>
      <c r="R71" s="2">
        <v>5</v>
      </c>
      <c r="S71" s="9">
        <v>22</v>
      </c>
      <c r="T71" s="2">
        <v>28</v>
      </c>
      <c r="U71" s="9">
        <v>30</v>
      </c>
      <c r="V71" s="2">
        <v>32</v>
      </c>
      <c r="W71" s="9">
        <v>38</v>
      </c>
      <c r="X71" s="2">
        <v>45</v>
      </c>
      <c r="Y71" s="9">
        <v>20</v>
      </c>
      <c r="Z71" s="2">
        <v>25</v>
      </c>
      <c r="AA71" s="9">
        <v>28</v>
      </c>
      <c r="AB71" s="2">
        <v>7</v>
      </c>
      <c r="AC71" s="9">
        <v>3</v>
      </c>
      <c r="AD71" s="2">
        <f t="shared" si="13"/>
        <v>0.36666666666666664</v>
      </c>
      <c r="AE71" s="9">
        <f t="shared" si="9"/>
        <v>84</v>
      </c>
      <c r="AF71" s="2">
        <f t="shared" si="10"/>
        <v>0.33246268656716416</v>
      </c>
      <c r="AG71" s="9">
        <f t="shared" si="11"/>
        <v>43</v>
      </c>
      <c r="AH71" s="2">
        <f t="shared" si="14"/>
        <v>7</v>
      </c>
      <c r="AI71" s="9">
        <f t="shared" si="15"/>
        <v>65</v>
      </c>
      <c r="AJ71" s="4">
        <f t="shared" si="12"/>
        <v>49.75</v>
      </c>
    </row>
    <row r="72" spans="2:36" x14ac:dyDescent="0.35">
      <c r="B72" s="9" t="s">
        <v>76</v>
      </c>
      <c r="C72" s="9" t="s">
        <v>269</v>
      </c>
      <c r="D72" s="9" t="s">
        <v>169</v>
      </c>
      <c r="E72" s="3">
        <v>33071</v>
      </c>
      <c r="F72" s="9" t="s">
        <v>238</v>
      </c>
      <c r="G72" s="3">
        <v>43474</v>
      </c>
      <c r="H72" s="12">
        <f t="shared" ca="1" si="8"/>
        <v>58</v>
      </c>
      <c r="I72" s="9" t="s">
        <v>285</v>
      </c>
      <c r="J72" s="2">
        <v>2</v>
      </c>
      <c r="K72" s="9">
        <v>9</v>
      </c>
      <c r="L72" s="2">
        <v>2</v>
      </c>
      <c r="M72" s="9">
        <v>9</v>
      </c>
      <c r="N72" s="2">
        <v>5</v>
      </c>
      <c r="O72" s="9">
        <v>1</v>
      </c>
      <c r="P72" s="2">
        <v>6</v>
      </c>
      <c r="Q72" s="9">
        <v>5</v>
      </c>
      <c r="R72" s="2">
        <v>2</v>
      </c>
      <c r="S72" s="9">
        <v>23</v>
      </c>
      <c r="T72" s="2">
        <v>19</v>
      </c>
      <c r="U72" s="9">
        <v>25</v>
      </c>
      <c r="V72" s="2">
        <v>38</v>
      </c>
      <c r="W72" s="9">
        <v>35</v>
      </c>
      <c r="X72" s="2">
        <v>42</v>
      </c>
      <c r="Y72" s="9">
        <v>15</v>
      </c>
      <c r="Z72" s="2">
        <v>18</v>
      </c>
      <c r="AA72" s="9">
        <v>20</v>
      </c>
      <c r="AB72" s="2">
        <v>6</v>
      </c>
      <c r="AC72" s="9">
        <v>4</v>
      </c>
      <c r="AD72" s="2">
        <f t="shared" si="13"/>
        <v>0.33170731707317075</v>
      </c>
      <c r="AE72" s="9">
        <f t="shared" si="9"/>
        <v>53</v>
      </c>
      <c r="AF72" s="2">
        <f t="shared" si="10"/>
        <v>0.33446808510638293</v>
      </c>
      <c r="AG72" s="9">
        <f t="shared" si="11"/>
        <v>35</v>
      </c>
      <c r="AH72" s="2">
        <f t="shared" si="14"/>
        <v>17</v>
      </c>
      <c r="AI72" s="9">
        <f t="shared" si="15"/>
        <v>81</v>
      </c>
      <c r="AJ72" s="4">
        <f t="shared" si="12"/>
        <v>46.5</v>
      </c>
    </row>
    <row r="73" spans="2:36" x14ac:dyDescent="0.35">
      <c r="B73" s="9" t="s">
        <v>77</v>
      </c>
      <c r="C73" s="9" t="s">
        <v>222</v>
      </c>
      <c r="D73" s="9" t="s">
        <v>170</v>
      </c>
      <c r="E73" s="3">
        <v>34968</v>
      </c>
      <c r="F73" s="9" t="s">
        <v>239</v>
      </c>
      <c r="G73" s="5">
        <v>43657</v>
      </c>
      <c r="H73" s="12">
        <f t="shared" ca="1" si="8"/>
        <v>52</v>
      </c>
      <c r="I73" s="9" t="s">
        <v>287</v>
      </c>
      <c r="J73" s="2">
        <v>7</v>
      </c>
      <c r="K73" s="9">
        <v>6</v>
      </c>
      <c r="L73" s="2">
        <v>8</v>
      </c>
      <c r="M73" s="9">
        <v>4</v>
      </c>
      <c r="N73" s="2">
        <v>3</v>
      </c>
      <c r="O73" s="9">
        <v>6</v>
      </c>
      <c r="P73" s="2">
        <v>9</v>
      </c>
      <c r="Q73" s="9">
        <v>8</v>
      </c>
      <c r="R73" s="2">
        <v>6</v>
      </c>
      <c r="S73" s="9">
        <v>32</v>
      </c>
      <c r="T73" s="2">
        <v>28</v>
      </c>
      <c r="U73" s="9">
        <v>30</v>
      </c>
      <c r="V73" s="2">
        <v>45</v>
      </c>
      <c r="W73" s="9">
        <v>40</v>
      </c>
      <c r="X73" s="2">
        <v>38</v>
      </c>
      <c r="Y73" s="9">
        <v>28</v>
      </c>
      <c r="Z73" s="2">
        <v>30</v>
      </c>
      <c r="AA73" s="9">
        <v>32</v>
      </c>
      <c r="AB73" s="2">
        <v>5</v>
      </c>
      <c r="AC73" s="9">
        <v>3</v>
      </c>
      <c r="AD73" s="2">
        <f t="shared" si="13"/>
        <v>0.33333333333333331</v>
      </c>
      <c r="AE73" s="9">
        <f t="shared" si="9"/>
        <v>57</v>
      </c>
      <c r="AF73" s="2">
        <f t="shared" si="10"/>
        <v>0.32970297029702972</v>
      </c>
      <c r="AG73" s="9">
        <f t="shared" si="11"/>
        <v>57</v>
      </c>
      <c r="AH73" s="2">
        <f t="shared" si="14"/>
        <v>27</v>
      </c>
      <c r="AI73" s="9">
        <f t="shared" si="15"/>
        <v>65</v>
      </c>
      <c r="AJ73" s="4">
        <f t="shared" si="12"/>
        <v>51.5</v>
      </c>
    </row>
    <row r="74" spans="2:36" x14ac:dyDescent="0.35">
      <c r="B74" s="9" t="s">
        <v>78</v>
      </c>
      <c r="C74" s="9" t="s">
        <v>270</v>
      </c>
      <c r="D74" s="9" t="s">
        <v>171</v>
      </c>
      <c r="E74" s="3">
        <v>31421</v>
      </c>
      <c r="F74" s="9" t="s">
        <v>238</v>
      </c>
      <c r="G74" s="3">
        <v>43025</v>
      </c>
      <c r="H74" s="12">
        <f t="shared" ca="1" si="8"/>
        <v>73</v>
      </c>
      <c r="I74" s="9" t="s">
        <v>285</v>
      </c>
      <c r="J74" s="2">
        <v>1</v>
      </c>
      <c r="K74" s="9">
        <v>5</v>
      </c>
      <c r="L74" s="2">
        <v>3</v>
      </c>
      <c r="M74" s="9">
        <v>8</v>
      </c>
      <c r="N74" s="2">
        <v>9</v>
      </c>
      <c r="O74" s="9">
        <v>7</v>
      </c>
      <c r="P74" s="2">
        <v>4</v>
      </c>
      <c r="Q74" s="9">
        <v>1</v>
      </c>
      <c r="R74" s="2">
        <v>3</v>
      </c>
      <c r="S74" s="9">
        <v>20</v>
      </c>
      <c r="T74" s="2">
        <v>22</v>
      </c>
      <c r="U74" s="9">
        <v>18</v>
      </c>
      <c r="V74" s="2">
        <v>30</v>
      </c>
      <c r="W74" s="9">
        <v>32</v>
      </c>
      <c r="X74" s="2">
        <v>28</v>
      </c>
      <c r="Y74" s="9">
        <v>38</v>
      </c>
      <c r="Z74" s="2">
        <v>40</v>
      </c>
      <c r="AA74" s="9">
        <v>42</v>
      </c>
      <c r="AB74" s="2">
        <v>4</v>
      </c>
      <c r="AC74" s="9">
        <v>2</v>
      </c>
      <c r="AD74" s="2">
        <f t="shared" si="13"/>
        <v>0.32439024390243898</v>
      </c>
      <c r="AE74" s="9">
        <f t="shared" si="9"/>
        <v>37</v>
      </c>
      <c r="AF74" s="2">
        <f t="shared" si="10"/>
        <v>0.3</v>
      </c>
      <c r="AG74" s="9">
        <f t="shared" si="11"/>
        <v>94</v>
      </c>
      <c r="AH74" s="2">
        <f t="shared" si="14"/>
        <v>44</v>
      </c>
      <c r="AI74" s="9">
        <f t="shared" si="15"/>
        <v>35</v>
      </c>
      <c r="AJ74" s="4">
        <f t="shared" si="12"/>
        <v>52.5</v>
      </c>
    </row>
    <row r="75" spans="2:36" x14ac:dyDescent="0.35">
      <c r="B75" s="9" t="s">
        <v>79</v>
      </c>
      <c r="C75" s="9" t="s">
        <v>223</v>
      </c>
      <c r="D75" s="9" t="s">
        <v>172</v>
      </c>
      <c r="E75" s="3">
        <v>33315</v>
      </c>
      <c r="F75" s="9" t="s">
        <v>239</v>
      </c>
      <c r="G75" s="3">
        <v>43514</v>
      </c>
      <c r="H75" s="12">
        <f t="shared" ca="1" si="8"/>
        <v>57</v>
      </c>
      <c r="I75" s="9" t="s">
        <v>288</v>
      </c>
      <c r="J75" s="2">
        <v>4</v>
      </c>
      <c r="K75" s="9">
        <v>7</v>
      </c>
      <c r="L75" s="2">
        <v>2</v>
      </c>
      <c r="M75" s="9">
        <v>3</v>
      </c>
      <c r="N75" s="2">
        <v>6</v>
      </c>
      <c r="O75" s="9">
        <v>4</v>
      </c>
      <c r="P75" s="2">
        <v>5</v>
      </c>
      <c r="Q75" s="9">
        <v>8</v>
      </c>
      <c r="R75" s="2">
        <v>3</v>
      </c>
      <c r="S75" s="9">
        <v>24</v>
      </c>
      <c r="T75" s="2">
        <v>22</v>
      </c>
      <c r="U75" s="9">
        <v>19</v>
      </c>
      <c r="V75" s="2">
        <v>29</v>
      </c>
      <c r="W75" s="9">
        <v>27</v>
      </c>
      <c r="X75" s="2">
        <v>31</v>
      </c>
      <c r="Y75" s="9">
        <v>38</v>
      </c>
      <c r="Z75" s="2">
        <v>39</v>
      </c>
      <c r="AA75" s="9">
        <v>36</v>
      </c>
      <c r="AB75" s="2">
        <v>4</v>
      </c>
      <c r="AC75" s="9">
        <v>2</v>
      </c>
      <c r="AD75" s="2">
        <f t="shared" si="13"/>
        <v>0.32380952380952382</v>
      </c>
      <c r="AE75" s="9">
        <f t="shared" si="9"/>
        <v>36</v>
      </c>
      <c r="AF75" s="2">
        <f t="shared" si="10"/>
        <v>0.30641509433962261</v>
      </c>
      <c r="AG75" s="9">
        <f t="shared" si="11"/>
        <v>78</v>
      </c>
      <c r="AH75" s="2">
        <f t="shared" si="14"/>
        <v>44</v>
      </c>
      <c r="AI75" s="9">
        <f t="shared" si="15"/>
        <v>35</v>
      </c>
      <c r="AJ75" s="4">
        <f t="shared" si="12"/>
        <v>48.25</v>
      </c>
    </row>
    <row r="76" spans="2:36" x14ac:dyDescent="0.35">
      <c r="B76" s="9" t="s">
        <v>80</v>
      </c>
      <c r="C76" s="9" t="s">
        <v>224</v>
      </c>
      <c r="D76" s="9" t="s">
        <v>173</v>
      </c>
      <c r="E76" s="3">
        <v>32391</v>
      </c>
      <c r="F76" s="9" t="s">
        <v>238</v>
      </c>
      <c r="G76" s="3">
        <v>43174</v>
      </c>
      <c r="H76" s="12">
        <f t="shared" ca="1" si="8"/>
        <v>68</v>
      </c>
      <c r="I76" s="9" t="s">
        <v>286</v>
      </c>
      <c r="J76" s="2">
        <v>6</v>
      </c>
      <c r="K76" s="9">
        <v>3</v>
      </c>
      <c r="L76" s="2">
        <v>5</v>
      </c>
      <c r="M76" s="9">
        <v>2</v>
      </c>
      <c r="N76" s="2">
        <v>4</v>
      </c>
      <c r="O76" s="9">
        <v>5</v>
      </c>
      <c r="P76" s="2">
        <v>6</v>
      </c>
      <c r="Q76" s="9">
        <v>7</v>
      </c>
      <c r="R76" s="2">
        <v>5</v>
      </c>
      <c r="S76" s="9">
        <v>28</v>
      </c>
      <c r="T76" s="2">
        <v>30</v>
      </c>
      <c r="U76" s="9">
        <v>32</v>
      </c>
      <c r="V76" s="2">
        <v>41</v>
      </c>
      <c r="W76" s="9">
        <v>37</v>
      </c>
      <c r="X76" s="2">
        <v>39</v>
      </c>
      <c r="Y76" s="9">
        <v>22</v>
      </c>
      <c r="Z76" s="2">
        <v>25</v>
      </c>
      <c r="AA76" s="9">
        <v>28</v>
      </c>
      <c r="AB76" s="2">
        <v>5</v>
      </c>
      <c r="AC76" s="9">
        <v>2</v>
      </c>
      <c r="AD76" s="2">
        <f t="shared" si="13"/>
        <v>0.3232558139534884</v>
      </c>
      <c r="AE76" s="9">
        <f t="shared" si="9"/>
        <v>35</v>
      </c>
      <c r="AF76" s="2">
        <f t="shared" si="10"/>
        <v>0.33723404255319145</v>
      </c>
      <c r="AG76" s="9">
        <f t="shared" si="11"/>
        <v>22</v>
      </c>
      <c r="AH76" s="2">
        <f t="shared" si="14"/>
        <v>27</v>
      </c>
      <c r="AI76" s="9">
        <f t="shared" si="15"/>
        <v>35</v>
      </c>
      <c r="AJ76" s="4">
        <f t="shared" si="12"/>
        <v>29.75</v>
      </c>
    </row>
    <row r="77" spans="2:36" x14ac:dyDescent="0.35">
      <c r="B77" s="9" t="s">
        <v>81</v>
      </c>
      <c r="C77" s="9" t="s">
        <v>271</v>
      </c>
      <c r="D77" s="9" t="s">
        <v>174</v>
      </c>
      <c r="E77" s="3">
        <v>32924</v>
      </c>
      <c r="F77" s="9" t="s">
        <v>238</v>
      </c>
      <c r="G77" s="3">
        <v>43914</v>
      </c>
      <c r="H77" s="12">
        <f t="shared" ca="1" si="8"/>
        <v>44</v>
      </c>
      <c r="I77" s="9" t="s">
        <v>287</v>
      </c>
      <c r="J77" s="2">
        <v>3</v>
      </c>
      <c r="K77" s="9">
        <v>1</v>
      </c>
      <c r="L77" s="2">
        <v>6</v>
      </c>
      <c r="M77" s="9">
        <v>6</v>
      </c>
      <c r="N77" s="2">
        <v>8</v>
      </c>
      <c r="O77" s="9">
        <v>9</v>
      </c>
      <c r="P77" s="2">
        <v>4</v>
      </c>
      <c r="Q77" s="9">
        <v>6</v>
      </c>
      <c r="R77" s="2">
        <v>7</v>
      </c>
      <c r="S77" s="9">
        <v>30</v>
      </c>
      <c r="T77" s="2">
        <v>32</v>
      </c>
      <c r="U77" s="9">
        <v>28</v>
      </c>
      <c r="V77" s="2">
        <v>37</v>
      </c>
      <c r="W77" s="9">
        <v>39</v>
      </c>
      <c r="X77" s="2">
        <v>37</v>
      </c>
      <c r="Y77" s="9">
        <v>25</v>
      </c>
      <c r="Z77" s="2">
        <v>22</v>
      </c>
      <c r="AA77" s="9">
        <v>18</v>
      </c>
      <c r="AB77" s="2">
        <v>1</v>
      </c>
      <c r="AC77" s="9">
        <v>0</v>
      </c>
      <c r="AD77" s="2">
        <f t="shared" si="13"/>
        <v>0.30599999999999999</v>
      </c>
      <c r="AE77" s="9">
        <f t="shared" si="9"/>
        <v>20</v>
      </c>
      <c r="AF77" s="2">
        <f t="shared" si="10"/>
        <v>0.34291044776119406</v>
      </c>
      <c r="AG77" s="9">
        <f t="shared" si="11"/>
        <v>4</v>
      </c>
      <c r="AH77" s="2">
        <f t="shared" si="14"/>
        <v>84</v>
      </c>
      <c r="AI77" s="9">
        <f t="shared" si="15"/>
        <v>1</v>
      </c>
      <c r="AJ77" s="4">
        <f t="shared" si="12"/>
        <v>27.25</v>
      </c>
    </row>
    <row r="78" spans="2:36" x14ac:dyDescent="0.35">
      <c r="B78" s="9" t="s">
        <v>82</v>
      </c>
      <c r="C78" s="9" t="s">
        <v>225</v>
      </c>
      <c r="D78" s="9" t="s">
        <v>175</v>
      </c>
      <c r="E78" s="3">
        <v>33963</v>
      </c>
      <c r="F78" s="9" t="s">
        <v>239</v>
      </c>
      <c r="G78" s="5">
        <v>43564</v>
      </c>
      <c r="H78" s="12">
        <f t="shared" ca="1" si="8"/>
        <v>55</v>
      </c>
      <c r="I78" s="9" t="s">
        <v>285</v>
      </c>
      <c r="J78" s="2">
        <v>5</v>
      </c>
      <c r="K78" s="9">
        <v>8</v>
      </c>
      <c r="L78" s="2">
        <v>3</v>
      </c>
      <c r="M78" s="9">
        <v>1</v>
      </c>
      <c r="N78" s="2">
        <v>3</v>
      </c>
      <c r="O78" s="9">
        <v>2</v>
      </c>
      <c r="P78" s="2">
        <v>3</v>
      </c>
      <c r="Q78" s="9">
        <v>4</v>
      </c>
      <c r="R78" s="2">
        <v>2</v>
      </c>
      <c r="S78" s="9">
        <v>25</v>
      </c>
      <c r="T78" s="2">
        <v>28</v>
      </c>
      <c r="U78" s="9">
        <v>22</v>
      </c>
      <c r="V78" s="2">
        <v>39</v>
      </c>
      <c r="W78" s="9">
        <v>34</v>
      </c>
      <c r="X78" s="2">
        <v>44</v>
      </c>
      <c r="Y78" s="9">
        <v>18</v>
      </c>
      <c r="Z78" s="2">
        <v>20</v>
      </c>
      <c r="AA78" s="9">
        <v>15</v>
      </c>
      <c r="AB78" s="2">
        <v>2</v>
      </c>
      <c r="AC78" s="9">
        <v>1</v>
      </c>
      <c r="AD78" s="2">
        <f t="shared" si="13"/>
        <v>0.37419354838709684</v>
      </c>
      <c r="AE78" s="9">
        <f t="shared" si="9"/>
        <v>91</v>
      </c>
      <c r="AF78" s="2">
        <f t="shared" si="10"/>
        <v>0.33959183673469384</v>
      </c>
      <c r="AG78" s="9">
        <f t="shared" si="11"/>
        <v>13</v>
      </c>
      <c r="AH78" s="2">
        <f t="shared" si="14"/>
        <v>73</v>
      </c>
      <c r="AI78" s="9">
        <f t="shared" si="15"/>
        <v>7</v>
      </c>
      <c r="AJ78" s="4">
        <f t="shared" si="12"/>
        <v>46</v>
      </c>
    </row>
    <row r="79" spans="2:36" x14ac:dyDescent="0.35">
      <c r="B79" s="9" t="s">
        <v>83</v>
      </c>
      <c r="C79" s="9" t="s">
        <v>272</v>
      </c>
      <c r="D79" s="9" t="s">
        <v>176</v>
      </c>
      <c r="E79" s="3">
        <v>32067</v>
      </c>
      <c r="F79" s="9" t="s">
        <v>238</v>
      </c>
      <c r="G79" s="3">
        <v>43052</v>
      </c>
      <c r="H79" s="12">
        <f t="shared" ca="1" si="8"/>
        <v>72</v>
      </c>
      <c r="I79" s="9" t="s">
        <v>287</v>
      </c>
      <c r="J79" s="2">
        <v>2</v>
      </c>
      <c r="K79" s="9">
        <v>4</v>
      </c>
      <c r="L79" s="2">
        <v>6</v>
      </c>
      <c r="M79" s="9">
        <v>8</v>
      </c>
      <c r="N79" s="2">
        <v>9</v>
      </c>
      <c r="O79" s="9">
        <v>7</v>
      </c>
      <c r="P79" s="2">
        <v>4</v>
      </c>
      <c r="Q79" s="9">
        <v>1</v>
      </c>
      <c r="R79" s="2">
        <v>3</v>
      </c>
      <c r="S79" s="9">
        <v>40</v>
      </c>
      <c r="T79" s="2">
        <v>22</v>
      </c>
      <c r="U79" s="9">
        <v>20</v>
      </c>
      <c r="V79" s="2">
        <v>29</v>
      </c>
      <c r="W79" s="9">
        <v>31</v>
      </c>
      <c r="X79" s="2">
        <v>27</v>
      </c>
      <c r="Y79" s="9">
        <v>38</v>
      </c>
      <c r="Z79" s="2">
        <v>40</v>
      </c>
      <c r="AA79" s="9">
        <v>42</v>
      </c>
      <c r="AB79" s="2">
        <v>4</v>
      </c>
      <c r="AC79" s="9">
        <v>2</v>
      </c>
      <c r="AD79" s="2">
        <f t="shared" si="13"/>
        <v>0.33636363636363636</v>
      </c>
      <c r="AE79" s="9">
        <f t="shared" si="9"/>
        <v>69</v>
      </c>
      <c r="AF79" s="2">
        <f t="shared" si="10"/>
        <v>0.31522491349480969</v>
      </c>
      <c r="AG79" s="9">
        <f t="shared" si="11"/>
        <v>71</v>
      </c>
      <c r="AH79" s="2">
        <f t="shared" si="14"/>
        <v>44</v>
      </c>
      <c r="AI79" s="9">
        <f t="shared" si="15"/>
        <v>35</v>
      </c>
      <c r="AJ79" s="4">
        <f t="shared" si="12"/>
        <v>54.75</v>
      </c>
    </row>
    <row r="80" spans="2:36" x14ac:dyDescent="0.35">
      <c r="B80" s="9" t="s">
        <v>84</v>
      </c>
      <c r="C80" s="9" t="s">
        <v>273</v>
      </c>
      <c r="D80" s="9" t="s">
        <v>177</v>
      </c>
      <c r="E80" s="3">
        <v>33169</v>
      </c>
      <c r="F80" s="9" t="s">
        <v>238</v>
      </c>
      <c r="G80" s="3">
        <v>43381</v>
      </c>
      <c r="H80" s="12">
        <f t="shared" ca="1" si="8"/>
        <v>61</v>
      </c>
      <c r="I80" s="9" t="s">
        <v>288</v>
      </c>
      <c r="J80" s="2">
        <v>6</v>
      </c>
      <c r="K80" s="9">
        <v>2</v>
      </c>
      <c r="L80" s="2">
        <v>1</v>
      </c>
      <c r="M80" s="9">
        <v>6</v>
      </c>
      <c r="N80" s="2">
        <v>7</v>
      </c>
      <c r="O80" s="9">
        <v>8</v>
      </c>
      <c r="P80" s="2">
        <v>7</v>
      </c>
      <c r="Q80" s="9">
        <v>5</v>
      </c>
      <c r="R80" s="2">
        <v>8</v>
      </c>
      <c r="S80" s="9">
        <v>25</v>
      </c>
      <c r="T80" s="2">
        <v>29</v>
      </c>
      <c r="U80" s="9">
        <v>31</v>
      </c>
      <c r="V80" s="2">
        <v>35</v>
      </c>
      <c r="W80" s="9">
        <v>39</v>
      </c>
      <c r="X80" s="2">
        <v>41</v>
      </c>
      <c r="Y80" s="9">
        <v>35</v>
      </c>
      <c r="Z80" s="2">
        <v>28</v>
      </c>
      <c r="AA80" s="9">
        <v>30</v>
      </c>
      <c r="AB80" s="2">
        <v>0</v>
      </c>
      <c r="AC80" s="9">
        <v>1</v>
      </c>
      <c r="AD80" s="2">
        <f t="shared" si="13"/>
        <v>0.29600000000000004</v>
      </c>
      <c r="AE80" s="9">
        <f t="shared" si="9"/>
        <v>9</v>
      </c>
      <c r="AF80" s="2">
        <f t="shared" si="10"/>
        <v>0.32627986348122867</v>
      </c>
      <c r="AG80" s="9">
        <f t="shared" si="11"/>
        <v>62</v>
      </c>
      <c r="AH80" s="2">
        <f t="shared" si="14"/>
        <v>93</v>
      </c>
      <c r="AI80" s="9">
        <f t="shared" si="15"/>
        <v>7</v>
      </c>
      <c r="AJ80" s="4">
        <f t="shared" si="12"/>
        <v>42.75</v>
      </c>
    </row>
    <row r="81" spans="2:36" x14ac:dyDescent="0.35">
      <c r="B81" s="9" t="s">
        <v>85</v>
      </c>
      <c r="C81" s="9" t="s">
        <v>226</v>
      </c>
      <c r="D81" s="9" t="s">
        <v>178</v>
      </c>
      <c r="E81" s="3">
        <v>34387</v>
      </c>
      <c r="F81" s="9" t="s">
        <v>239</v>
      </c>
      <c r="G81" s="3">
        <v>43661</v>
      </c>
      <c r="H81" s="12">
        <f t="shared" ca="1" si="8"/>
        <v>52</v>
      </c>
      <c r="I81" s="9" t="s">
        <v>286</v>
      </c>
      <c r="J81" s="2">
        <v>9</v>
      </c>
      <c r="K81" s="9">
        <v>7</v>
      </c>
      <c r="L81" s="2">
        <v>6</v>
      </c>
      <c r="M81" s="9">
        <v>3</v>
      </c>
      <c r="N81" s="2">
        <v>1</v>
      </c>
      <c r="O81" s="9">
        <v>5</v>
      </c>
      <c r="P81" s="2">
        <v>3</v>
      </c>
      <c r="Q81" s="9">
        <v>6</v>
      </c>
      <c r="R81" s="2">
        <v>5</v>
      </c>
      <c r="S81" s="9">
        <v>22</v>
      </c>
      <c r="T81" s="2">
        <v>28</v>
      </c>
      <c r="U81" s="9">
        <v>30</v>
      </c>
      <c r="V81" s="2">
        <v>31</v>
      </c>
      <c r="W81" s="9">
        <v>37</v>
      </c>
      <c r="X81" s="2">
        <v>44</v>
      </c>
      <c r="Y81" s="9">
        <v>20</v>
      </c>
      <c r="Z81" s="2">
        <v>25</v>
      </c>
      <c r="AA81" s="9">
        <v>28</v>
      </c>
      <c r="AB81" s="2">
        <v>7</v>
      </c>
      <c r="AC81" s="9">
        <v>3</v>
      </c>
      <c r="AD81" s="2">
        <f t="shared" si="13"/>
        <v>0.36666666666666664</v>
      </c>
      <c r="AE81" s="9">
        <f t="shared" si="9"/>
        <v>84</v>
      </c>
      <c r="AF81" s="2">
        <f t="shared" si="10"/>
        <v>0.33283018867924524</v>
      </c>
      <c r="AG81" s="9">
        <f t="shared" si="11"/>
        <v>42</v>
      </c>
      <c r="AH81" s="2">
        <f t="shared" si="14"/>
        <v>7</v>
      </c>
      <c r="AI81" s="9">
        <f t="shared" si="15"/>
        <v>65</v>
      </c>
      <c r="AJ81" s="4">
        <f t="shared" si="12"/>
        <v>49.5</v>
      </c>
    </row>
    <row r="82" spans="2:36" x14ac:dyDescent="0.35">
      <c r="B82" s="9" t="s">
        <v>86</v>
      </c>
      <c r="C82" s="9" t="s">
        <v>274</v>
      </c>
      <c r="D82" s="9" t="s">
        <v>179</v>
      </c>
      <c r="E82" s="3">
        <v>33112</v>
      </c>
      <c r="F82" s="9" t="s">
        <v>238</v>
      </c>
      <c r="G82" s="3">
        <v>43436</v>
      </c>
      <c r="H82" s="12">
        <f t="shared" ca="1" si="8"/>
        <v>59</v>
      </c>
      <c r="I82" s="9" t="s">
        <v>285</v>
      </c>
      <c r="J82" s="2">
        <v>2</v>
      </c>
      <c r="K82" s="9">
        <v>9</v>
      </c>
      <c r="L82" s="2">
        <v>2</v>
      </c>
      <c r="M82" s="9">
        <v>9</v>
      </c>
      <c r="N82" s="2">
        <v>5</v>
      </c>
      <c r="O82" s="9">
        <v>1</v>
      </c>
      <c r="P82" s="2">
        <v>6</v>
      </c>
      <c r="Q82" s="9">
        <v>5</v>
      </c>
      <c r="R82" s="2">
        <v>9</v>
      </c>
      <c r="S82" s="9">
        <v>23</v>
      </c>
      <c r="T82" s="2">
        <v>19</v>
      </c>
      <c r="U82" s="9">
        <v>25</v>
      </c>
      <c r="V82" s="2">
        <v>37</v>
      </c>
      <c r="W82" s="9">
        <v>34</v>
      </c>
      <c r="X82" s="2">
        <v>41</v>
      </c>
      <c r="Y82" s="9">
        <v>15</v>
      </c>
      <c r="Z82" s="2">
        <v>18</v>
      </c>
      <c r="AA82" s="9">
        <v>20</v>
      </c>
      <c r="AB82" s="2">
        <v>6</v>
      </c>
      <c r="AC82" s="9">
        <v>4</v>
      </c>
      <c r="AD82" s="2">
        <f t="shared" si="13"/>
        <v>0.3125</v>
      </c>
      <c r="AE82" s="9">
        <f t="shared" si="9"/>
        <v>26</v>
      </c>
      <c r="AF82" s="2">
        <f t="shared" si="10"/>
        <v>0.33491379310344821</v>
      </c>
      <c r="AG82" s="9">
        <f t="shared" si="11"/>
        <v>33</v>
      </c>
      <c r="AH82" s="2">
        <f t="shared" si="14"/>
        <v>17</v>
      </c>
      <c r="AI82" s="9">
        <f t="shared" si="15"/>
        <v>81</v>
      </c>
      <c r="AJ82" s="4">
        <f t="shared" si="12"/>
        <v>39.25</v>
      </c>
    </row>
    <row r="83" spans="2:36" x14ac:dyDescent="0.35">
      <c r="B83" s="9" t="s">
        <v>87</v>
      </c>
      <c r="C83" s="9" t="s">
        <v>227</v>
      </c>
      <c r="D83" s="9" t="s">
        <v>180</v>
      </c>
      <c r="E83" s="3">
        <v>35717</v>
      </c>
      <c r="F83" s="9" t="s">
        <v>239</v>
      </c>
      <c r="G83" s="3">
        <v>43839</v>
      </c>
      <c r="H83" s="12">
        <f t="shared" ca="1" si="8"/>
        <v>46</v>
      </c>
      <c r="I83" s="9" t="s">
        <v>287</v>
      </c>
      <c r="J83" s="2">
        <v>7</v>
      </c>
      <c r="K83" s="9">
        <v>6</v>
      </c>
      <c r="L83" s="2">
        <v>8</v>
      </c>
      <c r="M83" s="9">
        <v>4</v>
      </c>
      <c r="N83" s="2">
        <v>3</v>
      </c>
      <c r="O83" s="9">
        <v>6</v>
      </c>
      <c r="P83" s="2">
        <v>9</v>
      </c>
      <c r="Q83" s="9">
        <v>8</v>
      </c>
      <c r="R83" s="2">
        <v>6</v>
      </c>
      <c r="S83" s="9">
        <v>32</v>
      </c>
      <c r="T83" s="2">
        <v>28</v>
      </c>
      <c r="U83" s="9">
        <v>30</v>
      </c>
      <c r="V83" s="2">
        <v>44</v>
      </c>
      <c r="W83" s="9">
        <v>39</v>
      </c>
      <c r="X83" s="2">
        <v>37</v>
      </c>
      <c r="Y83" s="9">
        <v>28</v>
      </c>
      <c r="Z83" s="2">
        <v>30</v>
      </c>
      <c r="AA83" s="9">
        <v>32</v>
      </c>
      <c r="AB83" s="2">
        <v>5</v>
      </c>
      <c r="AC83" s="9">
        <v>3</v>
      </c>
      <c r="AD83" s="2">
        <f t="shared" si="13"/>
        <v>0.33333333333333331</v>
      </c>
      <c r="AE83" s="9">
        <f t="shared" si="9"/>
        <v>57</v>
      </c>
      <c r="AF83" s="2">
        <f t="shared" si="10"/>
        <v>0.33</v>
      </c>
      <c r="AG83" s="9">
        <f t="shared" si="11"/>
        <v>56</v>
      </c>
      <c r="AH83" s="2">
        <f t="shared" si="14"/>
        <v>27</v>
      </c>
      <c r="AI83" s="9">
        <f t="shared" si="15"/>
        <v>65</v>
      </c>
      <c r="AJ83" s="4">
        <f t="shared" si="12"/>
        <v>51.25</v>
      </c>
    </row>
    <row r="84" spans="2:36" x14ac:dyDescent="0.35">
      <c r="B84" s="9" t="s">
        <v>90</v>
      </c>
      <c r="C84" s="9" t="s">
        <v>228</v>
      </c>
      <c r="D84" s="9" t="s">
        <v>181</v>
      </c>
      <c r="E84" s="3">
        <v>35427</v>
      </c>
      <c r="F84" s="9" t="s">
        <v>239</v>
      </c>
      <c r="G84" s="5">
        <v>43645</v>
      </c>
      <c r="H84" s="12">
        <f t="shared" ca="1" si="8"/>
        <v>53</v>
      </c>
      <c r="I84" s="9" t="s">
        <v>286</v>
      </c>
      <c r="J84" s="2">
        <v>1</v>
      </c>
      <c r="K84" s="9">
        <v>5</v>
      </c>
      <c r="L84" s="2">
        <v>3</v>
      </c>
      <c r="M84" s="9">
        <v>8</v>
      </c>
      <c r="N84" s="2">
        <v>9</v>
      </c>
      <c r="O84" s="9">
        <v>7</v>
      </c>
      <c r="P84" s="2">
        <v>4</v>
      </c>
      <c r="Q84" s="9">
        <v>1</v>
      </c>
      <c r="R84" s="2">
        <v>3</v>
      </c>
      <c r="S84" s="9">
        <v>20</v>
      </c>
      <c r="T84" s="2">
        <v>25</v>
      </c>
      <c r="U84" s="9">
        <v>19</v>
      </c>
      <c r="V84" s="2">
        <v>29</v>
      </c>
      <c r="W84" s="9">
        <v>31</v>
      </c>
      <c r="X84" s="2">
        <v>27</v>
      </c>
      <c r="Y84" s="9">
        <v>38</v>
      </c>
      <c r="Z84" s="2">
        <v>40</v>
      </c>
      <c r="AA84" s="9">
        <v>42</v>
      </c>
      <c r="AB84" s="2">
        <v>4</v>
      </c>
      <c r="AC84" s="9">
        <v>2</v>
      </c>
      <c r="AD84" s="2">
        <f t="shared" si="13"/>
        <v>0.32439024390243898</v>
      </c>
      <c r="AE84" s="9">
        <f t="shared" si="9"/>
        <v>37</v>
      </c>
      <c r="AF84" s="2">
        <f t="shared" si="10"/>
        <v>0.30295202952029521</v>
      </c>
      <c r="AG84" s="9">
        <f t="shared" si="11"/>
        <v>85</v>
      </c>
      <c r="AH84" s="2">
        <f t="shared" si="14"/>
        <v>44</v>
      </c>
      <c r="AI84" s="9">
        <f t="shared" si="15"/>
        <v>35</v>
      </c>
      <c r="AJ84" s="4">
        <f t="shared" si="12"/>
        <v>50.25</v>
      </c>
    </row>
    <row r="85" spans="2:36" x14ac:dyDescent="0.35">
      <c r="B85" s="9" t="s">
        <v>89</v>
      </c>
      <c r="C85" s="9" t="s">
        <v>275</v>
      </c>
      <c r="D85" s="9" t="s">
        <v>182</v>
      </c>
      <c r="E85" s="3">
        <v>34383</v>
      </c>
      <c r="F85" s="9" t="s">
        <v>238</v>
      </c>
      <c r="G85" s="5">
        <v>43698</v>
      </c>
      <c r="H85" s="12">
        <f t="shared" ca="1" si="8"/>
        <v>51</v>
      </c>
      <c r="I85" s="9" t="s">
        <v>285</v>
      </c>
      <c r="J85" s="2">
        <v>5</v>
      </c>
      <c r="K85" s="9">
        <v>2</v>
      </c>
      <c r="L85" s="2">
        <v>1</v>
      </c>
      <c r="M85" s="9">
        <v>3</v>
      </c>
      <c r="N85" s="2">
        <v>5</v>
      </c>
      <c r="O85" s="9">
        <v>3</v>
      </c>
      <c r="P85" s="2">
        <v>5</v>
      </c>
      <c r="Q85" s="9">
        <v>7</v>
      </c>
      <c r="R85" s="2">
        <v>4</v>
      </c>
      <c r="S85" s="9">
        <v>24</v>
      </c>
      <c r="T85" s="2">
        <v>21</v>
      </c>
      <c r="U85" s="9">
        <v>18</v>
      </c>
      <c r="V85" s="2">
        <v>31</v>
      </c>
      <c r="W85" s="9">
        <v>28</v>
      </c>
      <c r="X85" s="2">
        <v>31</v>
      </c>
      <c r="Y85" s="9">
        <v>37</v>
      </c>
      <c r="Z85" s="2">
        <v>38</v>
      </c>
      <c r="AA85" s="9">
        <v>35</v>
      </c>
      <c r="AB85" s="2">
        <v>4</v>
      </c>
      <c r="AC85" s="9">
        <v>2</v>
      </c>
      <c r="AD85" s="2">
        <f t="shared" si="13"/>
        <v>0.3</v>
      </c>
      <c r="AE85" s="9">
        <f t="shared" si="9"/>
        <v>13</v>
      </c>
      <c r="AF85" s="2">
        <f t="shared" si="10"/>
        <v>0.30608365019011408</v>
      </c>
      <c r="AG85" s="9">
        <f t="shared" si="11"/>
        <v>80</v>
      </c>
      <c r="AH85" s="2">
        <f t="shared" si="14"/>
        <v>44</v>
      </c>
      <c r="AI85" s="9">
        <f t="shared" si="15"/>
        <v>35</v>
      </c>
      <c r="AJ85" s="4">
        <f t="shared" si="12"/>
        <v>43</v>
      </c>
    </row>
    <row r="86" spans="2:36" x14ac:dyDescent="0.35">
      <c r="B86" s="9" t="s">
        <v>88</v>
      </c>
      <c r="C86" s="9" t="s">
        <v>230</v>
      </c>
      <c r="D86" s="9" t="s">
        <v>183</v>
      </c>
      <c r="E86" s="3">
        <v>33814</v>
      </c>
      <c r="F86" s="9" t="s">
        <v>239</v>
      </c>
      <c r="G86" s="3">
        <v>43577</v>
      </c>
      <c r="H86" s="12">
        <f t="shared" ca="1" si="8"/>
        <v>55</v>
      </c>
      <c r="I86" s="9" t="s">
        <v>288</v>
      </c>
      <c r="J86" s="2">
        <v>6</v>
      </c>
      <c r="K86" s="9">
        <v>2</v>
      </c>
      <c r="L86" s="2">
        <v>4</v>
      </c>
      <c r="M86" s="9">
        <v>2</v>
      </c>
      <c r="N86" s="2">
        <v>3</v>
      </c>
      <c r="O86" s="9">
        <v>6</v>
      </c>
      <c r="P86" s="2">
        <v>6</v>
      </c>
      <c r="Q86" s="9">
        <v>6</v>
      </c>
      <c r="R86" s="2">
        <v>6</v>
      </c>
      <c r="S86" s="9">
        <v>28</v>
      </c>
      <c r="T86" s="2">
        <v>29</v>
      </c>
      <c r="U86" s="9">
        <v>31</v>
      </c>
      <c r="V86" s="2">
        <v>41</v>
      </c>
      <c r="W86" s="9">
        <v>37</v>
      </c>
      <c r="X86" s="2">
        <v>41</v>
      </c>
      <c r="Y86" s="9">
        <v>21</v>
      </c>
      <c r="Z86" s="2">
        <v>24</v>
      </c>
      <c r="AA86" s="9">
        <v>27</v>
      </c>
      <c r="AB86" s="2">
        <v>5</v>
      </c>
      <c r="AC86" s="9">
        <v>2</v>
      </c>
      <c r="AD86" s="2">
        <f t="shared" si="13"/>
        <v>0.31463414634146342</v>
      </c>
      <c r="AE86" s="9">
        <f t="shared" si="9"/>
        <v>28</v>
      </c>
      <c r="AF86" s="2">
        <f t="shared" si="10"/>
        <v>0.33727598566308242</v>
      </c>
      <c r="AG86" s="9">
        <f t="shared" si="11"/>
        <v>21</v>
      </c>
      <c r="AH86" s="2">
        <f t="shared" si="14"/>
        <v>27</v>
      </c>
      <c r="AI86" s="9">
        <f t="shared" si="15"/>
        <v>35</v>
      </c>
      <c r="AJ86" s="4">
        <f t="shared" si="12"/>
        <v>27.75</v>
      </c>
    </row>
    <row r="87" spans="2:36" x14ac:dyDescent="0.35">
      <c r="B87" s="9" t="s">
        <v>91</v>
      </c>
      <c r="C87" s="9" t="s">
        <v>231</v>
      </c>
      <c r="D87" s="9" t="s">
        <v>184</v>
      </c>
      <c r="E87" s="3">
        <v>33312</v>
      </c>
      <c r="F87" s="9" t="s">
        <v>239</v>
      </c>
      <c r="G87" s="3">
        <v>43417</v>
      </c>
      <c r="H87" s="12">
        <f t="shared" ca="1" si="8"/>
        <v>60</v>
      </c>
      <c r="I87" s="9" t="s">
        <v>286</v>
      </c>
      <c r="J87" s="2">
        <v>3</v>
      </c>
      <c r="K87" s="9">
        <v>7</v>
      </c>
      <c r="L87" s="2">
        <v>5</v>
      </c>
      <c r="M87" s="9">
        <v>6</v>
      </c>
      <c r="N87" s="2">
        <v>7</v>
      </c>
      <c r="O87" s="9">
        <v>8</v>
      </c>
      <c r="P87" s="2">
        <v>4</v>
      </c>
      <c r="Q87" s="9">
        <v>5</v>
      </c>
      <c r="R87" s="2">
        <v>8</v>
      </c>
      <c r="S87" s="9">
        <v>30</v>
      </c>
      <c r="T87" s="2">
        <v>31</v>
      </c>
      <c r="U87" s="9">
        <v>27</v>
      </c>
      <c r="V87" s="2">
        <v>37</v>
      </c>
      <c r="W87" s="9">
        <v>41</v>
      </c>
      <c r="X87" s="2">
        <v>37</v>
      </c>
      <c r="Y87" s="9">
        <v>26</v>
      </c>
      <c r="Z87" s="2">
        <v>21</v>
      </c>
      <c r="AA87" s="9">
        <v>19</v>
      </c>
      <c r="AB87" s="2">
        <v>1</v>
      </c>
      <c r="AC87" s="9">
        <v>0</v>
      </c>
      <c r="AD87" s="2">
        <f t="shared" si="13"/>
        <v>0.32452830188679249</v>
      </c>
      <c r="AE87" s="9">
        <f t="shared" si="9"/>
        <v>44</v>
      </c>
      <c r="AF87" s="2">
        <f t="shared" si="10"/>
        <v>0.3408921933085502</v>
      </c>
      <c r="AG87" s="9">
        <f t="shared" si="11"/>
        <v>11</v>
      </c>
      <c r="AH87" s="2">
        <f t="shared" si="14"/>
        <v>84</v>
      </c>
      <c r="AI87" s="9">
        <f t="shared" si="15"/>
        <v>1</v>
      </c>
      <c r="AJ87" s="4">
        <f t="shared" si="12"/>
        <v>35</v>
      </c>
    </row>
    <row r="88" spans="2:36" x14ac:dyDescent="0.35">
      <c r="B88" s="9" t="s">
        <v>92</v>
      </c>
      <c r="C88" s="9" t="s">
        <v>229</v>
      </c>
      <c r="D88" s="9" t="s">
        <v>185</v>
      </c>
      <c r="E88" s="3">
        <v>34081</v>
      </c>
      <c r="F88" s="9" t="s">
        <v>239</v>
      </c>
      <c r="G88" s="5">
        <v>43633</v>
      </c>
      <c r="H88" s="12">
        <f t="shared" ca="1" si="8"/>
        <v>53</v>
      </c>
      <c r="I88" s="9" t="s">
        <v>287</v>
      </c>
      <c r="J88" s="2">
        <v>5</v>
      </c>
      <c r="K88" s="9">
        <v>3</v>
      </c>
      <c r="L88" s="2">
        <v>2</v>
      </c>
      <c r="M88" s="9">
        <v>1</v>
      </c>
      <c r="N88" s="2">
        <v>2</v>
      </c>
      <c r="O88" s="9">
        <v>1</v>
      </c>
      <c r="P88" s="2">
        <v>3</v>
      </c>
      <c r="Q88" s="9">
        <v>4</v>
      </c>
      <c r="R88" s="2">
        <v>3</v>
      </c>
      <c r="S88" s="9">
        <v>25</v>
      </c>
      <c r="T88" s="2">
        <v>27</v>
      </c>
      <c r="U88" s="9">
        <v>21</v>
      </c>
      <c r="V88" s="2">
        <v>39</v>
      </c>
      <c r="W88" s="9">
        <v>34</v>
      </c>
      <c r="X88" s="2">
        <v>46</v>
      </c>
      <c r="Y88" s="9">
        <v>17</v>
      </c>
      <c r="Z88" s="2">
        <v>20</v>
      </c>
      <c r="AA88" s="9">
        <v>14</v>
      </c>
      <c r="AB88" s="2">
        <v>2</v>
      </c>
      <c r="AC88" s="9">
        <v>1</v>
      </c>
      <c r="AD88" s="2">
        <f t="shared" si="13"/>
        <v>0.34166666666666662</v>
      </c>
      <c r="AE88" s="9">
        <f t="shared" si="9"/>
        <v>74</v>
      </c>
      <c r="AF88" s="2">
        <f t="shared" si="10"/>
        <v>0.33909465020576129</v>
      </c>
      <c r="AG88" s="9">
        <f t="shared" si="11"/>
        <v>17</v>
      </c>
      <c r="AH88" s="2">
        <f t="shared" si="14"/>
        <v>73</v>
      </c>
      <c r="AI88" s="9">
        <f t="shared" si="15"/>
        <v>7</v>
      </c>
      <c r="AJ88" s="4">
        <f t="shared" si="12"/>
        <v>42.75</v>
      </c>
    </row>
    <row r="89" spans="2:36" x14ac:dyDescent="0.35">
      <c r="B89" s="9" t="s">
        <v>93</v>
      </c>
      <c r="C89" s="9" t="s">
        <v>276</v>
      </c>
      <c r="D89" s="9" t="s">
        <v>186</v>
      </c>
      <c r="E89" s="3">
        <v>32385</v>
      </c>
      <c r="F89" s="9" t="s">
        <v>238</v>
      </c>
      <c r="G89" s="3">
        <v>43016</v>
      </c>
      <c r="H89" s="12">
        <f t="shared" ca="1" si="8"/>
        <v>73</v>
      </c>
      <c r="I89" s="9" t="s">
        <v>285</v>
      </c>
      <c r="J89" s="2">
        <v>2</v>
      </c>
      <c r="K89" s="9">
        <v>1</v>
      </c>
      <c r="L89" s="2">
        <v>5</v>
      </c>
      <c r="M89" s="9">
        <v>8</v>
      </c>
      <c r="N89" s="2">
        <v>8</v>
      </c>
      <c r="O89" s="9">
        <v>8</v>
      </c>
      <c r="P89" s="2">
        <v>7</v>
      </c>
      <c r="Q89" s="9">
        <v>2</v>
      </c>
      <c r="R89" s="2">
        <v>2</v>
      </c>
      <c r="S89" s="9">
        <v>18</v>
      </c>
      <c r="T89" s="2">
        <v>21</v>
      </c>
      <c r="U89" s="9">
        <v>21</v>
      </c>
      <c r="V89" s="2">
        <v>29</v>
      </c>
      <c r="W89" s="9">
        <v>33</v>
      </c>
      <c r="X89" s="2">
        <v>27</v>
      </c>
      <c r="Y89" s="9">
        <v>38</v>
      </c>
      <c r="Z89" s="2">
        <v>39</v>
      </c>
      <c r="AA89" s="9">
        <v>41</v>
      </c>
      <c r="AB89" s="2">
        <v>4</v>
      </c>
      <c r="AC89" s="9">
        <v>2</v>
      </c>
      <c r="AD89" s="2">
        <f t="shared" si="13"/>
        <v>0.31162790697674414</v>
      </c>
      <c r="AE89" s="9">
        <f t="shared" si="9"/>
        <v>25</v>
      </c>
      <c r="AF89" s="2">
        <f t="shared" si="10"/>
        <v>0.30074906367041204</v>
      </c>
      <c r="AG89" s="9">
        <f t="shared" si="11"/>
        <v>90</v>
      </c>
      <c r="AH89" s="2">
        <f t="shared" si="14"/>
        <v>44</v>
      </c>
      <c r="AI89" s="9">
        <f t="shared" si="15"/>
        <v>35</v>
      </c>
      <c r="AJ89" s="4">
        <f t="shared" si="12"/>
        <v>48.5</v>
      </c>
    </row>
    <row r="90" spans="2:36" x14ac:dyDescent="0.35">
      <c r="B90" s="9" t="s">
        <v>94</v>
      </c>
      <c r="C90" s="9" t="s">
        <v>277</v>
      </c>
      <c r="D90" s="9" t="s">
        <v>187</v>
      </c>
      <c r="E90" s="3">
        <v>36837</v>
      </c>
      <c r="F90" s="9" t="s">
        <v>238</v>
      </c>
      <c r="G90" s="3">
        <v>44329</v>
      </c>
      <c r="H90" s="12">
        <f t="shared" ca="1" si="8"/>
        <v>30</v>
      </c>
      <c r="I90" s="9" t="s">
        <v>287</v>
      </c>
      <c r="J90" s="2">
        <v>6</v>
      </c>
      <c r="K90" s="9">
        <v>5</v>
      </c>
      <c r="L90" s="2">
        <v>2</v>
      </c>
      <c r="M90" s="9">
        <v>6</v>
      </c>
      <c r="N90" s="2">
        <v>6</v>
      </c>
      <c r="O90" s="9">
        <v>9</v>
      </c>
      <c r="P90" s="2">
        <v>7</v>
      </c>
      <c r="Q90" s="9">
        <v>6</v>
      </c>
      <c r="R90" s="2">
        <v>7</v>
      </c>
      <c r="S90" s="9">
        <v>25</v>
      </c>
      <c r="T90" s="2">
        <v>28</v>
      </c>
      <c r="U90" s="9">
        <v>32</v>
      </c>
      <c r="V90" s="2">
        <v>35</v>
      </c>
      <c r="W90" s="9">
        <v>43</v>
      </c>
      <c r="X90" s="2">
        <v>43</v>
      </c>
      <c r="Y90" s="9">
        <v>35</v>
      </c>
      <c r="Z90" s="2">
        <v>27</v>
      </c>
      <c r="AA90" s="9">
        <v>31</v>
      </c>
      <c r="AB90" s="2">
        <v>0</v>
      </c>
      <c r="AC90" s="9">
        <v>2</v>
      </c>
      <c r="AD90" s="2">
        <f t="shared" si="13"/>
        <v>0.31111111111111112</v>
      </c>
      <c r="AE90" s="9">
        <f t="shared" si="9"/>
        <v>23</v>
      </c>
      <c r="AF90" s="2">
        <f t="shared" si="10"/>
        <v>0.32575250836120401</v>
      </c>
      <c r="AG90" s="9">
        <f t="shared" si="11"/>
        <v>66</v>
      </c>
      <c r="AH90" s="2">
        <f t="shared" si="14"/>
        <v>93</v>
      </c>
      <c r="AI90" s="9">
        <f t="shared" si="15"/>
        <v>35</v>
      </c>
      <c r="AJ90" s="4">
        <f t="shared" si="12"/>
        <v>54.25</v>
      </c>
    </row>
    <row r="91" spans="2:36" x14ac:dyDescent="0.35">
      <c r="B91" s="9" t="s">
        <v>95</v>
      </c>
      <c r="C91" s="9" t="s">
        <v>189</v>
      </c>
      <c r="D91" s="9" t="s">
        <v>188</v>
      </c>
      <c r="E91" s="3">
        <v>35148</v>
      </c>
      <c r="F91" s="9" t="s">
        <v>239</v>
      </c>
      <c r="G91" s="5">
        <v>43635</v>
      </c>
      <c r="H91" s="12">
        <f t="shared" ca="1" si="8"/>
        <v>53</v>
      </c>
      <c r="I91" s="9" t="s">
        <v>288</v>
      </c>
      <c r="J91" s="2">
        <v>9</v>
      </c>
      <c r="K91" s="9">
        <v>8</v>
      </c>
      <c r="L91" s="2">
        <v>3</v>
      </c>
      <c r="M91" s="9">
        <v>3</v>
      </c>
      <c r="N91" s="2">
        <v>2</v>
      </c>
      <c r="O91" s="9">
        <v>4</v>
      </c>
      <c r="P91" s="2">
        <v>3</v>
      </c>
      <c r="Q91" s="9">
        <v>7</v>
      </c>
      <c r="R91" s="2">
        <v>6</v>
      </c>
      <c r="S91" s="9">
        <v>22</v>
      </c>
      <c r="T91" s="2">
        <v>27</v>
      </c>
      <c r="U91" s="9">
        <v>31</v>
      </c>
      <c r="V91" s="2">
        <v>31</v>
      </c>
      <c r="W91" s="9">
        <v>36</v>
      </c>
      <c r="X91" s="2">
        <v>44</v>
      </c>
      <c r="Y91" s="9">
        <v>20</v>
      </c>
      <c r="Z91" s="2">
        <v>24</v>
      </c>
      <c r="AA91" s="9">
        <v>27</v>
      </c>
      <c r="AB91" s="2">
        <v>7</v>
      </c>
      <c r="AC91" s="9">
        <v>4</v>
      </c>
      <c r="AD91" s="2">
        <f t="shared" si="13"/>
        <v>0.35333333333333328</v>
      </c>
      <c r="AE91" s="9">
        <f t="shared" si="9"/>
        <v>81</v>
      </c>
      <c r="AF91" s="2">
        <f t="shared" si="10"/>
        <v>0.33396946564885494</v>
      </c>
      <c r="AG91" s="9">
        <f t="shared" si="11"/>
        <v>40</v>
      </c>
      <c r="AH91" s="2">
        <f t="shared" si="14"/>
        <v>7</v>
      </c>
      <c r="AI91" s="9">
        <f t="shared" si="15"/>
        <v>81</v>
      </c>
      <c r="AJ91" s="4">
        <f t="shared" si="12"/>
        <v>52.25</v>
      </c>
    </row>
    <row r="92" spans="2:36" x14ac:dyDescent="0.35">
      <c r="B92" s="9" t="s">
        <v>96</v>
      </c>
      <c r="C92" s="9" t="s">
        <v>278</v>
      </c>
      <c r="D92" s="9" t="s">
        <v>190</v>
      </c>
      <c r="E92" s="3">
        <v>32825</v>
      </c>
      <c r="F92" s="9" t="s">
        <v>238</v>
      </c>
      <c r="G92" s="3">
        <v>42847</v>
      </c>
      <c r="H92" s="12">
        <f t="shared" ca="1" si="8"/>
        <v>79</v>
      </c>
      <c r="I92" s="9" t="s">
        <v>285</v>
      </c>
      <c r="J92" s="2">
        <v>2</v>
      </c>
      <c r="K92" s="9">
        <v>5</v>
      </c>
      <c r="L92" s="2">
        <v>9</v>
      </c>
      <c r="M92" s="9">
        <v>9</v>
      </c>
      <c r="N92" s="2">
        <v>6</v>
      </c>
      <c r="O92" s="9">
        <v>2</v>
      </c>
      <c r="P92" s="2">
        <v>6</v>
      </c>
      <c r="Q92" s="9">
        <v>6</v>
      </c>
      <c r="R92" s="2">
        <v>9</v>
      </c>
      <c r="S92" s="9">
        <v>23</v>
      </c>
      <c r="T92" s="2">
        <v>18</v>
      </c>
      <c r="U92" s="9">
        <v>26</v>
      </c>
      <c r="V92" s="2">
        <v>37</v>
      </c>
      <c r="W92" s="9">
        <v>31</v>
      </c>
      <c r="X92" s="2">
        <v>42</v>
      </c>
      <c r="Y92" s="9">
        <v>15</v>
      </c>
      <c r="Z92" s="2">
        <v>17</v>
      </c>
      <c r="AA92" s="9">
        <v>19</v>
      </c>
      <c r="AB92" s="2">
        <v>6</v>
      </c>
      <c r="AC92" s="9">
        <v>5</v>
      </c>
      <c r="AD92" s="2">
        <f t="shared" si="13"/>
        <v>0.32037037037037036</v>
      </c>
      <c r="AE92" s="9">
        <f t="shared" si="9"/>
        <v>34</v>
      </c>
      <c r="AF92" s="2">
        <f t="shared" si="10"/>
        <v>0.33640350877192982</v>
      </c>
      <c r="AG92" s="9">
        <f t="shared" si="11"/>
        <v>29</v>
      </c>
      <c r="AH92" s="2">
        <f t="shared" si="14"/>
        <v>17</v>
      </c>
      <c r="AI92" s="9">
        <f t="shared" si="15"/>
        <v>95</v>
      </c>
      <c r="AJ92" s="4">
        <f t="shared" si="12"/>
        <v>43.75</v>
      </c>
    </row>
    <row r="93" spans="2:36" x14ac:dyDescent="0.35">
      <c r="B93" s="9" t="s">
        <v>97</v>
      </c>
      <c r="C93" s="9" t="s">
        <v>235</v>
      </c>
      <c r="D93" s="9" t="s">
        <v>191</v>
      </c>
      <c r="E93" s="3">
        <v>34355</v>
      </c>
      <c r="F93" s="9" t="s">
        <v>239</v>
      </c>
      <c r="G93" s="3">
        <v>43183</v>
      </c>
      <c r="H93" s="12">
        <f t="shared" ca="1" si="8"/>
        <v>68</v>
      </c>
      <c r="I93" s="9" t="s">
        <v>286</v>
      </c>
      <c r="J93" s="2">
        <v>6</v>
      </c>
      <c r="K93" s="9">
        <v>4</v>
      </c>
      <c r="L93" s="2">
        <v>4</v>
      </c>
      <c r="M93" s="9">
        <v>4</v>
      </c>
      <c r="N93" s="2">
        <v>4</v>
      </c>
      <c r="O93" s="9">
        <v>6</v>
      </c>
      <c r="P93" s="2">
        <v>9</v>
      </c>
      <c r="Q93" s="9">
        <v>9</v>
      </c>
      <c r="R93" s="2">
        <v>7</v>
      </c>
      <c r="S93" s="9">
        <v>33</v>
      </c>
      <c r="T93" s="2">
        <v>27</v>
      </c>
      <c r="U93" s="9">
        <v>31</v>
      </c>
      <c r="V93" s="2">
        <v>44</v>
      </c>
      <c r="W93" s="9">
        <v>40</v>
      </c>
      <c r="X93" s="2">
        <v>37</v>
      </c>
      <c r="Y93" s="9">
        <v>28</v>
      </c>
      <c r="Z93" s="2">
        <v>29</v>
      </c>
      <c r="AA93" s="9">
        <v>31</v>
      </c>
      <c r="AB93" s="2">
        <v>5</v>
      </c>
      <c r="AC93" s="9">
        <v>3</v>
      </c>
      <c r="AD93" s="2">
        <f t="shared" si="13"/>
        <v>0.30566037735849055</v>
      </c>
      <c r="AE93" s="9">
        <f t="shared" si="9"/>
        <v>19</v>
      </c>
      <c r="AF93" s="2">
        <f t="shared" si="10"/>
        <v>0.33133333333333337</v>
      </c>
      <c r="AG93" s="9">
        <f t="shared" si="11"/>
        <v>47</v>
      </c>
      <c r="AH93" s="2">
        <f t="shared" si="14"/>
        <v>27</v>
      </c>
      <c r="AI93" s="9">
        <f t="shared" si="15"/>
        <v>65</v>
      </c>
      <c r="AJ93" s="4">
        <f t="shared" si="12"/>
        <v>39.5</v>
      </c>
    </row>
    <row r="94" spans="2:36" x14ac:dyDescent="0.35">
      <c r="B94" s="9" t="s">
        <v>98</v>
      </c>
      <c r="C94" s="9" t="s">
        <v>279</v>
      </c>
      <c r="D94" s="9" t="s">
        <v>192</v>
      </c>
      <c r="E94" s="3">
        <v>36695</v>
      </c>
      <c r="F94" s="9" t="s">
        <v>238</v>
      </c>
      <c r="G94" s="3">
        <v>44804</v>
      </c>
      <c r="H94" s="12">
        <f t="shared" ca="1" si="8"/>
        <v>14</v>
      </c>
      <c r="I94" s="9" t="s">
        <v>287</v>
      </c>
      <c r="J94" s="2">
        <v>1</v>
      </c>
      <c r="K94" s="9">
        <v>5</v>
      </c>
      <c r="L94" s="2">
        <v>3</v>
      </c>
      <c r="M94" s="9">
        <v>8</v>
      </c>
      <c r="N94" s="2">
        <v>8</v>
      </c>
      <c r="O94" s="9">
        <v>7</v>
      </c>
      <c r="P94" s="2">
        <v>4</v>
      </c>
      <c r="Q94" s="9">
        <v>2</v>
      </c>
      <c r="R94" s="2">
        <v>4</v>
      </c>
      <c r="S94" s="9">
        <v>20</v>
      </c>
      <c r="T94" s="2">
        <v>21</v>
      </c>
      <c r="U94" s="9">
        <v>19</v>
      </c>
      <c r="V94" s="2">
        <v>29</v>
      </c>
      <c r="W94" s="9">
        <v>37</v>
      </c>
      <c r="X94" s="2">
        <v>29</v>
      </c>
      <c r="Y94" s="9">
        <v>38</v>
      </c>
      <c r="Z94" s="2">
        <v>39</v>
      </c>
      <c r="AA94" s="9">
        <v>41</v>
      </c>
      <c r="AB94" s="2">
        <v>4</v>
      </c>
      <c r="AC94" s="9">
        <v>1</v>
      </c>
      <c r="AD94" s="2">
        <f t="shared" si="13"/>
        <v>0.31904761904761902</v>
      </c>
      <c r="AE94" s="9">
        <f t="shared" si="9"/>
        <v>32</v>
      </c>
      <c r="AF94" s="2">
        <f t="shared" si="10"/>
        <v>0.30073260073260072</v>
      </c>
      <c r="AG94" s="9">
        <f t="shared" si="11"/>
        <v>92</v>
      </c>
      <c r="AH94" s="2">
        <f t="shared" si="14"/>
        <v>44</v>
      </c>
      <c r="AI94" s="9">
        <f t="shared" si="15"/>
        <v>7</v>
      </c>
      <c r="AJ94" s="4">
        <f t="shared" si="12"/>
        <v>43.75</v>
      </c>
    </row>
    <row r="95" spans="2:36" x14ac:dyDescent="0.35">
      <c r="B95" s="9" t="s">
        <v>99</v>
      </c>
      <c r="C95" s="9" t="s">
        <v>233</v>
      </c>
      <c r="D95" s="9" t="s">
        <v>193</v>
      </c>
      <c r="E95" s="3">
        <v>31693</v>
      </c>
      <c r="F95" s="9" t="s">
        <v>239</v>
      </c>
      <c r="G95" s="3">
        <v>43101</v>
      </c>
      <c r="H95" s="12">
        <f t="shared" ca="1" si="8"/>
        <v>70</v>
      </c>
      <c r="I95" s="9" t="s">
        <v>285</v>
      </c>
      <c r="J95" s="2">
        <v>4</v>
      </c>
      <c r="K95" s="9">
        <v>1</v>
      </c>
      <c r="L95" s="2">
        <v>6</v>
      </c>
      <c r="M95" s="9">
        <v>4</v>
      </c>
      <c r="N95" s="2">
        <v>3</v>
      </c>
      <c r="O95" s="9">
        <v>9</v>
      </c>
      <c r="P95" s="2">
        <v>7</v>
      </c>
      <c r="Q95" s="9">
        <v>5</v>
      </c>
      <c r="R95" s="2">
        <v>6</v>
      </c>
      <c r="S95" s="9">
        <v>20</v>
      </c>
      <c r="T95" s="2">
        <v>18</v>
      </c>
      <c r="U95" s="9">
        <v>21</v>
      </c>
      <c r="V95" s="2">
        <v>25</v>
      </c>
      <c r="W95" s="9">
        <v>30</v>
      </c>
      <c r="X95" s="2">
        <v>38</v>
      </c>
      <c r="Y95" s="9">
        <v>45</v>
      </c>
      <c r="Z95" s="2">
        <v>18</v>
      </c>
      <c r="AA95" s="9">
        <v>30</v>
      </c>
      <c r="AB95" s="2">
        <v>4</v>
      </c>
      <c r="AC95" s="9">
        <v>1</v>
      </c>
      <c r="AD95" s="2">
        <f t="shared" si="13"/>
        <v>0.30888888888888888</v>
      </c>
      <c r="AE95" s="9">
        <f t="shared" si="9"/>
        <v>21</v>
      </c>
      <c r="AF95" s="2">
        <f t="shared" si="10"/>
        <v>0.31020408163265306</v>
      </c>
      <c r="AG95" s="9">
        <f t="shared" si="11"/>
        <v>73</v>
      </c>
      <c r="AH95" s="2">
        <f t="shared" si="14"/>
        <v>44</v>
      </c>
      <c r="AI95" s="9">
        <f t="shared" si="15"/>
        <v>7</v>
      </c>
      <c r="AJ95" s="4">
        <f t="shared" si="12"/>
        <v>36.25</v>
      </c>
    </row>
    <row r="96" spans="2:36" x14ac:dyDescent="0.35">
      <c r="B96" s="9" t="s">
        <v>100</v>
      </c>
      <c r="C96" s="9" t="s">
        <v>281</v>
      </c>
      <c r="D96" s="9" t="s">
        <v>194</v>
      </c>
      <c r="E96" s="3">
        <v>33069</v>
      </c>
      <c r="F96" s="9" t="s">
        <v>238</v>
      </c>
      <c r="G96" s="5">
        <v>43649</v>
      </c>
      <c r="H96" s="12">
        <f t="shared" ca="1" si="8"/>
        <v>52</v>
      </c>
      <c r="I96" s="9" t="s">
        <v>288</v>
      </c>
      <c r="J96" s="2">
        <v>7</v>
      </c>
      <c r="K96" s="9">
        <v>8</v>
      </c>
      <c r="L96" s="2">
        <v>3</v>
      </c>
      <c r="M96" s="9">
        <v>7</v>
      </c>
      <c r="N96" s="2">
        <v>6</v>
      </c>
      <c r="O96" s="9">
        <v>4</v>
      </c>
      <c r="P96" s="2">
        <v>4</v>
      </c>
      <c r="Q96" s="9">
        <v>6</v>
      </c>
      <c r="R96" s="2">
        <v>9</v>
      </c>
      <c r="S96" s="9">
        <v>22</v>
      </c>
      <c r="T96" s="2">
        <v>22</v>
      </c>
      <c r="U96" s="9">
        <v>32</v>
      </c>
      <c r="V96" s="2">
        <v>30</v>
      </c>
      <c r="W96" s="9">
        <v>36</v>
      </c>
      <c r="X96" s="2">
        <v>35</v>
      </c>
      <c r="Y96" s="9">
        <v>42</v>
      </c>
      <c r="Z96" s="2">
        <v>38</v>
      </c>
      <c r="AA96" s="9">
        <v>40</v>
      </c>
      <c r="AB96" s="2">
        <v>5</v>
      </c>
      <c r="AC96" s="9">
        <v>4</v>
      </c>
      <c r="AD96" s="2">
        <f t="shared" si="13"/>
        <v>0.33148148148148143</v>
      </c>
      <c r="AE96" s="9">
        <f t="shared" si="9"/>
        <v>52</v>
      </c>
      <c r="AF96" s="2">
        <f t="shared" si="10"/>
        <v>0.31077441077441076</v>
      </c>
      <c r="AG96" s="9">
        <f t="shared" si="11"/>
        <v>72</v>
      </c>
      <c r="AH96" s="2">
        <f t="shared" si="14"/>
        <v>27</v>
      </c>
      <c r="AI96" s="9">
        <f t="shared" si="15"/>
        <v>81</v>
      </c>
      <c r="AJ96" s="4">
        <f t="shared" si="12"/>
        <v>58</v>
      </c>
    </row>
    <row r="97" spans="2:36" x14ac:dyDescent="0.35">
      <c r="B97" s="9" t="s">
        <v>101</v>
      </c>
      <c r="C97" s="9" t="s">
        <v>232</v>
      </c>
      <c r="D97" s="9" t="s">
        <v>195</v>
      </c>
      <c r="E97" s="3">
        <v>34968</v>
      </c>
      <c r="F97" s="9" t="s">
        <v>239</v>
      </c>
      <c r="G97" s="5">
        <v>43588</v>
      </c>
      <c r="H97" s="12">
        <f t="shared" ca="1" si="8"/>
        <v>54</v>
      </c>
      <c r="I97" s="9" t="s">
        <v>287</v>
      </c>
      <c r="J97" s="2">
        <v>3</v>
      </c>
      <c r="K97" s="9">
        <v>4</v>
      </c>
      <c r="L97" s="2">
        <v>6</v>
      </c>
      <c r="M97" s="9">
        <v>9</v>
      </c>
      <c r="N97" s="2">
        <v>1</v>
      </c>
      <c r="O97" s="9">
        <v>8</v>
      </c>
      <c r="P97" s="2">
        <v>1</v>
      </c>
      <c r="Q97" s="9">
        <v>4</v>
      </c>
      <c r="R97" s="2">
        <v>4</v>
      </c>
      <c r="S97" s="9">
        <v>32</v>
      </c>
      <c r="T97" s="2">
        <v>30</v>
      </c>
      <c r="U97" s="9">
        <v>28</v>
      </c>
      <c r="V97" s="2">
        <v>18</v>
      </c>
      <c r="W97" s="9">
        <v>32</v>
      </c>
      <c r="X97" s="2">
        <v>40</v>
      </c>
      <c r="Y97" s="9">
        <v>38</v>
      </c>
      <c r="Z97" s="2">
        <v>35</v>
      </c>
      <c r="AA97" s="9">
        <v>36</v>
      </c>
      <c r="AB97" s="2">
        <v>6</v>
      </c>
      <c r="AC97" s="9">
        <v>3</v>
      </c>
      <c r="AD97" s="2">
        <f t="shared" si="13"/>
        <v>0.34249999999999997</v>
      </c>
      <c r="AE97" s="9">
        <f t="shared" si="9"/>
        <v>76</v>
      </c>
      <c r="AF97" s="2">
        <f t="shared" si="10"/>
        <v>0.32456747404844288</v>
      </c>
      <c r="AG97" s="9">
        <f t="shared" si="11"/>
        <v>67</v>
      </c>
      <c r="AH97" s="2">
        <f t="shared" si="14"/>
        <v>17</v>
      </c>
      <c r="AI97" s="9">
        <f t="shared" si="15"/>
        <v>65</v>
      </c>
      <c r="AJ97" s="4">
        <f t="shared" si="12"/>
        <v>56.25</v>
      </c>
    </row>
    <row r="98" spans="2:36" x14ac:dyDescent="0.35">
      <c r="B98" s="9" t="s">
        <v>102</v>
      </c>
      <c r="C98" s="9" t="s">
        <v>234</v>
      </c>
      <c r="D98" s="9" t="s">
        <v>196</v>
      </c>
      <c r="E98" s="3">
        <v>33574</v>
      </c>
      <c r="F98" s="9" t="s">
        <v>239</v>
      </c>
      <c r="G98" s="5">
        <v>43204</v>
      </c>
      <c r="H98" s="12">
        <f t="shared" ca="1" si="8"/>
        <v>67</v>
      </c>
      <c r="I98" s="9" t="s">
        <v>286</v>
      </c>
      <c r="J98" s="2">
        <v>6</v>
      </c>
      <c r="K98" s="9">
        <v>2</v>
      </c>
      <c r="L98" s="2">
        <v>1</v>
      </c>
      <c r="M98" s="9">
        <v>8</v>
      </c>
      <c r="N98" s="2">
        <v>8</v>
      </c>
      <c r="O98" s="9">
        <v>7</v>
      </c>
      <c r="P98" s="2">
        <v>3</v>
      </c>
      <c r="Q98" s="9">
        <v>3</v>
      </c>
      <c r="R98" s="2">
        <v>5</v>
      </c>
      <c r="S98" s="9">
        <v>28</v>
      </c>
      <c r="T98" s="2">
        <v>32</v>
      </c>
      <c r="U98" s="9">
        <v>22</v>
      </c>
      <c r="V98" s="2">
        <v>32</v>
      </c>
      <c r="W98" s="9">
        <v>38</v>
      </c>
      <c r="X98" s="2">
        <v>32</v>
      </c>
      <c r="Y98" s="9">
        <v>28</v>
      </c>
      <c r="Z98" s="2">
        <v>40</v>
      </c>
      <c r="AA98" s="9">
        <v>28</v>
      </c>
      <c r="AB98" s="2">
        <v>7</v>
      </c>
      <c r="AC98" s="9">
        <v>1</v>
      </c>
      <c r="AD98" s="2">
        <f t="shared" si="13"/>
        <v>0.3162790697674418</v>
      </c>
      <c r="AE98" s="9">
        <f t="shared" si="9"/>
        <v>30</v>
      </c>
      <c r="AF98" s="2">
        <f t="shared" si="10"/>
        <v>0.32428571428571429</v>
      </c>
      <c r="AG98" s="9">
        <f t="shared" si="11"/>
        <v>68</v>
      </c>
      <c r="AH98" s="2">
        <f t="shared" si="14"/>
        <v>7</v>
      </c>
      <c r="AI98" s="9">
        <f t="shared" si="15"/>
        <v>7</v>
      </c>
      <c r="AJ98" s="4">
        <f t="shared" si="12"/>
        <v>28</v>
      </c>
    </row>
    <row r="99" spans="2:36" x14ac:dyDescent="0.35">
      <c r="B99" s="9" t="s">
        <v>103</v>
      </c>
      <c r="C99" s="9" t="s">
        <v>339</v>
      </c>
      <c r="D99" s="9" t="s">
        <v>197</v>
      </c>
      <c r="E99" s="3">
        <v>33978</v>
      </c>
      <c r="F99" s="9" t="s">
        <v>239</v>
      </c>
      <c r="G99" s="5">
        <v>43292</v>
      </c>
      <c r="H99" s="12">
        <f t="shared" ca="1" si="8"/>
        <v>64</v>
      </c>
      <c r="I99" s="9" t="s">
        <v>285</v>
      </c>
      <c r="J99" s="2">
        <v>2</v>
      </c>
      <c r="K99" s="9">
        <v>7</v>
      </c>
      <c r="L99" s="2">
        <v>6</v>
      </c>
      <c r="M99" s="9">
        <v>1</v>
      </c>
      <c r="N99" s="2">
        <v>6</v>
      </c>
      <c r="O99" s="9">
        <v>5</v>
      </c>
      <c r="P99" s="2">
        <v>4</v>
      </c>
      <c r="Q99" s="9">
        <v>4</v>
      </c>
      <c r="R99" s="2">
        <v>8</v>
      </c>
      <c r="S99" s="9">
        <v>23</v>
      </c>
      <c r="T99" s="2">
        <v>28</v>
      </c>
      <c r="U99" s="9">
        <v>20</v>
      </c>
      <c r="V99" s="2">
        <v>42</v>
      </c>
      <c r="W99" s="9">
        <v>45</v>
      </c>
      <c r="X99" s="2">
        <v>34</v>
      </c>
      <c r="Y99" s="9">
        <v>38</v>
      </c>
      <c r="Z99" s="2">
        <v>28</v>
      </c>
      <c r="AA99" s="9">
        <v>18</v>
      </c>
      <c r="AB99" s="2">
        <v>0</v>
      </c>
      <c r="AC99" s="9">
        <v>6</v>
      </c>
      <c r="AD99" s="2">
        <f t="shared" si="13"/>
        <v>0.33255813953488372</v>
      </c>
      <c r="AE99" s="9">
        <f t="shared" si="9"/>
        <v>56</v>
      </c>
      <c r="AF99" s="2">
        <f t="shared" si="10"/>
        <v>0.32101449275362315</v>
      </c>
      <c r="AG99" s="9">
        <f t="shared" si="11"/>
        <v>69</v>
      </c>
      <c r="AH99" s="2">
        <f t="shared" si="14"/>
        <v>93</v>
      </c>
      <c r="AI99" s="9">
        <f t="shared" si="15"/>
        <v>99</v>
      </c>
      <c r="AJ99" s="4">
        <f t="shared" si="12"/>
        <v>79.25</v>
      </c>
    </row>
    <row r="100" spans="2:36" x14ac:dyDescent="0.35">
      <c r="B100" s="9" t="s">
        <v>104</v>
      </c>
      <c r="C100" s="9" t="s">
        <v>236</v>
      </c>
      <c r="D100" s="9" t="s">
        <v>198</v>
      </c>
      <c r="E100" s="3">
        <v>33315</v>
      </c>
      <c r="F100" s="9" t="s">
        <v>239</v>
      </c>
      <c r="G100" s="5">
        <v>43340</v>
      </c>
      <c r="H100" s="12">
        <f t="shared" ca="1" si="8"/>
        <v>63</v>
      </c>
      <c r="I100" s="9" t="s">
        <v>288</v>
      </c>
      <c r="J100" s="2">
        <v>6</v>
      </c>
      <c r="K100" s="9">
        <v>9</v>
      </c>
      <c r="L100" s="2">
        <v>2</v>
      </c>
      <c r="M100" s="9">
        <v>5</v>
      </c>
      <c r="N100" s="2">
        <v>3</v>
      </c>
      <c r="O100" s="9">
        <v>8</v>
      </c>
      <c r="P100" s="2">
        <v>6</v>
      </c>
      <c r="Q100" s="9">
        <v>7</v>
      </c>
      <c r="R100" s="2">
        <v>1</v>
      </c>
      <c r="S100" s="9">
        <v>18</v>
      </c>
      <c r="T100" s="2">
        <v>38</v>
      </c>
      <c r="U100" s="9">
        <v>31</v>
      </c>
      <c r="V100" s="2">
        <v>38</v>
      </c>
      <c r="W100" s="9">
        <v>30</v>
      </c>
      <c r="X100" s="2">
        <v>40</v>
      </c>
      <c r="Y100" s="9">
        <v>22</v>
      </c>
      <c r="Z100" s="2">
        <v>25</v>
      </c>
      <c r="AA100" s="9">
        <v>15</v>
      </c>
      <c r="AB100" s="2">
        <v>4</v>
      </c>
      <c r="AC100" s="9">
        <v>4</v>
      </c>
      <c r="AD100" s="2">
        <f t="shared" si="13"/>
        <v>0.34255319148936175</v>
      </c>
      <c r="AE100" s="9">
        <f t="shared" si="9"/>
        <v>77</v>
      </c>
      <c r="AF100" s="2">
        <f t="shared" si="10"/>
        <v>0.34357976653696504</v>
      </c>
      <c r="AG100" s="9">
        <f t="shared" si="11"/>
        <v>3</v>
      </c>
      <c r="AH100" s="2">
        <f t="shared" si="14"/>
        <v>44</v>
      </c>
      <c r="AI100" s="9">
        <f t="shared" si="15"/>
        <v>81</v>
      </c>
      <c r="AJ100" s="4">
        <f t="shared" si="12"/>
        <v>51.25</v>
      </c>
    </row>
    <row r="101" spans="2:36" x14ac:dyDescent="0.35">
      <c r="B101" s="10" t="s">
        <v>105</v>
      </c>
      <c r="C101" s="10" t="s">
        <v>282</v>
      </c>
      <c r="D101" s="10" t="s">
        <v>199</v>
      </c>
      <c r="E101" s="7">
        <v>28337</v>
      </c>
      <c r="F101" s="10" t="s">
        <v>238</v>
      </c>
      <c r="G101" s="7">
        <v>42964</v>
      </c>
      <c r="H101" s="13">
        <f t="shared" ca="1" si="8"/>
        <v>75</v>
      </c>
      <c r="I101" s="10" t="s">
        <v>285</v>
      </c>
      <c r="J101" s="6">
        <v>9</v>
      </c>
      <c r="K101" s="10">
        <v>6</v>
      </c>
      <c r="L101" s="6">
        <v>8</v>
      </c>
      <c r="M101" s="10">
        <v>3</v>
      </c>
      <c r="N101" s="6">
        <v>2</v>
      </c>
      <c r="O101" s="10">
        <v>3</v>
      </c>
      <c r="P101" s="6">
        <v>9</v>
      </c>
      <c r="Q101" s="10">
        <v>3</v>
      </c>
      <c r="R101" s="6">
        <v>7</v>
      </c>
      <c r="S101" s="10">
        <v>25</v>
      </c>
      <c r="T101" s="6">
        <v>40</v>
      </c>
      <c r="U101" s="10">
        <v>30</v>
      </c>
      <c r="V101" s="6">
        <v>40</v>
      </c>
      <c r="W101" s="10">
        <v>30</v>
      </c>
      <c r="X101" s="6">
        <v>38</v>
      </c>
      <c r="Y101" s="10">
        <v>25</v>
      </c>
      <c r="Z101" s="6">
        <v>18</v>
      </c>
      <c r="AA101" s="10">
        <v>42</v>
      </c>
      <c r="AB101" s="6">
        <v>2</v>
      </c>
      <c r="AC101" s="10">
        <v>2</v>
      </c>
      <c r="AD101" s="6">
        <f t="shared" si="13"/>
        <v>0.35399999999999998</v>
      </c>
      <c r="AE101" s="10">
        <f t="shared" si="9"/>
        <v>82</v>
      </c>
      <c r="AF101" s="6">
        <f t="shared" si="10"/>
        <v>0.33645833333333336</v>
      </c>
      <c r="AG101" s="10">
        <f t="shared" si="11"/>
        <v>28</v>
      </c>
      <c r="AH101" s="6">
        <f t="shared" si="14"/>
        <v>73</v>
      </c>
      <c r="AI101" s="10">
        <f t="shared" si="15"/>
        <v>35</v>
      </c>
      <c r="AJ101" s="8">
        <f t="shared" si="12"/>
        <v>54.5</v>
      </c>
    </row>
    <row r="103" spans="2:36" x14ac:dyDescent="0.35">
      <c r="E103" t="s">
        <v>344</v>
      </c>
      <c r="F103">
        <f>COUNTIF(F3:F101,"Male")</f>
        <v>51</v>
      </c>
      <c r="H103" t="s">
        <v>285</v>
      </c>
      <c r="I103">
        <f>COUNTIF(I3:I101,"Banking")</f>
        <v>30</v>
      </c>
    </row>
    <row r="104" spans="2:36" x14ac:dyDescent="0.35">
      <c r="E104" t="s">
        <v>343</v>
      </c>
      <c r="F104">
        <f>COUNTIF(F3:F101,"Female")</f>
        <v>48</v>
      </c>
      <c r="H104" t="s">
        <v>286</v>
      </c>
      <c r="I104">
        <f>COUNTIF(I4:I102,"Manufacturing")</f>
        <v>20</v>
      </c>
      <c r="AF104" s="33" t="s">
        <v>345</v>
      </c>
    </row>
    <row r="105" spans="2:36" x14ac:dyDescent="0.35">
      <c r="H105" t="s">
        <v>288</v>
      </c>
      <c r="I105">
        <f>COUNTIF(I5:I103,"Core IT Support")</f>
        <v>24</v>
      </c>
      <c r="AF105" s="32" t="s">
        <v>346</v>
      </c>
    </row>
    <row r="106" spans="2:36" x14ac:dyDescent="0.35">
      <c r="H106" t="s">
        <v>287</v>
      </c>
      <c r="I106">
        <f>COUNTIF(I6:I104,"Shipping")</f>
        <v>25</v>
      </c>
    </row>
  </sheetData>
  <mergeCells count="24">
    <mergeCell ref="AM17:AO17"/>
    <mergeCell ref="B1:B2"/>
    <mergeCell ref="C1:C2"/>
    <mergeCell ref="D1:D2"/>
    <mergeCell ref="E1:E2"/>
    <mergeCell ref="F1:F2"/>
    <mergeCell ref="G1:G2"/>
    <mergeCell ref="AD1:AD2"/>
    <mergeCell ref="AE1:AE2"/>
    <mergeCell ref="AF1:AF2"/>
    <mergeCell ref="AG1:AG2"/>
    <mergeCell ref="S1:AA1"/>
    <mergeCell ref="AB1:AB2"/>
    <mergeCell ref="AC1:AC2"/>
    <mergeCell ref="H1:H2"/>
    <mergeCell ref="I1:I2"/>
    <mergeCell ref="J1:L1"/>
    <mergeCell ref="M1:O1"/>
    <mergeCell ref="P1:R1"/>
    <mergeCell ref="AH1:AH2"/>
    <mergeCell ref="AI1:AI2"/>
    <mergeCell ref="AJ1:AJ2"/>
    <mergeCell ref="AL1:AM2"/>
    <mergeCell ref="AO1:AP2"/>
  </mergeCells>
  <phoneticPr fontId="1" type="noConversion"/>
  <conditionalFormatting sqref="AD3:AD101">
    <cfRule type="top10" dxfId="13" priority="13" percent="1" bottom="1" rank="10"/>
    <cfRule type="top10" dxfId="12" priority="14" percent="1" rank="10"/>
  </conditionalFormatting>
  <conditionalFormatting sqref="AE3:AE101">
    <cfRule type="top10" dxfId="11" priority="11" percent="1" bottom="1" rank="10"/>
    <cfRule type="top10" dxfId="10" priority="12" percent="1" rank="10"/>
  </conditionalFormatting>
  <conditionalFormatting sqref="AF3:AF101">
    <cfRule type="top10" dxfId="9" priority="9" percent="1" bottom="1" rank="10"/>
    <cfRule type="top10" dxfId="8" priority="10" percent="1" rank="10"/>
  </conditionalFormatting>
  <conditionalFormatting sqref="AG3:AG101">
    <cfRule type="top10" dxfId="7" priority="7" percent="1" bottom="1" rank="10"/>
    <cfRule type="top10" dxfId="6" priority="8" percent="1" rank="10"/>
  </conditionalFormatting>
  <conditionalFormatting sqref="AH3:AH101">
    <cfRule type="top10" dxfId="5" priority="5" percent="1" bottom="1" rank="10"/>
    <cfRule type="top10" dxfId="4" priority="6" percent="1" rank="10"/>
  </conditionalFormatting>
  <conditionalFormatting sqref="AI3:AI101">
    <cfRule type="top10" dxfId="3" priority="3" percent="1" bottom="1" rank="10"/>
    <cfRule type="top10" dxfId="2" priority="4" percent="1" rank="10"/>
  </conditionalFormatting>
  <conditionalFormatting sqref="AJ3:AJ101">
    <cfRule type="top10" dxfId="1" priority="1" percent="1" bottom="1" rank="10"/>
    <cfRule type="top10" dxfId="0" priority="2" percent="1" rank="10"/>
  </conditionalFormatting>
  <dataValidations count="1">
    <dataValidation type="list" allowBlank="1" showInputMessage="1" showErrorMessage="1" sqref="I3:I101" xr:uid="{A0E25911-1F3D-424F-A17F-1B0E7A3CFB81}">
      <formula1>"Banking, Manufacturing, Core IT Support, Shipping"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Malavika Nair</dc:creator>
  <cp:lastModifiedBy>Malavika Nair</cp:lastModifiedBy>
  <dcterms:created xsi:type="dcterms:W3CDTF">2023-11-25T06:07:21Z</dcterms:created>
  <dcterms:modified xsi:type="dcterms:W3CDTF">2023-11-29T12:21:39Z</dcterms:modified>
</cp:coreProperties>
</file>