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BP_0295 - 427473 Statistics Foundations_1 - Final Files\On-screen text\Exercise Files\Exercise Files Statistics Foundations 1\Chapter 6\"/>
    </mc:Choice>
  </mc:AlternateContent>
  <xr:revisionPtr revIDLastSave="0" documentId="13_ncr:1_{7B0E28D2-AAEE-4E35-B457-4A029AD6BCA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06 01" sheetId="2" r:id="rId1"/>
    <sheet name="06 02" sheetId="1" r:id="rId2"/>
    <sheet name="06 04" sheetId="3" r:id="rId3"/>
    <sheet name="06 05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F10" i="4"/>
  <c r="I10" i="4"/>
  <c r="D14" i="4"/>
  <c r="C14" i="4"/>
  <c r="F14" i="4"/>
  <c r="I14" i="4"/>
  <c r="D18" i="4"/>
  <c r="C18" i="4"/>
  <c r="F18" i="4"/>
  <c r="I18" i="4"/>
  <c r="D22" i="4"/>
  <c r="C22" i="4"/>
  <c r="F22" i="4"/>
  <c r="I22" i="4"/>
  <c r="I30" i="4"/>
  <c r="I34" i="4"/>
  <c r="F21" i="4"/>
  <c r="I21" i="4"/>
  <c r="F17" i="4"/>
  <c r="I17" i="4"/>
  <c r="F13" i="4"/>
  <c r="I13" i="4"/>
  <c r="F9" i="4"/>
  <c r="I9" i="4"/>
  <c r="I29" i="4"/>
  <c r="H14" i="3"/>
  <c r="J14" i="3"/>
  <c r="H17" i="3"/>
  <c r="J17" i="3"/>
  <c r="H20" i="3"/>
  <c r="I20" i="3"/>
  <c r="J20" i="3"/>
  <c r="H18" i="3"/>
  <c r="J18" i="3"/>
  <c r="H15" i="3"/>
  <c r="J15" i="3"/>
  <c r="F12" i="2"/>
  <c r="F13" i="2"/>
  <c r="F14" i="2"/>
  <c r="F15" i="2"/>
  <c r="E15" i="2"/>
  <c r="D15" i="2"/>
  <c r="E5" i="2"/>
  <c r="E4" i="2"/>
  <c r="D6" i="2"/>
  <c r="E6" i="2"/>
  <c r="C6" i="2"/>
  <c r="E41" i="1"/>
  <c r="E42" i="1"/>
  <c r="E43" i="1"/>
  <c r="E44" i="1"/>
  <c r="D44" i="1"/>
  <c r="C44" i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Eddie</author>
  </authors>
  <commentList>
    <comment ref="A1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Eddie: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<sst xmlns="http://schemas.openxmlformats.org/spreadsheetml/2006/main" count="118" uniqueCount="108">
  <si>
    <t>Jorge</t>
  </si>
  <si>
    <t>Sílvia</t>
  </si>
  <si>
    <t>Madalena</t>
  </si>
  <si>
    <t>Gustavo</t>
  </si>
  <si>
    <t>Ana</t>
  </si>
  <si>
    <t>Alex</t>
  </si>
  <si>
    <r>
      <rPr>
        <b/>
        <sz val="12"/>
        <color theme="1"/>
        <rFont val="Calibri"/>
        <family val="2"/>
        <scheme val="minor"/>
      </rPr>
      <t>Menos de 75</t>
    </r>
  </si>
  <si>
    <t>Pos.</t>
  </si>
  <si>
    <t>Neg.</t>
  </si>
  <si>
    <t>POS</t>
  </si>
  <si>
    <r>
      <rPr>
        <b/>
        <sz val="12"/>
        <color theme="1"/>
        <rFont val="Calibri"/>
        <family val="2"/>
        <scheme val="minor"/>
      </rPr>
      <t>Milionários</t>
    </r>
  </si>
  <si>
    <r>
      <rPr>
        <b/>
        <sz val="12"/>
        <color theme="1"/>
        <rFont val="Calibri"/>
        <family val="2"/>
        <scheme val="minor"/>
      </rPr>
      <t>Graduação</t>
    </r>
  </si>
  <si>
    <r>
      <rPr>
        <b/>
        <sz val="12"/>
        <color theme="1"/>
        <rFont val="Calibri"/>
        <family val="2"/>
        <scheme val="minor"/>
      </rPr>
      <t>Pós-graduação</t>
    </r>
  </si>
  <si>
    <r>
      <rPr>
        <b/>
        <sz val="12"/>
        <color theme="1"/>
        <rFont val="Calibri"/>
        <family val="2"/>
        <scheme val="minor"/>
      </rPr>
      <t>Herdaram sua riqueza</t>
    </r>
  </si>
  <si>
    <r>
      <rPr>
        <b/>
        <sz val="18"/>
        <color theme="1"/>
        <rFont val="Calibri"/>
        <family val="2"/>
        <scheme val="minor"/>
      </rPr>
      <t>Árvore</t>
    </r>
  </si>
  <si>
    <r>
      <rPr>
        <b/>
        <sz val="12"/>
        <color theme="1"/>
        <rFont val="Calibri"/>
        <family val="2"/>
        <scheme val="minor"/>
      </rPr>
      <t>Exercício 3+ dias/semana</t>
    </r>
  </si>
  <si>
    <r>
      <rPr>
        <b/>
        <sz val="12"/>
        <color theme="1"/>
        <rFont val="Calibri"/>
        <family val="2"/>
        <scheme val="minor"/>
      </rPr>
      <t>Exercício menos de 3 dias/semana</t>
    </r>
  </si>
  <si>
    <r>
      <rPr>
        <b/>
        <sz val="12"/>
        <color theme="1"/>
        <rFont val="Calibri"/>
        <family val="2"/>
        <scheme val="minor"/>
      </rPr>
      <t>75-85 anos</t>
    </r>
  </si>
  <si>
    <r>
      <rPr>
        <b/>
        <sz val="12"/>
        <color theme="1"/>
        <rFont val="Calibri"/>
        <family val="2"/>
        <scheme val="minor"/>
      </rPr>
      <t>Mais de 85 anos</t>
    </r>
  </si>
  <si>
    <t>Cara</t>
  </si>
  <si>
    <t>Coroa</t>
  </si>
  <si>
    <t>Total</t>
  </si>
  <si>
    <r>
      <rPr>
        <b/>
        <sz val="12"/>
        <color theme="1"/>
        <rFont val="Calibri"/>
        <family val="2"/>
        <scheme val="minor"/>
      </rPr>
      <t>Chuva</t>
    </r>
  </si>
  <si>
    <r>
      <rPr>
        <b/>
        <sz val="12"/>
        <color theme="1"/>
        <rFont val="Calibri"/>
        <family val="2"/>
        <scheme val="minor"/>
      </rPr>
      <t>Tempo bom</t>
    </r>
  </si>
  <si>
    <r>
      <rPr>
        <b/>
        <sz val="12"/>
        <color theme="1"/>
        <rFont val="Calibri"/>
        <family val="2"/>
        <scheme val="minor"/>
      </rPr>
      <t>1 em 10.000 tem a doença</t>
    </r>
  </si>
  <si>
    <t>Se infectado</t>
  </si>
  <si>
    <t>Se OK</t>
  </si>
  <si>
    <t>Galho de não infectados</t>
  </si>
  <si>
    <t>Galho de infectados</t>
  </si>
  <si>
    <t>1 milhão de pessoas</t>
  </si>
  <si>
    <t>Positivo</t>
  </si>
  <si>
    <r>
      <t xml:space="preserve">1% de chance de o teste dar um </t>
    </r>
    <r>
      <rPr>
        <sz val="12"/>
        <color theme="1"/>
        <rFont val="Calibri"/>
        <family val="2"/>
        <scheme val="minor"/>
      </rPr>
      <t xml:space="preserve">resultado </t>
    </r>
    <r>
      <rPr>
        <b/>
        <sz val="12"/>
        <color theme="1"/>
        <rFont val="Calibri"/>
        <family val="2"/>
        <scheme val="minor"/>
      </rPr>
      <t>negativo</t>
    </r>
  </si>
  <si>
    <r>
      <t xml:space="preserve">99% de chances de o teste dar um </t>
    </r>
    <r>
      <rPr>
        <sz val="12"/>
        <color theme="1"/>
        <rFont val="Calibri"/>
        <family val="2"/>
        <scheme val="minor"/>
      </rPr>
      <t xml:space="preserve">resultado </t>
    </r>
    <r>
      <rPr>
        <b/>
        <sz val="12"/>
        <color theme="1"/>
        <rFont val="Calibri"/>
        <family val="2"/>
        <scheme val="minor"/>
      </rPr>
      <t>positivo</t>
    </r>
  </si>
  <si>
    <r>
      <t xml:space="preserve">98% de chances de o teste dar um </t>
    </r>
    <r>
      <rPr>
        <sz val="12"/>
        <color theme="1"/>
        <rFont val="Calibri"/>
        <family val="2"/>
        <scheme val="minor"/>
      </rPr>
      <t xml:space="preserve">resultado </t>
    </r>
    <r>
      <rPr>
        <b/>
        <sz val="12"/>
        <color theme="1"/>
        <rFont val="Calibri"/>
        <family val="2"/>
        <scheme val="minor"/>
      </rPr>
      <t>negativo</t>
    </r>
  </si>
  <si>
    <r>
      <t xml:space="preserve">2% de chances de o teste dar um </t>
    </r>
    <r>
      <rPr>
        <sz val="12"/>
        <color theme="1"/>
        <rFont val="Calibri"/>
        <family val="2"/>
        <scheme val="minor"/>
      </rPr>
      <t xml:space="preserve">resultado </t>
    </r>
    <r>
      <rPr>
        <b/>
        <sz val="12"/>
        <color theme="1"/>
        <rFont val="Calibri"/>
        <family val="2"/>
        <scheme val="minor"/>
      </rPr>
      <t>positivo</t>
    </r>
  </si>
  <si>
    <t>Total</t>
  </si>
  <si>
    <t>Total</t>
  </si>
  <si>
    <t>Total</t>
  </si>
  <si>
    <t>Jorge</t>
  </si>
  <si>
    <t>Sílvia</t>
  </si>
  <si>
    <t>Sílvia</t>
  </si>
  <si>
    <t>Madalena</t>
  </si>
  <si>
    <t>Madalena</t>
  </si>
  <si>
    <t>Gustavo</t>
  </si>
  <si>
    <t>Gustavo</t>
  </si>
  <si>
    <t>Ana</t>
  </si>
  <si>
    <t>Ana</t>
  </si>
  <si>
    <t>Alex</t>
  </si>
  <si>
    <t>Jorge</t>
  </si>
  <si>
    <t>Madalena</t>
  </si>
  <si>
    <t>Sílvia</t>
  </si>
  <si>
    <t>Gustavo</t>
  </si>
  <si>
    <t>Madalena</t>
  </si>
  <si>
    <t>Ana</t>
  </si>
  <si>
    <t>Gustavo</t>
  </si>
  <si>
    <t>Alex</t>
  </si>
  <si>
    <t>Jorge</t>
  </si>
  <si>
    <t>Gustavo</t>
  </si>
  <si>
    <t>Sílvia</t>
  </si>
  <si>
    <t>Ana</t>
  </si>
  <si>
    <t>Madalena</t>
  </si>
  <si>
    <t>Alex</t>
  </si>
  <si>
    <t>Jorge</t>
  </si>
  <si>
    <t>Ana</t>
  </si>
  <si>
    <t>Sílvia</t>
  </si>
  <si>
    <t>Alex</t>
  </si>
  <si>
    <t>Jorge</t>
  </si>
  <si>
    <t>Alex</t>
  </si>
  <si>
    <t>Ana</t>
  </si>
  <si>
    <t>Sílvia</t>
  </si>
  <si>
    <t>Ana</t>
  </si>
  <si>
    <t>Jorge</t>
  </si>
  <si>
    <t>Ana</t>
  </si>
  <si>
    <t>Madalena</t>
  </si>
  <si>
    <t>Ana</t>
  </si>
  <si>
    <t>Gustavo</t>
  </si>
  <si>
    <t>Ana</t>
  </si>
  <si>
    <t>Alex</t>
  </si>
  <si>
    <t>Sílvia</t>
  </si>
  <si>
    <t>Jorge</t>
  </si>
  <si>
    <t>Sílvia</t>
  </si>
  <si>
    <t>Madalena</t>
  </si>
  <si>
    <t>Sílvia</t>
  </si>
  <si>
    <t>Gustavo</t>
  </si>
  <si>
    <t>Sílvia</t>
  </si>
  <si>
    <t>Ana</t>
  </si>
  <si>
    <t>Sílvia</t>
  </si>
  <si>
    <t>Alex</t>
  </si>
  <si>
    <t>Total</t>
  </si>
  <si>
    <r>
      <rPr>
        <b/>
        <sz val="12"/>
        <color theme="1"/>
        <rFont val="Calibri"/>
        <family val="2"/>
        <scheme val="minor"/>
      </rPr>
      <t>Menos de 75</t>
    </r>
  </si>
  <si>
    <r>
      <rPr>
        <b/>
        <sz val="12"/>
        <color theme="1"/>
        <rFont val="Calibri"/>
        <family val="2"/>
        <scheme val="minor"/>
      </rPr>
      <t>75-85 anos</t>
    </r>
  </si>
  <si>
    <r>
      <rPr>
        <b/>
        <sz val="12"/>
        <color theme="1"/>
        <rFont val="Calibri"/>
        <family val="2"/>
        <scheme val="minor"/>
      </rPr>
      <t>Mais de 85 anos</t>
    </r>
  </si>
  <si>
    <t>Total</t>
  </si>
  <si>
    <t>Pos.</t>
  </si>
  <si>
    <t>Positivo</t>
  </si>
  <si>
    <t>Neg.</t>
  </si>
  <si>
    <r>
      <rPr>
        <b/>
        <sz val="12"/>
        <color theme="1"/>
        <rFont val="Calibri"/>
        <family val="2"/>
        <scheme val="minor"/>
      </rPr>
      <t>Graduação</t>
    </r>
  </si>
  <si>
    <r>
      <rPr>
        <b/>
        <sz val="12"/>
        <color theme="1"/>
        <rFont val="Calibri"/>
        <family val="2"/>
        <scheme val="minor"/>
      </rPr>
      <t>Pós-graduação</t>
    </r>
  </si>
  <si>
    <t>Exercício 3+ dias/semana</t>
  </si>
  <si>
    <t>Exercício menos de 3 dias/semana</t>
  </si>
  <si>
    <t>Seis nomes</t>
  </si>
  <si>
    <t>Diploma do EM</t>
  </si>
  <si>
    <t>Quinze resultados possíveis</t>
  </si>
  <si>
    <t>Ana escolhida primeiro</t>
  </si>
  <si>
    <t>Sílvia escolhida primeiro</t>
  </si>
  <si>
    <t>Abandonaram o EM</t>
  </si>
  <si>
    <t>Herdaram</t>
  </si>
  <si>
    <t>Conquistaram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</si>
</sst>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6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5" xfId="1" applyFont="1" applyBorder="1"/>
    <xf numFmtId="9" fontId="0" fillId="0" borderId="8" xfId="0" applyNumberFormat="1" applyBorder="1"/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Border="1"/>
    <xf numFmtId="164" fontId="0" fillId="0" borderId="0" xfId="1" applyNumberFormat="1" applyFont="1"/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9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3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7" fillId="4" borderId="2" xfId="0" applyFont="1" applyFill="1" applyBorder="1"/>
    <xf numFmtId="0" fontId="2" fillId="2" borderId="0" xfId="0" applyFont="1" applyFill="1" applyBorder="1"/>
    <xf numFmtId="2" fontId="0" fillId="0" borderId="0" xfId="0" applyNumberFormat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0" borderId="14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4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0" fontId="0" fillId="0" borderId="7" xfId="1" applyNumberFormat="1" applyFont="1" applyBorder="1"/>
    <xf numFmtId="0" fontId="8" fillId="0" borderId="1" xfId="0" applyFont="1" applyBorder="1"/>
    <xf numFmtId="0" fontId="8" fillId="0" borderId="0" xfId="0" applyFont="1"/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3" borderId="0" xfId="0" applyFont="1" applyFill="1" applyBorder="1"/>
    <xf numFmtId="0" fontId="8" fillId="2" borderId="0" xfId="0" applyFont="1" applyFill="1" applyBorder="1"/>
    <xf numFmtId="0" fontId="9" fillId="0" borderId="0" xfId="0" applyFont="1" applyBorder="1"/>
    <xf numFmtId="10" fontId="9" fillId="0" borderId="0" xfId="1" applyNumberFormat="1" applyFont="1" applyBorder="1"/>
    <xf numFmtId="0" fontId="9" fillId="0" borderId="0" xfId="0" applyFont="1"/>
    <xf numFmtId="0" fontId="9" fillId="2" borderId="0" xfId="0" applyFont="1" applyFill="1"/>
  </cellXfs>
  <cellStyles count="6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workbookViewId="0">
      <selection activeCell="A2" sqref="A2"/>
    </sheetView>
  </sheetViews>
  <sheetFormatPr baseColWidth="10" defaultColWidth="10.875" defaultRowHeight="15.75" x14ac:dyDescent="0.25"/>
  <cols>
    <col min="1" max="16384" width="10.875" style="17"/>
  </cols>
  <sheetData>
    <row r="2" spans="2:6" s="14" customFormat="1" ht="32.1" customHeight="1" thickBot="1" x14ac:dyDescent="0.3"/>
    <row r="3" spans="2:6" s="14" customFormat="1" ht="32.1" customHeight="1" x14ac:dyDescent="0.25">
      <c r="B3" s="18"/>
      <c r="C3" s="19" t="s">
        <v>19</v>
      </c>
      <c r="D3" s="19" t="s">
        <v>20</v>
      </c>
      <c r="E3" s="20" t="s">
        <v>21</v>
      </c>
    </row>
    <row r="4" spans="2:6" s="14" customFormat="1" ht="32.1" customHeight="1" x14ac:dyDescent="0.25">
      <c r="B4" s="43" t="s">
        <v>22</v>
      </c>
      <c r="C4" s="16">
        <v>15</v>
      </c>
      <c r="D4" s="16">
        <v>15</v>
      </c>
      <c r="E4" s="27">
        <f>SUM(C4:D4)</f>
        <v>30</v>
      </c>
    </row>
    <row r="5" spans="2:6" s="14" customFormat="1" ht="32.1" customHeight="1" x14ac:dyDescent="0.25">
      <c r="B5" s="43" t="s">
        <v>23</v>
      </c>
      <c r="C5" s="16">
        <v>35</v>
      </c>
      <c r="D5" s="16">
        <v>35</v>
      </c>
      <c r="E5" s="27">
        <f>SUM(C5:D5)</f>
        <v>70</v>
      </c>
    </row>
    <row r="6" spans="2:6" s="14" customFormat="1" ht="32.1" customHeight="1" thickBot="1" x14ac:dyDescent="0.3">
      <c r="B6" s="23" t="s">
        <v>35</v>
      </c>
      <c r="C6" s="24">
        <f>SUM(C4:C5)</f>
        <v>50</v>
      </c>
      <c r="D6" s="24">
        <f t="shared" ref="D6:E6" si="0">SUM(D4:D5)</f>
        <v>50</v>
      </c>
      <c r="E6" s="29">
        <f t="shared" si="0"/>
        <v>100</v>
      </c>
    </row>
    <row r="7" spans="2:6" s="14" customFormat="1" ht="32.1" customHeight="1" x14ac:dyDescent="0.25"/>
    <row r="8" spans="2:6" s="14" customFormat="1" ht="32.1" customHeight="1" x14ac:dyDescent="0.25"/>
    <row r="10" spans="2:6" ht="16.5" thickBot="1" x14ac:dyDescent="0.3"/>
    <row r="11" spans="2:6" ht="47.1" customHeight="1" x14ac:dyDescent="0.25">
      <c r="B11" s="14"/>
      <c r="C11" s="54"/>
      <c r="D11" s="55" t="s">
        <v>15</v>
      </c>
      <c r="E11" s="55" t="s">
        <v>16</v>
      </c>
      <c r="F11" s="20" t="s">
        <v>36</v>
      </c>
    </row>
    <row r="12" spans="2:6" ht="47.1" customHeight="1" x14ac:dyDescent="0.25">
      <c r="B12" s="14"/>
      <c r="C12" s="43" t="s">
        <v>6</v>
      </c>
      <c r="D12" s="15">
        <v>40</v>
      </c>
      <c r="E12" s="15">
        <v>160</v>
      </c>
      <c r="F12" s="27">
        <f>SUM(D12:E12)</f>
        <v>200</v>
      </c>
    </row>
    <row r="13" spans="2:6" ht="47.1" customHeight="1" x14ac:dyDescent="0.25">
      <c r="B13" s="38"/>
      <c r="C13" s="57" t="s">
        <v>17</v>
      </c>
      <c r="D13" s="39">
        <v>70</v>
      </c>
      <c r="E13" s="39">
        <v>480</v>
      </c>
      <c r="F13" s="58">
        <f t="shared" ref="F13:F14" si="1">SUM(D13:E13)</f>
        <v>550</v>
      </c>
    </row>
    <row r="14" spans="2:6" ht="47.1" customHeight="1" x14ac:dyDescent="0.25">
      <c r="B14" s="38"/>
      <c r="C14" s="57" t="s">
        <v>18</v>
      </c>
      <c r="D14" s="39">
        <v>130</v>
      </c>
      <c r="E14" s="39">
        <v>120</v>
      </c>
      <c r="F14" s="58">
        <f t="shared" si="1"/>
        <v>250</v>
      </c>
    </row>
    <row r="15" spans="2:6" ht="47.1" customHeight="1" thickBot="1" x14ac:dyDescent="0.3">
      <c r="B15" s="40"/>
      <c r="C15" s="59" t="s">
        <v>37</v>
      </c>
      <c r="D15" s="60">
        <f>SUM(D12:D14)</f>
        <v>240</v>
      </c>
      <c r="E15" s="60">
        <f>SUM(E12:E14)</f>
        <v>760</v>
      </c>
      <c r="F15" s="61">
        <f>SUM(F12:F14)</f>
        <v>1000</v>
      </c>
    </row>
    <row r="16" spans="2:6" x14ac:dyDescent="0.25">
      <c r="B16" s="41"/>
      <c r="C16" s="41"/>
      <c r="D16" s="41"/>
      <c r="E16" s="41"/>
      <c r="F16" s="41"/>
    </row>
    <row r="17" spans="2:6" x14ac:dyDescent="0.25">
      <c r="B17" s="41"/>
      <c r="C17" s="41"/>
      <c r="D17" s="41"/>
      <c r="E17" s="41"/>
      <c r="F17" s="41"/>
    </row>
    <row r="18" spans="2:6" x14ac:dyDescent="0.25">
      <c r="B18" s="41"/>
      <c r="C18" s="41"/>
      <c r="D18" s="41"/>
      <c r="E18" s="41"/>
      <c r="F18" s="4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workbookViewId="0">
      <selection activeCell="B28" sqref="B28"/>
    </sheetView>
  </sheetViews>
  <sheetFormatPr baseColWidth="10" defaultRowHeight="15.75" x14ac:dyDescent="0.25"/>
  <cols>
    <col min="6" max="6" width="3" customWidth="1"/>
    <col min="9" max="9" width="3.5" customWidth="1"/>
    <col min="12" max="12" width="3" customWidth="1"/>
    <col min="15" max="15" width="2.375" customWidth="1"/>
  </cols>
  <sheetData>
    <row r="1" spans="2:17" ht="16.5" thickBot="1" x14ac:dyDescent="0.3"/>
    <row r="2" spans="2:17" x14ac:dyDescent="0.25">
      <c r="B2" s="65" t="s">
        <v>100</v>
      </c>
      <c r="C2" s="5"/>
    </row>
    <row r="3" spans="2:17" x14ac:dyDescent="0.25">
      <c r="B3" s="6" t="s">
        <v>0</v>
      </c>
      <c r="C3" s="8"/>
    </row>
    <row r="4" spans="2:17" x14ac:dyDescent="0.25">
      <c r="B4" s="6" t="s">
        <v>1</v>
      </c>
      <c r="C4" s="8"/>
    </row>
    <row r="5" spans="2:17" x14ac:dyDescent="0.25">
      <c r="B5" s="6" t="s">
        <v>2</v>
      </c>
      <c r="C5" s="8"/>
    </row>
    <row r="6" spans="2:17" x14ac:dyDescent="0.25">
      <c r="B6" s="6" t="s">
        <v>3</v>
      </c>
      <c r="C6" s="8"/>
    </row>
    <row r="7" spans="2:17" x14ac:dyDescent="0.25">
      <c r="B7" s="6" t="s">
        <v>4</v>
      </c>
      <c r="C7" s="8"/>
    </row>
    <row r="8" spans="2:17" ht="16.5" thickBot="1" x14ac:dyDescent="0.3">
      <c r="B8" s="9" t="s">
        <v>5</v>
      </c>
      <c r="C8" s="11"/>
    </row>
    <row r="12" spans="2:17" ht="16.5" thickBot="1" x14ac:dyDescent="0.3">
      <c r="B12" s="66" t="s">
        <v>102</v>
      </c>
    </row>
    <row r="13" spans="2:17" x14ac:dyDescent="0.25">
      <c r="D13" s="2" t="s">
        <v>38</v>
      </c>
      <c r="E13" s="3" t="s">
        <v>39</v>
      </c>
      <c r="F13" s="51"/>
      <c r="G13" s="4" t="s">
        <v>40</v>
      </c>
      <c r="H13" s="4" t="s">
        <v>41</v>
      </c>
      <c r="I13" s="51"/>
      <c r="J13" s="4" t="s">
        <v>42</v>
      </c>
      <c r="K13" s="4" t="s">
        <v>43</v>
      </c>
      <c r="L13" s="51"/>
      <c r="M13" s="4" t="s">
        <v>44</v>
      </c>
      <c r="N13" s="4" t="s">
        <v>45</v>
      </c>
      <c r="O13" s="51"/>
      <c r="P13" s="4" t="s">
        <v>46</v>
      </c>
      <c r="Q13" s="5" t="s">
        <v>47</v>
      </c>
    </row>
    <row r="14" spans="2:17" x14ac:dyDescent="0.25">
      <c r="D14" s="6" t="s">
        <v>48</v>
      </c>
      <c r="E14" s="7" t="s">
        <v>49</v>
      </c>
      <c r="F14" s="52"/>
      <c r="G14" s="7" t="s">
        <v>50</v>
      </c>
      <c r="H14" s="7" t="s">
        <v>51</v>
      </c>
      <c r="I14" s="52"/>
      <c r="J14" s="7" t="s">
        <v>52</v>
      </c>
      <c r="K14" s="7" t="s">
        <v>53</v>
      </c>
      <c r="L14" s="52"/>
      <c r="M14" s="7" t="s">
        <v>54</v>
      </c>
      <c r="N14" s="7" t="s">
        <v>55</v>
      </c>
      <c r="O14" s="52"/>
      <c r="P14" s="7"/>
      <c r="Q14" s="8"/>
    </row>
    <row r="15" spans="2:17" x14ac:dyDescent="0.25">
      <c r="D15" s="6" t="s">
        <v>56</v>
      </c>
      <c r="E15" s="7" t="s">
        <v>57</v>
      </c>
      <c r="F15" s="52"/>
      <c r="G15" s="7" t="s">
        <v>58</v>
      </c>
      <c r="H15" s="7" t="s">
        <v>59</v>
      </c>
      <c r="I15" s="52"/>
      <c r="J15" s="7" t="s">
        <v>60</v>
      </c>
      <c r="K15" s="7" t="s">
        <v>61</v>
      </c>
      <c r="L15" s="52"/>
      <c r="M15" s="7"/>
      <c r="N15" s="7"/>
      <c r="O15" s="52"/>
      <c r="P15" s="7"/>
      <c r="Q15" s="8"/>
    </row>
    <row r="16" spans="2:17" x14ac:dyDescent="0.25">
      <c r="D16" s="6" t="s">
        <v>62</v>
      </c>
      <c r="E16" s="7" t="s">
        <v>63</v>
      </c>
      <c r="F16" s="52"/>
      <c r="G16" s="7" t="s">
        <v>64</v>
      </c>
      <c r="H16" s="7" t="s">
        <v>65</v>
      </c>
      <c r="I16" s="52"/>
      <c r="J16" s="7"/>
      <c r="K16" s="7"/>
      <c r="L16" s="52"/>
      <c r="M16" s="7"/>
      <c r="N16" s="7"/>
      <c r="O16" s="52"/>
      <c r="P16" s="7"/>
      <c r="Q16" s="8"/>
    </row>
    <row r="17" spans="2:17" ht="16.5" thickBot="1" x14ac:dyDescent="0.3">
      <c r="D17" s="9" t="s">
        <v>66</v>
      </c>
      <c r="E17" s="10" t="s">
        <v>67</v>
      </c>
      <c r="F17" s="53"/>
      <c r="G17" s="10"/>
      <c r="H17" s="10"/>
      <c r="I17" s="53"/>
      <c r="J17" s="10"/>
      <c r="K17" s="10"/>
      <c r="L17" s="53"/>
      <c r="M17" s="10"/>
      <c r="N17" s="10"/>
      <c r="O17" s="53"/>
      <c r="P17" s="10"/>
      <c r="Q17" s="11"/>
    </row>
    <row r="19" spans="2:17" ht="16.5" thickBot="1" x14ac:dyDescent="0.3"/>
    <row r="20" spans="2:17" x14ac:dyDescent="0.25">
      <c r="B20" s="65" t="s">
        <v>103</v>
      </c>
      <c r="C20" s="5"/>
    </row>
    <row r="21" spans="2:17" x14ac:dyDescent="0.25">
      <c r="B21" s="6" t="s">
        <v>68</v>
      </c>
      <c r="C21" s="8" t="s">
        <v>69</v>
      </c>
    </row>
    <row r="22" spans="2:17" x14ac:dyDescent="0.25">
      <c r="B22" s="6" t="s">
        <v>70</v>
      </c>
      <c r="C22" s="8" t="s">
        <v>71</v>
      </c>
    </row>
    <row r="23" spans="2:17" x14ac:dyDescent="0.25">
      <c r="B23" s="6" t="s">
        <v>72</v>
      </c>
      <c r="C23" s="8" t="s">
        <v>73</v>
      </c>
    </row>
    <row r="24" spans="2:17" x14ac:dyDescent="0.25">
      <c r="B24" s="6" t="s">
        <v>74</v>
      </c>
      <c r="C24" s="8" t="s">
        <v>75</v>
      </c>
    </row>
    <row r="25" spans="2:17" ht="16.5" thickBot="1" x14ac:dyDescent="0.3">
      <c r="B25" s="9" t="s">
        <v>76</v>
      </c>
      <c r="C25" s="11" t="s">
        <v>77</v>
      </c>
    </row>
    <row r="27" spans="2:17" ht="16.5" thickBot="1" x14ac:dyDescent="0.3"/>
    <row r="28" spans="2:17" x14ac:dyDescent="0.25">
      <c r="B28" s="65" t="s">
        <v>104</v>
      </c>
      <c r="C28" s="4"/>
      <c r="D28" s="5"/>
    </row>
    <row r="29" spans="2:17" x14ac:dyDescent="0.25">
      <c r="B29" s="6" t="s">
        <v>78</v>
      </c>
      <c r="C29" s="7" t="s">
        <v>79</v>
      </c>
      <c r="D29" s="12">
        <v>0.2</v>
      </c>
    </row>
    <row r="30" spans="2:17" x14ac:dyDescent="0.25">
      <c r="B30" s="6" t="s">
        <v>80</v>
      </c>
      <c r="C30" s="7" t="s">
        <v>81</v>
      </c>
      <c r="D30" s="12">
        <v>0.2</v>
      </c>
    </row>
    <row r="31" spans="2:17" x14ac:dyDescent="0.25">
      <c r="B31" s="6" t="s">
        <v>82</v>
      </c>
      <c r="C31" s="7" t="s">
        <v>83</v>
      </c>
      <c r="D31" s="12">
        <v>0.2</v>
      </c>
    </row>
    <row r="32" spans="2:17" x14ac:dyDescent="0.25">
      <c r="B32" s="6" t="s">
        <v>84</v>
      </c>
      <c r="C32" s="7" t="s">
        <v>85</v>
      </c>
      <c r="D32" s="12">
        <v>0.2</v>
      </c>
    </row>
    <row r="33" spans="1:7" x14ac:dyDescent="0.25">
      <c r="B33" s="6" t="s">
        <v>86</v>
      </c>
      <c r="C33" s="7" t="s">
        <v>87</v>
      </c>
      <c r="D33" s="12">
        <v>0.2</v>
      </c>
    </row>
    <row r="34" spans="1:7" x14ac:dyDescent="0.25">
      <c r="B34" s="6"/>
      <c r="C34" s="7"/>
      <c r="D34" s="8"/>
    </row>
    <row r="35" spans="1:7" ht="16.5" thickBot="1" x14ac:dyDescent="0.3">
      <c r="B35" s="9"/>
      <c r="C35" s="10"/>
      <c r="D35" s="13">
        <f>SUM(D29:D33)</f>
        <v>1</v>
      </c>
    </row>
    <row r="39" spans="1:7" ht="16.5" thickBot="1" x14ac:dyDescent="0.3"/>
    <row r="40" spans="1:7" ht="54" customHeight="1" x14ac:dyDescent="0.25">
      <c r="A40" s="14"/>
      <c r="B40" s="54"/>
      <c r="C40" s="55" t="s">
        <v>98</v>
      </c>
      <c r="D40" s="55" t="s">
        <v>99</v>
      </c>
      <c r="E40" s="20" t="s">
        <v>88</v>
      </c>
      <c r="F40" s="14"/>
      <c r="G40" s="14"/>
    </row>
    <row r="41" spans="1:7" ht="39" customHeight="1" x14ac:dyDescent="0.25">
      <c r="A41" s="14"/>
      <c r="B41" s="43" t="s">
        <v>89</v>
      </c>
      <c r="C41" s="15">
        <v>40</v>
      </c>
      <c r="D41" s="15">
        <v>160</v>
      </c>
      <c r="E41" s="27">
        <f>SUM(C41:D41)</f>
        <v>200</v>
      </c>
      <c r="F41" s="14"/>
      <c r="G41" s="14"/>
    </row>
    <row r="42" spans="1:7" ht="39" customHeight="1" x14ac:dyDescent="0.25">
      <c r="A42" s="14"/>
      <c r="B42" s="43" t="s">
        <v>90</v>
      </c>
      <c r="C42" s="15">
        <v>70</v>
      </c>
      <c r="D42" s="15">
        <v>480</v>
      </c>
      <c r="E42" s="27">
        <f t="shared" ref="E42:E43" si="0">SUM(C42:D42)</f>
        <v>550</v>
      </c>
      <c r="F42" s="14"/>
      <c r="G42" s="14"/>
    </row>
    <row r="43" spans="1:7" ht="39" customHeight="1" x14ac:dyDescent="0.25">
      <c r="A43" s="14"/>
      <c r="B43" s="43" t="s">
        <v>91</v>
      </c>
      <c r="C43" s="15">
        <v>130</v>
      </c>
      <c r="D43" s="15">
        <v>120</v>
      </c>
      <c r="E43" s="27">
        <f t="shared" si="0"/>
        <v>250</v>
      </c>
      <c r="F43" s="14"/>
      <c r="G43" s="14"/>
    </row>
    <row r="44" spans="1:7" ht="39.950000000000003" customHeight="1" thickBot="1" x14ac:dyDescent="0.3">
      <c r="B44" s="23" t="s">
        <v>92</v>
      </c>
      <c r="C44" s="56">
        <f>SUM(C41:C43)</f>
        <v>240</v>
      </c>
      <c r="D44" s="56">
        <f>SUM(D41:D43)</f>
        <v>760</v>
      </c>
      <c r="E44" s="11">
        <f>SUM(E41:E43)</f>
        <v>1000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/>
  </sheetViews>
  <sheetFormatPr baseColWidth="10" defaultColWidth="10.875" defaultRowHeight="15.75" x14ac:dyDescent="0.25"/>
  <cols>
    <col min="1" max="1" width="10.875" style="14"/>
    <col min="2" max="2" width="14.625" style="14" customWidth="1"/>
    <col min="3" max="3" width="39.125" style="14" customWidth="1"/>
    <col min="4" max="16384" width="10.875" style="14"/>
  </cols>
  <sheetData>
    <row r="1" spans="1:13" ht="16.5" thickBot="1" x14ac:dyDescent="0.3"/>
    <row r="2" spans="1:13" ht="60.95" customHeight="1" thickBot="1" x14ac:dyDescent="0.3">
      <c r="B2" s="30" t="s">
        <v>24</v>
      </c>
      <c r="C2" s="31"/>
      <c r="D2" s="32"/>
    </row>
    <row r="3" spans="1:13" ht="16.5" thickBot="1" x14ac:dyDescent="0.3"/>
    <row r="4" spans="1:13" x14ac:dyDescent="0.25">
      <c r="B4" s="18"/>
      <c r="C4" s="19"/>
      <c r="D4" s="20"/>
    </row>
    <row r="5" spans="1:13" ht="31.5" x14ac:dyDescent="0.25">
      <c r="B5" s="25" t="s">
        <v>25</v>
      </c>
      <c r="C5" s="26" t="s">
        <v>32</v>
      </c>
      <c r="D5" s="27"/>
    </row>
    <row r="6" spans="1:13" ht="31.5" x14ac:dyDescent="0.25">
      <c r="B6" s="21"/>
      <c r="C6" s="22" t="s">
        <v>31</v>
      </c>
      <c r="D6" s="27"/>
    </row>
    <row r="7" spans="1:13" x14ac:dyDescent="0.25">
      <c r="B7" s="21"/>
      <c r="C7" s="22"/>
      <c r="D7" s="27"/>
    </row>
    <row r="8" spans="1:13" x14ac:dyDescent="0.25">
      <c r="B8" s="21"/>
      <c r="C8" s="22"/>
      <c r="D8" s="27"/>
    </row>
    <row r="9" spans="1:13" ht="31.5" x14ac:dyDescent="0.25">
      <c r="B9" s="25" t="s">
        <v>26</v>
      </c>
      <c r="C9" s="22" t="s">
        <v>34</v>
      </c>
      <c r="D9" s="27"/>
    </row>
    <row r="10" spans="1:13" ht="32.25" thickBot="1" x14ac:dyDescent="0.3">
      <c r="B10" s="23"/>
      <c r="C10" s="28" t="s">
        <v>33</v>
      </c>
      <c r="D10" s="29"/>
    </row>
    <row r="12" spans="1:13" ht="16.5" thickBot="1" x14ac:dyDescent="0.3"/>
    <row r="13" spans="1:13" ht="31.5" x14ac:dyDescent="0.25">
      <c r="B13" s="22"/>
      <c r="C13" s="18"/>
      <c r="D13" s="19"/>
      <c r="E13" s="19"/>
      <c r="F13" s="19"/>
      <c r="G13" s="19"/>
      <c r="H13" s="19"/>
      <c r="I13" s="19"/>
      <c r="J13" s="35" t="s">
        <v>29</v>
      </c>
      <c r="K13" s="20"/>
      <c r="L13" s="22"/>
      <c r="M13" s="22"/>
    </row>
    <row r="14" spans="1:13" x14ac:dyDescent="0.25">
      <c r="B14" s="22"/>
      <c r="C14" s="63" t="s">
        <v>28</v>
      </c>
      <c r="D14" s="33"/>
      <c r="E14" s="34">
        <v>1E-4</v>
      </c>
      <c r="F14" s="34">
        <v>0.99</v>
      </c>
      <c r="G14" s="7" t="s">
        <v>7</v>
      </c>
      <c r="H14" s="7">
        <f>E14*F14</f>
        <v>9.9000000000000008E-5</v>
      </c>
      <c r="I14" s="7"/>
      <c r="J14" s="36">
        <f>H14*1000000</f>
        <v>99.000000000000014</v>
      </c>
      <c r="K14" s="8" t="s">
        <v>30</v>
      </c>
      <c r="L14" s="7"/>
      <c r="M14" s="7"/>
    </row>
    <row r="15" spans="1:13" x14ac:dyDescent="0.25">
      <c r="B15" s="22"/>
      <c r="C15" s="63"/>
      <c r="D15" s="33"/>
      <c r="E15" s="34">
        <v>1E-4</v>
      </c>
      <c r="F15" s="34">
        <v>0.01</v>
      </c>
      <c r="G15" s="7" t="s">
        <v>8</v>
      </c>
      <c r="H15" s="7">
        <f t="shared" ref="H15" si="0">E15*F15</f>
        <v>1.0000000000000002E-6</v>
      </c>
      <c r="I15" s="7"/>
      <c r="J15" s="36">
        <f t="shared" ref="J15" si="1">H15*1000000</f>
        <v>1.0000000000000002</v>
      </c>
      <c r="K15" s="8"/>
      <c r="L15" s="7"/>
      <c r="M15" s="7"/>
    </row>
    <row r="16" spans="1:13" x14ac:dyDescent="0.25">
      <c r="B16" s="22"/>
      <c r="C16" s="21"/>
      <c r="D16" s="22"/>
      <c r="E16" s="22"/>
      <c r="F16" s="22"/>
      <c r="G16" s="22"/>
      <c r="H16" s="22"/>
      <c r="I16" s="22"/>
      <c r="J16" s="62"/>
      <c r="K16" s="27"/>
      <c r="L16" s="22"/>
      <c r="M16" s="7"/>
    </row>
    <row r="17" spans="2:13" x14ac:dyDescent="0.25">
      <c r="B17" s="22"/>
      <c r="C17" s="63" t="s">
        <v>27</v>
      </c>
      <c r="D17" s="33"/>
      <c r="E17" s="34">
        <v>0.99990000000000001</v>
      </c>
      <c r="F17" s="34">
        <v>0.02</v>
      </c>
      <c r="G17" s="7" t="s">
        <v>93</v>
      </c>
      <c r="H17" s="7">
        <f>E17*F17</f>
        <v>1.9998000000000002E-2</v>
      </c>
      <c r="I17" s="7"/>
      <c r="J17" s="36">
        <f>H17*1000000</f>
        <v>19998.000000000004</v>
      </c>
      <c r="K17" s="8" t="s">
        <v>94</v>
      </c>
      <c r="L17" s="7"/>
      <c r="M17" s="7"/>
    </row>
    <row r="18" spans="2:13" x14ac:dyDescent="0.25">
      <c r="B18" s="22"/>
      <c r="C18" s="63"/>
      <c r="D18" s="33"/>
      <c r="E18" s="34">
        <v>0.99990000000000001</v>
      </c>
      <c r="F18" s="34">
        <v>0.98</v>
      </c>
      <c r="G18" s="7" t="s">
        <v>95</v>
      </c>
      <c r="H18" s="7">
        <f>E18*F18</f>
        <v>0.97990199999999994</v>
      </c>
      <c r="I18" s="7"/>
      <c r="J18" s="36">
        <f>H18*1000000</f>
        <v>979901.99999999988</v>
      </c>
      <c r="K18" s="8"/>
      <c r="L18" s="7"/>
      <c r="M18" s="7"/>
    </row>
    <row r="19" spans="2:13" x14ac:dyDescent="0.25">
      <c r="B19" s="22"/>
      <c r="C19" s="21"/>
      <c r="D19" s="22"/>
      <c r="E19" s="22"/>
      <c r="F19" s="22"/>
      <c r="G19" s="22"/>
      <c r="H19" s="22"/>
      <c r="I19" s="22"/>
      <c r="J19" s="22"/>
      <c r="K19" s="27"/>
      <c r="L19" s="22"/>
      <c r="M19" s="7"/>
    </row>
    <row r="20" spans="2:13" ht="16.5" thickBot="1" x14ac:dyDescent="0.3">
      <c r="B20" s="22"/>
      <c r="C20" s="23"/>
      <c r="D20" s="24"/>
      <c r="E20" s="10"/>
      <c r="F20" s="10"/>
      <c r="G20" s="10" t="s">
        <v>9</v>
      </c>
      <c r="H20" s="10">
        <f>J17+J14</f>
        <v>20097.000000000004</v>
      </c>
      <c r="I20" s="10">
        <f>J14/H20</f>
        <v>4.9261083743842365E-3</v>
      </c>
      <c r="J20" s="64">
        <f>I20</f>
        <v>4.9261083743842365E-3</v>
      </c>
      <c r="K20" s="11"/>
      <c r="L20" s="7"/>
      <c r="M20" s="7"/>
    </row>
    <row r="21" spans="2:13" x14ac:dyDescent="0.25">
      <c r="B21" s="22"/>
      <c r="C21" s="22"/>
      <c r="D21" s="22"/>
      <c r="E21" s="7"/>
      <c r="F21" s="7"/>
      <c r="G21" s="7"/>
      <c r="H21" s="7"/>
      <c r="I21" s="7"/>
      <c r="J21" s="7"/>
      <c r="K21" s="7"/>
      <c r="L21" s="7"/>
      <c r="M21" s="7"/>
    </row>
    <row r="22" spans="2:13" x14ac:dyDescent="0.25">
      <c r="B22" s="22"/>
      <c r="C22" s="22"/>
      <c r="D22" s="22"/>
      <c r="E22" s="7"/>
      <c r="F22" s="7"/>
      <c r="G22" s="7"/>
      <c r="H22" s="7"/>
      <c r="I22" s="7"/>
      <c r="J22" s="7"/>
      <c r="K22" s="7"/>
      <c r="L22" s="7"/>
      <c r="M22" s="7"/>
    </row>
    <row r="23" spans="2:13" x14ac:dyDescent="0.25">
      <c r="E23"/>
      <c r="F23"/>
      <c r="G23"/>
      <c r="H23"/>
      <c r="I23"/>
      <c r="J23"/>
      <c r="K23"/>
      <c r="L23"/>
      <c r="M23"/>
    </row>
    <row r="24" spans="2:13" x14ac:dyDescent="0.25">
      <c r="E24"/>
      <c r="F24"/>
      <c r="G24"/>
      <c r="H24"/>
      <c r="I24"/>
      <c r="J24"/>
      <c r="K24"/>
      <c r="L24"/>
      <c r="M24"/>
    </row>
    <row r="25" spans="2:13" x14ac:dyDescent="0.25">
      <c r="E25"/>
      <c r="F25"/>
      <c r="G25"/>
      <c r="H25"/>
      <c r="I25"/>
      <c r="J25"/>
      <c r="K25"/>
      <c r="L25"/>
      <c r="M25"/>
    </row>
    <row r="26" spans="2:13" x14ac:dyDescent="0.25">
      <c r="E26"/>
      <c r="F26"/>
      <c r="G26"/>
      <c r="H26"/>
      <c r="I26"/>
      <c r="J26"/>
      <c r="K26"/>
      <c r="L26"/>
      <c r="M26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4"/>
  <sheetViews>
    <sheetView workbookViewId="0">
      <selection activeCell="B1" sqref="B1"/>
    </sheetView>
  </sheetViews>
  <sheetFormatPr baseColWidth="10" defaultRowHeight="15.75" x14ac:dyDescent="0.25"/>
  <cols>
    <col min="1" max="1" width="15.375" customWidth="1"/>
    <col min="2" max="2" width="16.5" customWidth="1"/>
  </cols>
  <sheetData>
    <row r="1" spans="2:10" s="14" customFormat="1" ht="59.1" customHeight="1" x14ac:dyDescent="0.25">
      <c r="B1" s="16" t="s">
        <v>10</v>
      </c>
      <c r="C1" s="16"/>
      <c r="D1" s="16"/>
      <c r="E1" s="16" t="s">
        <v>13</v>
      </c>
    </row>
    <row r="2" spans="2:10" s="14" customFormat="1" ht="27" customHeight="1" x14ac:dyDescent="0.25">
      <c r="B2" s="67" t="s">
        <v>105</v>
      </c>
      <c r="C2" s="42">
        <v>0.05</v>
      </c>
      <c r="D2" s="15"/>
      <c r="E2" s="42">
        <v>0.5</v>
      </c>
    </row>
    <row r="3" spans="2:10" s="14" customFormat="1" ht="27" customHeight="1" x14ac:dyDescent="0.25">
      <c r="B3" s="16" t="s">
        <v>101</v>
      </c>
      <c r="C3" s="42">
        <v>0.15</v>
      </c>
      <c r="D3" s="15"/>
      <c r="E3" s="42">
        <v>0.2</v>
      </c>
    </row>
    <row r="4" spans="2:10" s="14" customFormat="1" ht="27" customHeight="1" x14ac:dyDescent="0.25">
      <c r="B4" s="16" t="s">
        <v>11</v>
      </c>
      <c r="C4" s="42">
        <v>0.6</v>
      </c>
      <c r="D4" s="15"/>
      <c r="E4" s="42">
        <v>0.2</v>
      </c>
    </row>
    <row r="5" spans="2:10" s="14" customFormat="1" ht="27" customHeight="1" x14ac:dyDescent="0.25">
      <c r="B5" s="16" t="s">
        <v>12</v>
      </c>
      <c r="C5" s="42">
        <v>0.2</v>
      </c>
      <c r="D5" s="15"/>
      <c r="E5" s="42">
        <v>0.15</v>
      </c>
    </row>
    <row r="6" spans="2:10" s="14" customFormat="1" ht="27" customHeight="1" x14ac:dyDescent="0.25"/>
    <row r="7" spans="2:10" s="14" customFormat="1" ht="27" customHeight="1" thickBot="1" x14ac:dyDescent="0.3"/>
    <row r="8" spans="2:10" ht="23.25" x14ac:dyDescent="0.35">
      <c r="B8" s="45"/>
      <c r="C8" s="48" t="s">
        <v>14</v>
      </c>
      <c r="D8" s="46"/>
      <c r="E8" s="46"/>
      <c r="F8" s="46"/>
      <c r="G8" s="46"/>
      <c r="H8" s="46"/>
      <c r="I8" s="46"/>
      <c r="J8" s="47"/>
    </row>
    <row r="9" spans="2:10" ht="31.5" x14ac:dyDescent="0.25">
      <c r="B9" s="68" t="s">
        <v>105</v>
      </c>
      <c r="C9" s="50">
        <v>0.05</v>
      </c>
      <c r="D9" s="50">
        <v>0.5</v>
      </c>
      <c r="E9" s="7"/>
      <c r="F9" s="44">
        <f>D9*C9</f>
        <v>2.5000000000000001E-2</v>
      </c>
      <c r="G9" s="69" t="s">
        <v>106</v>
      </c>
      <c r="H9" s="7"/>
      <c r="I9" s="7">
        <f>F9*1000</f>
        <v>25</v>
      </c>
      <c r="J9" s="8"/>
    </row>
    <row r="10" spans="2:10" x14ac:dyDescent="0.25">
      <c r="B10" s="6"/>
      <c r="C10" s="50">
        <v>0.05</v>
      </c>
      <c r="D10" s="50">
        <f>1-D9</f>
        <v>0.5</v>
      </c>
      <c r="E10" s="7"/>
      <c r="F10" s="44">
        <f>D10*C10</f>
        <v>2.5000000000000001E-2</v>
      </c>
      <c r="G10" s="70" t="s">
        <v>107</v>
      </c>
      <c r="H10" s="49"/>
      <c r="I10" s="49">
        <f>F10*1000</f>
        <v>25</v>
      </c>
      <c r="J10" s="8"/>
    </row>
    <row r="11" spans="2:10" x14ac:dyDescent="0.25">
      <c r="B11" s="6"/>
      <c r="C11" s="50"/>
      <c r="D11" s="50"/>
      <c r="E11" s="7"/>
      <c r="F11" s="7"/>
      <c r="G11" s="71"/>
      <c r="H11" s="7"/>
      <c r="I11" s="7"/>
      <c r="J11" s="8"/>
    </row>
    <row r="12" spans="2:10" x14ac:dyDescent="0.25">
      <c r="B12" s="6"/>
      <c r="C12" s="50"/>
      <c r="D12" s="50"/>
      <c r="E12" s="7"/>
      <c r="F12" s="7"/>
      <c r="G12" s="71"/>
      <c r="H12" s="7"/>
      <c r="I12" s="7"/>
      <c r="J12" s="8"/>
    </row>
    <row r="13" spans="2:10" x14ac:dyDescent="0.25">
      <c r="B13" s="43" t="s">
        <v>101</v>
      </c>
      <c r="C13" s="50">
        <v>0.15</v>
      </c>
      <c r="D13" s="50">
        <v>0.2</v>
      </c>
      <c r="E13" s="7"/>
      <c r="F13" s="44">
        <f>D13*C13</f>
        <v>0.03</v>
      </c>
      <c r="G13" s="69" t="s">
        <v>106</v>
      </c>
      <c r="H13" s="7"/>
      <c r="I13" s="7">
        <f>F13*1000</f>
        <v>30</v>
      </c>
      <c r="J13" s="8"/>
    </row>
    <row r="14" spans="2:10" x14ac:dyDescent="0.25">
      <c r="B14" s="6"/>
      <c r="C14" s="50">
        <f>C13</f>
        <v>0.15</v>
      </c>
      <c r="D14" s="50">
        <f>1-D13</f>
        <v>0.8</v>
      </c>
      <c r="E14" s="7"/>
      <c r="F14" s="44">
        <f>D14*C14</f>
        <v>0.12</v>
      </c>
      <c r="G14" s="70" t="s">
        <v>107</v>
      </c>
      <c r="H14" s="49"/>
      <c r="I14" s="49">
        <f>F14*1000</f>
        <v>120</v>
      </c>
      <c r="J14" s="8"/>
    </row>
    <row r="15" spans="2:10" x14ac:dyDescent="0.25">
      <c r="B15" s="6"/>
      <c r="C15" s="50"/>
      <c r="D15" s="50"/>
      <c r="E15" s="7"/>
      <c r="F15" s="7"/>
      <c r="G15" s="72"/>
      <c r="H15" s="7"/>
      <c r="I15" s="7"/>
      <c r="J15" s="8"/>
    </row>
    <row r="16" spans="2:10" x14ac:dyDescent="0.25">
      <c r="B16" s="6"/>
      <c r="C16" s="50"/>
      <c r="D16" s="50"/>
      <c r="E16" s="7"/>
      <c r="F16" s="7"/>
      <c r="G16" s="71"/>
      <c r="H16" s="7"/>
      <c r="I16" s="7"/>
      <c r="J16" s="8"/>
    </row>
    <row r="17" spans="2:10" x14ac:dyDescent="0.25">
      <c r="B17" s="43" t="s">
        <v>96</v>
      </c>
      <c r="C17" s="50">
        <v>0.6</v>
      </c>
      <c r="D17" s="50">
        <v>0.2</v>
      </c>
      <c r="E17" s="7"/>
      <c r="F17" s="44">
        <f>D17*C17</f>
        <v>0.12</v>
      </c>
      <c r="G17" s="69" t="s">
        <v>106</v>
      </c>
      <c r="H17" s="7"/>
      <c r="I17" s="7">
        <f>F17*1000</f>
        <v>120</v>
      </c>
      <c r="J17" s="8"/>
    </row>
    <row r="18" spans="2:10" x14ac:dyDescent="0.25">
      <c r="B18" s="6"/>
      <c r="C18" s="50">
        <f>C17</f>
        <v>0.6</v>
      </c>
      <c r="D18" s="50">
        <f>1-D17</f>
        <v>0.8</v>
      </c>
      <c r="E18" s="7"/>
      <c r="F18" s="44">
        <f>D18*C18</f>
        <v>0.48</v>
      </c>
      <c r="G18" s="70" t="s">
        <v>107</v>
      </c>
      <c r="H18" s="49"/>
      <c r="I18" s="49">
        <f>F18*1000</f>
        <v>480</v>
      </c>
      <c r="J18" s="8"/>
    </row>
    <row r="19" spans="2:10" x14ac:dyDescent="0.25">
      <c r="B19" s="6"/>
      <c r="C19" s="50"/>
      <c r="D19" s="50"/>
      <c r="E19" s="7"/>
      <c r="F19" s="7"/>
      <c r="G19" s="71"/>
      <c r="H19" s="7"/>
      <c r="I19" s="7"/>
      <c r="J19" s="8"/>
    </row>
    <row r="20" spans="2:10" x14ac:dyDescent="0.25">
      <c r="B20" s="6"/>
      <c r="C20" s="50"/>
      <c r="D20" s="50"/>
      <c r="E20" s="7"/>
      <c r="F20" s="7"/>
      <c r="G20" s="71"/>
      <c r="H20" s="7"/>
      <c r="I20" s="7"/>
      <c r="J20" s="8"/>
    </row>
    <row r="21" spans="2:10" x14ac:dyDescent="0.25">
      <c r="B21" s="43" t="s">
        <v>97</v>
      </c>
      <c r="C21" s="50">
        <v>0.2</v>
      </c>
      <c r="D21" s="50">
        <v>0.15</v>
      </c>
      <c r="E21" s="7"/>
      <c r="F21" s="44">
        <f>D21*C21</f>
        <v>0.03</v>
      </c>
      <c r="G21" s="69" t="s">
        <v>106</v>
      </c>
      <c r="H21" s="7"/>
      <c r="I21" s="7">
        <f>F21*1000</f>
        <v>30</v>
      </c>
      <c r="J21" s="8"/>
    </row>
    <row r="22" spans="2:10" x14ac:dyDescent="0.25">
      <c r="B22" s="6"/>
      <c r="C22" s="50">
        <f>C21</f>
        <v>0.2</v>
      </c>
      <c r="D22" s="50">
        <f>1-D21</f>
        <v>0.85</v>
      </c>
      <c r="E22" s="7"/>
      <c r="F22" s="44">
        <f>D22*C22</f>
        <v>0.17</v>
      </c>
      <c r="G22" s="70" t="s">
        <v>107</v>
      </c>
      <c r="H22" s="49"/>
      <c r="I22" s="49">
        <f>F22*1000</f>
        <v>170</v>
      </c>
      <c r="J22" s="8"/>
    </row>
    <row r="23" spans="2:10" x14ac:dyDescent="0.25">
      <c r="B23" s="6"/>
      <c r="C23" s="7"/>
      <c r="D23" s="7"/>
      <c r="E23" s="7"/>
      <c r="F23" s="7"/>
      <c r="G23" s="7"/>
      <c r="H23" s="7"/>
      <c r="I23" s="7"/>
      <c r="J23" s="8"/>
    </row>
    <row r="24" spans="2:10" x14ac:dyDescent="0.25">
      <c r="B24" s="6"/>
      <c r="C24" s="7"/>
      <c r="D24" s="7"/>
      <c r="E24" s="7"/>
      <c r="F24" s="7"/>
      <c r="G24" s="7"/>
      <c r="H24" s="7"/>
      <c r="I24" s="7"/>
      <c r="J24" s="8"/>
    </row>
    <row r="25" spans="2:10" x14ac:dyDescent="0.25">
      <c r="B25" s="6"/>
      <c r="C25" s="7"/>
      <c r="D25" s="7"/>
      <c r="E25" s="7"/>
      <c r="F25" s="7"/>
      <c r="G25" s="7"/>
      <c r="H25" s="7"/>
      <c r="I25" s="7"/>
      <c r="J25" s="8"/>
    </row>
    <row r="26" spans="2:10" ht="16.5" thickBot="1" x14ac:dyDescent="0.3">
      <c r="B26" s="9"/>
      <c r="C26" s="10"/>
      <c r="D26" s="10"/>
      <c r="E26" s="10"/>
      <c r="F26" s="10"/>
      <c r="G26" s="10"/>
      <c r="H26" s="10"/>
      <c r="I26" s="10"/>
      <c r="J26" s="11"/>
    </row>
    <row r="29" spans="2:10" x14ac:dyDescent="0.25">
      <c r="G29" s="73" t="s">
        <v>106</v>
      </c>
      <c r="I29">
        <f>I21+I17+I13+I9</f>
        <v>205</v>
      </c>
    </row>
    <row r="30" spans="2:10" x14ac:dyDescent="0.25">
      <c r="G30" s="74" t="s">
        <v>107</v>
      </c>
      <c r="H30" s="1"/>
      <c r="I30" s="1">
        <f>I22+I18+I14+I10</f>
        <v>795</v>
      </c>
    </row>
    <row r="34" spans="9:9" x14ac:dyDescent="0.25">
      <c r="I34" s="37">
        <f>I10/I30</f>
        <v>3.1446540880503145E-2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06 01</vt:lpstr>
      <vt:lpstr>06 02</vt:lpstr>
      <vt:lpstr>06 04</vt:lpstr>
      <vt:lpstr>06 05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Usuario</cp:lastModifiedBy>
  <dcterms:created xsi:type="dcterms:W3CDTF">2016-04-06T23:38:20Z</dcterms:created>
  <dcterms:modified xsi:type="dcterms:W3CDTF">2020-08-07T11:54:05Z</dcterms:modified>
</cp:coreProperties>
</file>