
<file path=[Content_Types].xml><?xml version="1.0" encoding="utf-8"?>
<Types xmlns="http://schemas.openxmlformats.org/package/2006/content-types">
  <Default Extension="data" ContentType="application/vnd.openxmlformats-officedocument.model+data"/>
  <Default Extension="jfif"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pivotCache/pivotCacheDefinition2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1.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3.xml" ContentType="application/vnd.openxmlformats-officedocument.spreadsheetml.table+xml"/>
  <Override PartName="/xl/pivotTables/pivotTable14.xml" ContentType="application/vnd.openxmlformats-officedocument.spreadsheetml.pivot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5.xml" ContentType="application/vnd.openxmlformats-officedocument.spreadsheetml.pivotTable+xml"/>
  <Override PartName="/xl/tables/table5.xml" ContentType="application/vnd.openxmlformats-officedocument.spreadsheetml.table+xml"/>
  <Override PartName="/xl/queryTables/queryTable4.xml" ContentType="application/vnd.openxmlformats-officedocument.spreadsheetml.queryTable+xml"/>
  <Override PartName="/xl/pivotTables/pivotTable16.xml" ContentType="application/vnd.openxmlformats-officedocument.spreadsheetml.pivotTable+xml"/>
  <Override PartName="/xl/tables/table6.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Assignment_DS\pharmacy dataset\"/>
    </mc:Choice>
  </mc:AlternateContent>
  <xr:revisionPtr revIDLastSave="0" documentId="13_ncr:1_{10CD776D-D1AE-446D-9AED-84B8B94A4DFE}" xr6:coauthVersionLast="47" xr6:coauthVersionMax="47" xr10:uidLastSave="{00000000-0000-0000-0000-000000000000}"/>
  <bookViews>
    <workbookView xWindow="-108" yWindow="-108" windowWidth="23256" windowHeight="12456" activeTab="1" xr2:uid="{42E39146-3C1B-435D-87DB-D44BCC948D1E}"/>
  </bookViews>
  <sheets>
    <sheet name="Sheet1" sheetId="9" r:id="rId1"/>
    <sheet name="Dashboard" sheetId="10" r:id="rId2"/>
    <sheet name="KPIs" sheetId="1" r:id="rId3"/>
    <sheet name="DRUGS" sheetId="3" r:id="rId4"/>
    <sheet name="DOCTOR1(1)" sheetId="2" r:id="rId5"/>
    <sheet name="PATIENT1(1)" sheetId="5" r:id="rId6"/>
    <sheet name="PRESCRIPTIONS" sheetId="6" r:id="rId7"/>
    <sheet name="SUPPLIER" sheetId="7" r:id="rId8"/>
    <sheet name="INSURANCE (5)" sheetId="8" r:id="rId9"/>
  </sheets>
  <definedNames>
    <definedName name="_xlcn.WorksheetConnection_Book1PATIENT1_11" hidden="1">PATIENT1_1[]</definedName>
    <definedName name="_xlcn.WorksheetConnection_Pharmacy.xlsxDOCTOR1_11" hidden="1">DOCTOR1_1[]</definedName>
    <definedName name="_xlcn.WorksheetConnection_Pharmacy.xlsxDRUGS1" hidden="1">DRUGS[]</definedName>
    <definedName name="_xlcn.WorksheetConnection_Pharmacy.xlsxINSURANCE__51" hidden="1">INSURANCE__5[]</definedName>
    <definedName name="_xlcn.WorksheetConnection_Pharmacy.xlsxPRESCRIPTIONS1" hidden="1">PRESCRIPTIONS[]</definedName>
    <definedName name="_xlcn.WorksheetConnection_Pharmacy.xlsxSUPPLIER1" hidden="1">SUPPLIER[]</definedName>
    <definedName name="ExternalData_1" localSheetId="4" hidden="1">'DOCTOR1(1)'!$A$1:$D$7</definedName>
    <definedName name="ExternalData_1" localSheetId="8" hidden="1">'INSURANCE (5)'!$A$1:$D$8</definedName>
    <definedName name="ExternalData_1" localSheetId="6" hidden="1">PRESCRIPTIONS!$A$1:$N$12</definedName>
    <definedName name="ExternalData_1" localSheetId="7" hidden="1">SUPPLIER!$A$1:$D$3</definedName>
    <definedName name="ExternalData_2" localSheetId="3" hidden="1">DRUGS!$A$1:$N$20</definedName>
    <definedName name="Slicer_brandName">#N/A</definedName>
    <definedName name="Slicer_Date1">#N/A</definedName>
    <definedName name="Slicer_days">#N/A</definedName>
    <definedName name="Slicer_Drug_Price">#N/A</definedName>
    <definedName name="Slicer_Expiry_Status">#N/A</definedName>
    <definedName name="Slicer_gender">#N/A</definedName>
    <definedName name="Slicer_insurance">#N/A</definedName>
    <definedName name="Slicer_name">#N/A</definedName>
    <definedName name="Slicer_name1">#N/A</definedName>
    <definedName name="Slicer_status">#N/A</definedName>
    <definedName name="Timeline_Date">#N/A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4462" r:id="rId18"/>
    <pivotCache cacheId="4465" r:id="rId19"/>
    <pivotCache cacheId="4468" r:id="rId20"/>
    <pivotCache cacheId="4471" r:id="rId21"/>
    <pivotCache cacheId="4474" r:id="rId22"/>
    <pivotCache cacheId="4477" r:id="rId23"/>
    <pivotCache cacheId="4480" r:id="rId24"/>
    <pivotCache cacheId="4483" r:id="rId25"/>
  </pivotCaches>
  <extLst>
    <ext xmlns:x14="http://schemas.microsoft.com/office/spreadsheetml/2009/9/main" uri="{876F7934-8845-4945-9796-88D515C7AA90}">
      <x14:pivotCaches>
        <pivotCache cacheId="16" r:id="rId26"/>
        <pivotCache cacheId="17" r:id="rId27"/>
        <pivotCache cacheId="18" r:id="rId28"/>
      </x14:pivotCaches>
    </ext>
    <ext xmlns:x14="http://schemas.microsoft.com/office/spreadsheetml/2009/9/main" uri="{BBE1A952-AA13-448e-AADC-164F8A28A991}">
      <x14:slicerCaches>
        <x14:slicerCache r:id="rId29"/>
        <x14:slicerCache r:id="rId30"/>
        <x14:slicerCache r:id="rId31"/>
        <x14:slicerCache r:id="rId32"/>
        <x14:slicerCache r:id="rId33"/>
        <x14:slicerCache r:id="rId34"/>
        <x14:slicerCache r:id="rId35"/>
        <x14:slicerCache r:id="rId36"/>
        <x14:slicerCache r:id="rId37"/>
        <x14:slicerCache r:id="rId3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9" r:id="rId39"/>
      </x15:timelineCachePivotCaches>
    </ext>
    <ext xmlns:x15="http://schemas.microsoft.com/office/spreadsheetml/2010/11/main" uri="{D0CA8CA8-9F24-4464-BF8E-62219DCF47F9}">
      <x15:timelineCacheRefs>
        <x15:timelineCacheRef r:id="rId4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RUGS  3_9a7053aa-4dac-479e-9960-a2c744e5a599" name="DRUGS  3" connection="Query - DRUGS (3)"/>
          <x15:modelTable id="DOCTOR1  3_7ebf690d-55a2-4061-9662-170b17d53367" name="DOCTOR1  3" connection="Query - DOCTOR1 (3)"/>
          <x15:modelTable id="INSURANCE  3_94fe9844-2017-45b3-b212-4fedd58804d1" name="INSURANCE  3" connection="Query - INSURANCE (3)"/>
          <x15:modelTable id="PATIENT1  3_cab98b49-fbb2-4c28-9023-ca894fa3d251" name="PATIENT1  3" connection="Query - PATIENT1 (3)"/>
          <x15:modelTable id="PRESCRIPTIONS  3_6b2ad88d-44d9-4475-811f-003318361fd9" name="PRESCRIPTIONS  3" connection="Query - PRESCRIPTIONS (3)"/>
          <x15:modelTable id="SUPPLIER  3_4a5cf53a-763c-43ae-aa4e-86a16f475669" name="SUPPLIER  3" connection="Query - SUPPLIER (3)"/>
          <x15:modelTable id="INSURANCE  6_03fd600d-8574-42fc-bd35-2ba53325fdf6" name="INSURANCE  6" connection="Query - INSURANCE (6)"/>
          <x15:modelTable id="SUPPLIER" name="SUPPLIER" connection="WorksheetConnection_Pharmacy.xlsx!SUPPLIER"/>
          <x15:modelTable id="PRESCRIPTIONS" name="PRESCRIPTIONS" connection="WorksheetConnection_Pharmacy.xlsx!PRESCRIPTIONS"/>
          <x15:modelTable id="INSURANCE__5" name="INSURANCE__5" connection="WorksheetConnection_Pharmacy.xlsx!INSURANCE__5"/>
          <x15:modelTable id="DRUGS" name="DRUGS" connection="WorksheetConnection_Pharmacy.xlsx!DRUGS"/>
          <x15:modelTable id="DOCTOR1_1" name="DOCTOR1_1" connection="WorksheetConnection_Pharmacy.xlsx!DOCTOR1_1"/>
          <x15:modelTable id="PATIENT1_1" name="PATIENT1_1" connection="WorksheetConnection_Book1!PATIENT1_1"/>
        </x15:modelTables>
        <x15:modelRelationships>
          <x15:modelRelationship fromTable="DRUGS  3" fromColumn="supID" toTable="SUPPLIER  3" toColumn="supID"/>
          <x15:modelRelationship fromTable="PRESCRIPTIONS  3" fromColumn="patientID" toTable="PATIENT1  3" toColumn="patientID"/>
          <x15:modelRelationship fromTable="PRESCRIPTIONS  3" fromColumn="physID" toTable="DOCTOR1  3" toColumn="physID"/>
        </x15:modelRelationships>
        <x15:extLst>
          <ext xmlns:x16="http://schemas.microsoft.com/office/spreadsheetml/2014/11/main" uri="{9835A34E-60A6-4A7C-AAB8-D5F71C897F49}">
            <x16:modelTimeGroupings>
              <x16:modelTimeGrouping tableName="PRESCRIPTION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 i="8" l="1"/>
  <c r="C3" i="8"/>
  <c r="C4" i="8"/>
  <c r="C5" i="8"/>
  <c r="C6" i="8"/>
  <c r="C7" i="8"/>
  <c r="C8" i="8"/>
  <c r="D2" i="6"/>
  <c r="D3" i="6"/>
  <c r="I3" i="6" s="1" a="1"/>
  <c r="I3" i="6" s="1"/>
  <c r="J3" i="6" s="1"/>
  <c r="D4" i="6"/>
  <c r="I4" i="6" s="1" a="1"/>
  <c r="I4" i="6" s="1"/>
  <c r="J4" i="6" s="1"/>
  <c r="D5" i="6"/>
  <c r="D6" i="6"/>
  <c r="I6" i="6" s="1" a="1"/>
  <c r="I6" i="6" s="1"/>
  <c r="J6" i="6" s="1"/>
  <c r="D7" i="6"/>
  <c r="D8" i="6"/>
  <c r="D9" i="6"/>
  <c r="I9" i="6" s="1" a="1"/>
  <c r="I9" i="6" s="1"/>
  <c r="D10" i="6"/>
  <c r="D11" i="6"/>
  <c r="I11" i="6" s="1" a="1"/>
  <c r="I11" i="6" s="1"/>
  <c r="J11" i="6" s="1"/>
  <c r="D12" i="6"/>
  <c r="F2" i="6"/>
  <c r="F3" i="6"/>
  <c r="F4" i="6"/>
  <c r="F5" i="6"/>
  <c r="F6" i="6"/>
  <c r="F7" i="6"/>
  <c r="F8" i="6"/>
  <c r="F9" i="6"/>
  <c r="F10" i="6"/>
  <c r="F11" i="6"/>
  <c r="F12" i="6"/>
  <c r="H2" i="6"/>
  <c r="H3" i="6"/>
  <c r="H4" i="6"/>
  <c r="H5" i="6"/>
  <c r="H6" i="6"/>
  <c r="H7" i="6"/>
  <c r="H8" i="6"/>
  <c r="H9" i="6"/>
  <c r="H10" i="6"/>
  <c r="H11" i="6"/>
  <c r="H12" i="6"/>
  <c r="I2" i="6" a="1"/>
  <c r="I2" i="6" s="1"/>
  <c r="J2" i="6" s="1"/>
  <c r="I5" i="6" a="1"/>
  <c r="I5" i="6" s="1"/>
  <c r="J5" i="6" s="1"/>
  <c r="I7" i="6" a="1"/>
  <c r="I7" i="6" s="1"/>
  <c r="J7" i="6" s="1"/>
  <c r="I8" i="6" a="1"/>
  <c r="I8" i="6" s="1"/>
  <c r="I10" i="6" a="1"/>
  <c r="I10" i="6" s="1"/>
  <c r="J10" i="6" s="1"/>
  <c r="I12" i="6" a="1"/>
  <c r="I12" i="6" s="1"/>
  <c r="J12" i="6" s="1"/>
  <c r="L2" i="6"/>
  <c r="L3" i="6"/>
  <c r="L4" i="6"/>
  <c r="L5" i="6"/>
  <c r="L6" i="6"/>
  <c r="L7" i="6"/>
  <c r="L8" i="6"/>
  <c r="L9" i="6"/>
  <c r="L10" i="6"/>
  <c r="L11" i="6"/>
  <c r="L12" i="6"/>
  <c r="D2" i="3"/>
  <c r="D3" i="3"/>
  <c r="D4" i="3"/>
  <c r="D5" i="3"/>
  <c r="D6" i="3"/>
  <c r="D7" i="3"/>
  <c r="D8" i="3"/>
  <c r="D9" i="3"/>
  <c r="D10" i="3"/>
  <c r="D11" i="3"/>
  <c r="D12" i="3"/>
  <c r="D13" i="3"/>
  <c r="D14" i="3"/>
  <c r="D15" i="3"/>
  <c r="D16" i="3"/>
  <c r="D17" i="3"/>
  <c r="D18" i="3"/>
  <c r="D19" i="3"/>
  <c r="D20" i="3"/>
  <c r="G2" i="3"/>
  <c r="G3" i="3"/>
  <c r="G4" i="3"/>
  <c r="G5" i="3"/>
  <c r="G6" i="3"/>
  <c r="G7" i="3"/>
  <c r="G8" i="3"/>
  <c r="G9" i="3"/>
  <c r="G10" i="3"/>
  <c r="G11" i="3"/>
  <c r="G12" i="3"/>
  <c r="G13" i="3"/>
  <c r="G14" i="3"/>
  <c r="G15" i="3"/>
  <c r="G16" i="3"/>
  <c r="G17" i="3"/>
  <c r="G18" i="3"/>
  <c r="G19" i="3"/>
  <c r="G20" i="3"/>
  <c r="H2" i="3"/>
  <c r="H3" i="3"/>
  <c r="H4" i="3"/>
  <c r="H5" i="3"/>
  <c r="H6" i="3"/>
  <c r="H7" i="3"/>
  <c r="H8" i="3"/>
  <c r="H9" i="3"/>
  <c r="H10" i="3"/>
  <c r="H11" i="3"/>
  <c r="H12" i="3"/>
  <c r="H13" i="3"/>
  <c r="H14" i="3"/>
  <c r="H15" i="3"/>
  <c r="H16" i="3"/>
  <c r="H17" i="3"/>
  <c r="H18" i="3"/>
  <c r="H19" i="3"/>
  <c r="H20" i="3"/>
  <c r="J2" i="3"/>
  <c r="J3" i="3"/>
  <c r="J4" i="3"/>
  <c r="J5" i="3"/>
  <c r="J6" i="3"/>
  <c r="J7" i="3"/>
  <c r="J8" i="3"/>
  <c r="J9" i="3"/>
  <c r="J10" i="3"/>
  <c r="J11" i="3"/>
  <c r="J12" i="3"/>
  <c r="J13" i="3"/>
  <c r="J14" i="3"/>
  <c r="J15" i="3"/>
  <c r="J16" i="3"/>
  <c r="J17" i="3"/>
  <c r="J18" i="3"/>
  <c r="J19" i="3"/>
  <c r="J20" i="3"/>
  <c r="L2" i="3"/>
  <c r="L3" i="3"/>
  <c r="L4" i="3"/>
  <c r="L5" i="3"/>
  <c r="L6" i="3"/>
  <c r="L7" i="3"/>
  <c r="L8" i="3"/>
  <c r="L9" i="3"/>
  <c r="L10" i="3"/>
  <c r="L11" i="3"/>
  <c r="L12" i="3"/>
  <c r="L13" i="3"/>
  <c r="L14" i="3"/>
  <c r="L15" i="3"/>
  <c r="L16" i="3"/>
  <c r="L17" i="3"/>
  <c r="L18" i="3"/>
  <c r="L19" i="3"/>
  <c r="L20" i="3"/>
  <c r="E21" i="1"/>
  <c r="C21" i="1"/>
  <c r="E17" i="1"/>
  <c r="C17" i="1"/>
  <c r="E13" i="1"/>
  <c r="M9" i="1"/>
  <c r="J9" i="1"/>
  <c r="H9" i="1"/>
  <c r="C9" i="1"/>
  <c r="M5" i="1"/>
  <c r="H5" i="1"/>
  <c r="E5" i="1"/>
  <c r="C5" i="1"/>
  <c r="J5" i="1"/>
  <c r="J8" i="6" l="1"/>
  <c r="J9" i="6"/>
  <c r="O13" i="1"/>
  <c r="M13" i="1"/>
  <c r="E9" i="1"/>
  <c r="H13" i="1"/>
  <c r="J13" i="1" s="1"/>
  <c r="C13" i="1"/>
  <c r="H17" i="1" l="1"/>
  <c r="J17"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F46377-1800-426E-81EC-3BFEDCB5E9D6}" keepAlive="1" name="Query - DOCTOR1 (2)" description="Connection to the 'DOCTOR1 (2)' query in the workbook." type="5" refreshedVersion="0" background="1">
    <dbPr connection="Provider=Microsoft.Mashup.OleDb.1;Data Source=$Workbook$;Location=&quot;DOCTOR1 (2)&quot;;Extended Properties=&quot;&quot;" command="SELECT * FROM [DOCTOR1 (2)]"/>
  </connection>
  <connection id="2" xr16:uid="{F5134874-C2C3-4F22-B599-44FC96A3E717}" name="Query - DOCTOR1 (3)" description="Connection to the 'DOCTOR1 (3)' query in the workbook." type="100" refreshedVersion="8" minRefreshableVersion="5">
    <extLst>
      <ext xmlns:x15="http://schemas.microsoft.com/office/spreadsheetml/2010/11/main" uri="{DE250136-89BD-433C-8126-D09CA5730AF9}">
        <x15:connection id="ba9a1729-5b37-478c-884a-7e2aef2bf4a5"/>
      </ext>
    </extLst>
  </connection>
  <connection id="3" xr16:uid="{9EC3F39D-A6AB-443B-89A1-836725F27AE9}" keepAlive="1" name="Query - DOCTOR1(1)" description="Connection to the 'DOCTOR1(1)' query in the workbook." type="5" refreshedVersion="8" background="1" saveData="1">
    <dbPr connection="Provider=Microsoft.Mashup.OleDb.1;Data Source=$Workbook$;Location=DOCTOR1(1);Extended Properties=&quot;&quot;" command="SELECT * FROM [DOCTOR1(1)]"/>
  </connection>
  <connection id="4" xr16:uid="{66D094E0-A530-4A3A-9626-ACDB9FC12454}" keepAlive="1" name="Query - DRUGS" description="Connection to the 'DRUGS' query in the workbook." type="5" refreshedVersion="8" background="1" saveData="1">
    <dbPr connection="Provider=Microsoft.Mashup.OleDb.1;Data Source=$Workbook$;Location=DRUGS;Extended Properties=&quot;&quot;" command="SELECT * FROM [DRUGS]"/>
  </connection>
  <connection id="5" xr16:uid="{9853605E-3584-46EF-AD9B-5A933D06EC92}" keepAlive="1" name="Query - DRUGS (2)" description="Connection to the 'DRUGS (2)' query in the workbook." type="5" refreshedVersion="0" background="1">
    <dbPr connection="Provider=Microsoft.Mashup.OleDb.1;Data Source=$Workbook$;Location=&quot;DRUGS (2)&quot;;Extended Properties=&quot;&quot;" command="SELECT * FROM [DRUGS (2)]"/>
  </connection>
  <connection id="6" xr16:uid="{C42A3760-2C16-45A0-97C6-A80DBE68B970}" name="Query - DRUGS (3)" description="Connection to the 'DRUGS (3)' query in the workbook." type="100" refreshedVersion="8" minRefreshableVersion="5">
    <extLst>
      <ext xmlns:x15="http://schemas.microsoft.com/office/spreadsheetml/2010/11/main" uri="{DE250136-89BD-433C-8126-D09CA5730AF9}">
        <x15:connection id="dd1fa489-fd37-49d5-b89d-c9779b628860"/>
      </ext>
    </extLst>
  </connection>
  <connection id="7" xr16:uid="{22B84DAF-813D-4F6D-9699-F761C8FA3305}" keepAlive="1" name="Query - INSURANCE" description="Connection to the 'INSURANCE' query in the workbook." type="5" refreshedVersion="0" background="1">
    <dbPr connection="Provider=Microsoft.Mashup.OleDb.1;Data Source=$Workbook$;Location=INSURANCE;Extended Properties=&quot;&quot;" command="SELECT * FROM [INSURANCE]"/>
  </connection>
  <connection id="8" xr16:uid="{550D73EA-5C86-4327-B6C3-33D6FF0F6FFA}" keepAlive="1" name="Query - INSURANCE (2)" description="Connection to the 'INSURANCE (2)' query in the workbook." type="5" refreshedVersion="0" background="1">
    <dbPr connection="Provider=Microsoft.Mashup.OleDb.1;Data Source=$Workbook$;Location=&quot;INSURANCE (2)&quot;;Extended Properties=&quot;&quot;" command="SELECT * FROM [INSURANCE (2)]"/>
  </connection>
  <connection id="9" xr16:uid="{FAA49F23-CD71-4266-83DB-471F574F6B62}" name="Query - INSURANCE (3)" description="Connection to the 'INSURANCE (3)' query in the workbook." type="100" refreshedVersion="8" minRefreshableVersion="5">
    <extLst>
      <ext xmlns:x15="http://schemas.microsoft.com/office/spreadsheetml/2010/11/main" uri="{DE250136-89BD-433C-8126-D09CA5730AF9}">
        <x15:connection id="c755c930-ac4d-4740-a067-42687fb01b9a"/>
      </ext>
    </extLst>
  </connection>
  <connection id="10" xr16:uid="{7084B79C-6A2C-4505-B1DA-650C28EB0821}" keepAlive="1" name="Query - INSURANCE (5)" description="Connection to the 'INSURANCE (5)' query in the workbook." type="5" refreshedVersion="8" background="1" saveData="1">
    <dbPr connection="Provider=Microsoft.Mashup.OleDb.1;Data Source=$Workbook$;Location=&quot;INSURANCE (5)&quot;;Extended Properties=&quot;&quot;" command="SELECT * FROM [INSURANCE (5)]"/>
  </connection>
  <connection id="11" xr16:uid="{2ABA632A-8AAD-4947-8EFF-94F0BBFBA890}" name="Query - INSURANCE (6)" description="Connection to the 'INSURANCE (6)' query in the workbook." type="100" refreshedVersion="8" minRefreshableVersion="5">
    <extLst>
      <ext xmlns:x15="http://schemas.microsoft.com/office/spreadsheetml/2010/11/main" uri="{DE250136-89BD-433C-8126-D09CA5730AF9}">
        <x15:connection id="01de2e82-31ab-44f3-b047-725fd4c6e979"/>
      </ext>
    </extLst>
  </connection>
  <connection id="12" xr16:uid="{2D71320E-CE04-4D2F-A2DC-9DD6817F713D}" keepAlive="1" name="Query - PATIENT1 (2)" description="Connection to the 'PATIENT1 (2)' query in the workbook." type="5" refreshedVersion="0" background="1">
    <dbPr connection="Provider=Microsoft.Mashup.OleDb.1;Data Source=$Workbook$;Location=&quot;PATIENT1 (2)&quot;;Extended Properties=&quot;&quot;" command="SELECT * FROM [PATIENT1 (2)]"/>
  </connection>
  <connection id="13" xr16:uid="{20D29193-640A-4C11-AE56-E0BDD41C8ED6}" name="Query - PATIENT1 (3)" description="Connection to the 'PATIENT1 (3)' query in the workbook." type="100" refreshedVersion="8" minRefreshableVersion="5">
    <extLst>
      <ext xmlns:x15="http://schemas.microsoft.com/office/spreadsheetml/2010/11/main" uri="{DE250136-89BD-433C-8126-D09CA5730AF9}">
        <x15:connection id="0b10c8a6-26de-4db8-b83c-ed9602c27af3"/>
      </ext>
    </extLst>
  </connection>
  <connection id="14" xr16:uid="{FB305749-D806-4513-9A67-95E3FAAF7F5B}" keepAlive="1" name="Query - PATIENT1_1" description="Connection to the 'PATIENT1_1' query in the workbook." type="5" refreshedVersion="8" background="1" saveData="1">
    <dbPr connection="Provider=Microsoft.Mashup.OleDb.1;Data Source=$Workbook$;Location=PATIENT1_1;Extended Properties=&quot;&quot;" command="SELECT * FROM [PATIENT1_1]"/>
  </connection>
  <connection id="15" xr16:uid="{1C06A181-1988-4C8E-A09B-655A9CD9FEE0}" keepAlive="1" name="Query - PRESCRIPTIONS" description="Connection to the 'PRESCRIPTIONS' query in the workbook." type="5" refreshedVersion="8" background="1" saveData="1">
    <dbPr connection="Provider=Microsoft.Mashup.OleDb.1;Data Source=$Workbook$;Location=PRESCRIPTIONS;Extended Properties=&quot;&quot;" command="SELECT * FROM [PRESCRIPTIONS]"/>
  </connection>
  <connection id="16" xr16:uid="{35E618A0-2C1C-4C73-A9B0-F84F9E1E1F31}" keepAlive="1" name="Query - PRESCRIPTIONS (2)" description="Connection to the 'PRESCRIPTIONS (2)' query in the workbook." type="5" refreshedVersion="0" background="1">
    <dbPr connection="Provider=Microsoft.Mashup.OleDb.1;Data Source=$Workbook$;Location=&quot;PRESCRIPTIONS (2)&quot;;Extended Properties=&quot;&quot;" command="SELECT * FROM [PRESCRIPTIONS (2)]"/>
  </connection>
  <connection id="17" xr16:uid="{EDFC254A-6371-4CD0-AC5A-DE5FB5357F62}" name="Query - PRESCRIPTIONS (3)" description="Connection to the 'PRESCRIPTIONS (3)' query in the workbook." type="100" refreshedVersion="8" minRefreshableVersion="5">
    <extLst>
      <ext xmlns:x15="http://schemas.microsoft.com/office/spreadsheetml/2010/11/main" uri="{DE250136-89BD-433C-8126-D09CA5730AF9}">
        <x15:connection id="ba2e99a9-427a-4333-85ec-da4e417b2c98"/>
      </ext>
    </extLst>
  </connection>
  <connection id="18" xr16:uid="{3A86DD7A-289C-4E70-9D33-3E965A81F602}" keepAlive="1" name="Query - SUPPLIER" description="Connection to the 'SUPPLIER' query in the workbook." type="5" refreshedVersion="8" background="1" saveData="1">
    <dbPr connection="Provider=Microsoft.Mashup.OleDb.1;Data Source=$Workbook$;Location=SUPPLIER;Extended Properties=&quot;&quot;" command="SELECT * FROM [SUPPLIER]"/>
  </connection>
  <connection id="19" xr16:uid="{838B73B0-86C3-4886-A062-706585BD4CBA}" keepAlive="1" name="Query - SUPPLIER (2)" description="Connection to the 'SUPPLIER (2)' query in the workbook." type="5" refreshedVersion="0" background="1">
    <dbPr connection="Provider=Microsoft.Mashup.OleDb.1;Data Source=$Workbook$;Location=&quot;SUPPLIER (2)&quot;;Extended Properties=&quot;&quot;" command="SELECT * FROM [SUPPLIER (2)]"/>
  </connection>
  <connection id="20" xr16:uid="{E1ED099C-99D5-4B76-9964-B85610E95909}" name="Query - SUPPLIER (3)" description="Connection to the 'SUPPLIER (3)' query in the workbook." type="100" refreshedVersion="8" minRefreshableVersion="5">
    <extLst>
      <ext xmlns:x15="http://schemas.microsoft.com/office/spreadsheetml/2010/11/main" uri="{DE250136-89BD-433C-8126-D09CA5730AF9}">
        <x15:connection id="2ad274d8-c4fe-43d1-af08-b0909fc39aec"/>
      </ext>
    </extLst>
  </connection>
  <connection id="21" xr16:uid="{83803BB0-EAEC-4803-91FB-D0743BFB4DB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2" xr16:uid="{9FA44D5F-F40E-446F-82FB-9595550671F8}" name="WorksheetConnection_Book1!PATIENT1_1" type="102" refreshedVersion="8" minRefreshableVersion="5">
    <extLst>
      <ext xmlns:x15="http://schemas.microsoft.com/office/spreadsheetml/2010/11/main" uri="{DE250136-89BD-433C-8126-D09CA5730AF9}">
        <x15:connection id="PATIENT1_1" autoDelete="1">
          <x15:rangePr sourceName="_xlcn.WorksheetConnection_Book1PATIENT1_11"/>
        </x15:connection>
      </ext>
    </extLst>
  </connection>
  <connection id="23" xr16:uid="{114985A3-B5F5-46D3-B866-A6724FDBDCC8}" name="WorksheetConnection_Pharmacy.xlsx!DOCTOR1_1" type="102" refreshedVersion="8" minRefreshableVersion="5">
    <extLst>
      <ext xmlns:x15="http://schemas.microsoft.com/office/spreadsheetml/2010/11/main" uri="{DE250136-89BD-433C-8126-D09CA5730AF9}">
        <x15:connection id="DOCTOR1_1" autoDelete="1">
          <x15:rangePr sourceName="_xlcn.WorksheetConnection_Pharmacy.xlsxDOCTOR1_11"/>
        </x15:connection>
      </ext>
    </extLst>
  </connection>
  <connection id="24" xr16:uid="{6E23D73A-12B3-448F-AA65-ACC8A5055622}" name="WorksheetConnection_Pharmacy.xlsx!DRUGS" type="102" refreshedVersion="8" minRefreshableVersion="5">
    <extLst>
      <ext xmlns:x15="http://schemas.microsoft.com/office/spreadsheetml/2010/11/main" uri="{DE250136-89BD-433C-8126-D09CA5730AF9}">
        <x15:connection id="DRUGS">
          <x15:rangePr sourceName="_xlcn.WorksheetConnection_Pharmacy.xlsxDRUGS1"/>
        </x15:connection>
      </ext>
    </extLst>
  </connection>
  <connection id="25" xr16:uid="{711F2F03-1FC1-4D12-B026-29687A5EF8CC}" name="WorksheetConnection_Pharmacy.xlsx!INSURANCE__5" type="102" refreshedVersion="8" minRefreshableVersion="5">
    <extLst>
      <ext xmlns:x15="http://schemas.microsoft.com/office/spreadsheetml/2010/11/main" uri="{DE250136-89BD-433C-8126-D09CA5730AF9}">
        <x15:connection id="INSURANCE__5" autoDelete="1">
          <x15:rangePr sourceName="_xlcn.WorksheetConnection_Pharmacy.xlsxINSURANCE__51"/>
        </x15:connection>
      </ext>
    </extLst>
  </connection>
  <connection id="26" xr16:uid="{10CDBE86-2245-4E60-AB28-EB6CA9E35B89}" name="WorksheetConnection_Pharmacy.xlsx!PRESCRIPTIONS" type="102" refreshedVersion="8" minRefreshableVersion="5">
    <extLst>
      <ext xmlns:x15="http://schemas.microsoft.com/office/spreadsheetml/2010/11/main" uri="{DE250136-89BD-433C-8126-D09CA5730AF9}">
        <x15:connection id="PRESCRIPTIONS" autoDelete="1">
          <x15:rangePr sourceName="_xlcn.WorksheetConnection_Pharmacy.xlsxPRESCRIPTIONS1"/>
        </x15:connection>
      </ext>
    </extLst>
  </connection>
  <connection id="27" xr16:uid="{3C3A06BD-237F-46E8-ADE5-484AD439EB93}" name="WorksheetConnection_Pharmacy.xlsx!SUPPLIER" type="102" refreshedVersion="8" minRefreshableVersion="5">
    <extLst>
      <ext xmlns:x15="http://schemas.microsoft.com/office/spreadsheetml/2010/11/main" uri="{DE250136-89BD-433C-8126-D09CA5730AF9}">
        <x15:connection id="SUPPLIER" autoDelete="1">
          <x15:rangePr sourceName="_xlcn.WorksheetConnection_Pharmacy.xlsxSUPPLIER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DRUGS].[Expiry Status].[All]}"/>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<sst xmlns="http://schemas.openxmlformats.org/spreadsheetml/2006/main" count="412" uniqueCount="270">
  <si>
    <t>physID</t>
  </si>
  <si>
    <t>name</t>
  </si>
  <si>
    <t>address</t>
  </si>
  <si>
    <t>phone</t>
  </si>
  <si>
    <t>1</t>
  </si>
  <si>
    <t>Robert Hong</t>
  </si>
  <si>
    <t>30055 Northwestern Hwy #101</t>
  </si>
  <si>
    <t>(248)865-4444</t>
  </si>
  <si>
    <t>2</t>
  </si>
  <si>
    <t>Sarsam Muther</t>
  </si>
  <si>
    <t>6840 Greenfield Rd</t>
  </si>
  <si>
    <t>(313)846-1700</t>
  </si>
  <si>
    <t>6</t>
  </si>
  <si>
    <t>Jonathon State</t>
  </si>
  <si>
    <t>19401 Hubbard Dr</t>
  </si>
  <si>
    <t>(313)982-4400</t>
  </si>
  <si>
    <t>7</t>
  </si>
  <si>
    <t>Gupta Madhu</t>
  </si>
  <si>
    <t>2021 Monroe St</t>
  </si>
  <si>
    <t>(313)565-8700</t>
  </si>
  <si>
    <t>8</t>
  </si>
  <si>
    <t>Zakaria Fayda</t>
  </si>
  <si>
    <t>1711 Monroe St</t>
  </si>
  <si>
    <t>(313)562-9100</t>
  </si>
  <si>
    <t>9</t>
  </si>
  <si>
    <t>Shirley Tom</t>
  </si>
  <si>
    <t>17000 Hubbard Dr</t>
  </si>
  <si>
    <t>(313)982-4351</t>
  </si>
  <si>
    <t>brandName</t>
  </si>
  <si>
    <t>genericName</t>
  </si>
  <si>
    <t>NDC</t>
  </si>
  <si>
    <t>dosage</t>
  </si>
  <si>
    <t>expDate</t>
  </si>
  <si>
    <t>supID</t>
  </si>
  <si>
    <t>purchasePrice</t>
  </si>
  <si>
    <t>sellPrice</t>
  </si>
  <si>
    <t>Exp Date</t>
  </si>
  <si>
    <t>Aldactone</t>
  </si>
  <si>
    <t>sprinolactone</t>
  </si>
  <si>
    <t>12365</t>
  </si>
  <si>
    <t>25</t>
  </si>
  <si>
    <t>12/24</t>
  </si>
  <si>
    <t>14.56</t>
  </si>
  <si>
    <t>17.88</t>
  </si>
  <si>
    <t>Amoxil</t>
  </si>
  <si>
    <t>amoxicillin</t>
  </si>
  <si>
    <t>17863</t>
  </si>
  <si>
    <t>50</t>
  </si>
  <si>
    <t>12/25</t>
  </si>
  <si>
    <t>12.34</t>
  </si>
  <si>
    <t>15.99</t>
  </si>
  <si>
    <t>Glucotrol</t>
  </si>
  <si>
    <t>glipizide</t>
  </si>
  <si>
    <t>23123</t>
  </si>
  <si>
    <t>11/23</t>
  </si>
  <si>
    <t>9.45</t>
  </si>
  <si>
    <t>10.55</t>
  </si>
  <si>
    <t>Motrin</t>
  </si>
  <si>
    <t>ibuprophen</t>
  </si>
  <si>
    <t>23127</t>
  </si>
  <si>
    <t>80</t>
  </si>
  <si>
    <t>09/22</t>
  </si>
  <si>
    <t>2.32</t>
  </si>
  <si>
    <t>4.32</t>
  </si>
  <si>
    <t>Neurontin</t>
  </si>
  <si>
    <t>gabapentin</t>
  </si>
  <si>
    <t>23456</t>
  </si>
  <si>
    <t>12/22</t>
  </si>
  <si>
    <t>35.67</t>
  </si>
  <si>
    <t>37.66</t>
  </si>
  <si>
    <t>Zocor</t>
  </si>
  <si>
    <t>simvastatin</t>
  </si>
  <si>
    <t>23467</t>
  </si>
  <si>
    <t>05/23</t>
  </si>
  <si>
    <t>12.44</t>
  </si>
  <si>
    <t>14.54</t>
  </si>
  <si>
    <t>Lasix</t>
  </si>
  <si>
    <t>furosemide</t>
  </si>
  <si>
    <t>34321</t>
  </si>
  <si>
    <t>20</t>
  </si>
  <si>
    <t>04/24</t>
  </si>
  <si>
    <t>3.22</t>
  </si>
  <si>
    <t>4.33</t>
  </si>
  <si>
    <t>Imdur</t>
  </si>
  <si>
    <t>isosorbide</t>
  </si>
  <si>
    <t>34532</t>
  </si>
  <si>
    <t>30</t>
  </si>
  <si>
    <t>04/23</t>
  </si>
  <si>
    <t>12.77</t>
  </si>
  <si>
    <t>14.55</t>
  </si>
  <si>
    <t>Mobic</t>
  </si>
  <si>
    <t>meloxicam</t>
  </si>
  <si>
    <t>34543</t>
  </si>
  <si>
    <t>15</t>
  </si>
  <si>
    <t>09/23</t>
  </si>
  <si>
    <t>4.65</t>
  </si>
  <si>
    <t>6.76</t>
  </si>
  <si>
    <t>Naprosyn</t>
  </si>
  <si>
    <t>naproxen</t>
  </si>
  <si>
    <t>34567</t>
  </si>
  <si>
    <t>08/24</t>
  </si>
  <si>
    <t>2.55</t>
  </si>
  <si>
    <t>5.67</t>
  </si>
  <si>
    <t>45652</t>
  </si>
  <si>
    <t>60</t>
  </si>
  <si>
    <t>04/21</t>
  </si>
  <si>
    <t>2.34</t>
  </si>
  <si>
    <t>Ambien</t>
  </si>
  <si>
    <t>zolpidem</t>
  </si>
  <si>
    <t>45687</t>
  </si>
  <si>
    <t>11/25</t>
  </si>
  <si>
    <t>77.87</t>
  </si>
  <si>
    <t>90.76</t>
  </si>
  <si>
    <t>Lipitor</t>
  </si>
  <si>
    <t>atorvastatin</t>
  </si>
  <si>
    <t>56765</t>
  </si>
  <si>
    <t>40</t>
  </si>
  <si>
    <t>10/26</t>
  </si>
  <si>
    <t>12.23</t>
  </si>
  <si>
    <t>13.45</t>
  </si>
  <si>
    <t>Plavix</t>
  </si>
  <si>
    <t>clopidogrel</t>
  </si>
  <si>
    <t>65456</t>
  </si>
  <si>
    <t>75</t>
  </si>
  <si>
    <t>03/21</t>
  </si>
  <si>
    <t>9.33</t>
  </si>
  <si>
    <t>10.43</t>
  </si>
  <si>
    <t>Prilosec</t>
  </si>
  <si>
    <t>omeprazole</t>
  </si>
  <si>
    <t>67542</t>
  </si>
  <si>
    <t>03/22</t>
  </si>
  <si>
    <t>6.77</t>
  </si>
  <si>
    <t>10.45</t>
  </si>
  <si>
    <t>Tenormin</t>
  </si>
  <si>
    <t>atenolol</t>
  </si>
  <si>
    <t>67545</t>
  </si>
  <si>
    <t>10</t>
  </si>
  <si>
    <t>11/22</t>
  </si>
  <si>
    <t>13.92</t>
  </si>
  <si>
    <t>16.93</t>
  </si>
  <si>
    <t>67854</t>
  </si>
  <si>
    <t>04/25</t>
  </si>
  <si>
    <t>13.77</t>
  </si>
  <si>
    <t>15.98</t>
  </si>
  <si>
    <t>Tylenol</t>
  </si>
  <si>
    <t>acetaminophen</t>
  </si>
  <si>
    <t>78977</t>
  </si>
  <si>
    <t>100</t>
  </si>
  <si>
    <t>12/23</t>
  </si>
  <si>
    <t>1.98</t>
  </si>
  <si>
    <t>3.44</t>
  </si>
  <si>
    <t>78987</t>
  </si>
  <si>
    <t>11/24</t>
  </si>
  <si>
    <t>25.44</t>
  </si>
  <si>
    <t>30.56</t>
  </si>
  <si>
    <t>coPay</t>
  </si>
  <si>
    <t>Molina</t>
  </si>
  <si>
    <t>(800)890-0909</t>
  </si>
  <si>
    <t>No</t>
  </si>
  <si>
    <t>BlueCross</t>
  </si>
  <si>
    <t>(800)567-9008</t>
  </si>
  <si>
    <t>Yes</t>
  </si>
  <si>
    <t>UnitedHealth</t>
  </si>
  <si>
    <t>(800)987-4565</t>
  </si>
  <si>
    <t>BlueShield</t>
  </si>
  <si>
    <t>(800)124-0503</t>
  </si>
  <si>
    <t>Alliance</t>
  </si>
  <si>
    <t>(800)657-9032</t>
  </si>
  <si>
    <t>Meridian</t>
  </si>
  <si>
    <t>(800)657-4445</t>
  </si>
  <si>
    <t>PriorityHealth</t>
  </si>
  <si>
    <t>(800)678-3212</t>
  </si>
  <si>
    <t>firstName</t>
  </si>
  <si>
    <t>lastName</t>
  </si>
  <si>
    <t>birthdate</t>
  </si>
  <si>
    <t>gender</t>
  </si>
  <si>
    <t>insurance</t>
  </si>
  <si>
    <t>patientID</t>
  </si>
  <si>
    <t>James</t>
  </si>
  <si>
    <t>Smith</t>
  </si>
  <si>
    <t>652 Jill Dr.</t>
  </si>
  <si>
    <t>(868)456-9876</t>
  </si>
  <si>
    <t>M</t>
  </si>
  <si>
    <t>Milly</t>
  </si>
  <si>
    <t>Roger</t>
  </si>
  <si>
    <t>567 Holli St.</t>
  </si>
  <si>
    <t>(678)987-1234</t>
  </si>
  <si>
    <t>F</t>
  </si>
  <si>
    <t>Mark</t>
  </si>
  <si>
    <t>Garcia</t>
  </si>
  <si>
    <t>675 Helen Rd.</t>
  </si>
  <si>
    <t>(613)765-0989</t>
  </si>
  <si>
    <t>Fatema</t>
  </si>
  <si>
    <t>Almo</t>
  </si>
  <si>
    <t>768 Castle Cir.</t>
  </si>
  <si>
    <t>(313)712-0908</t>
  </si>
  <si>
    <t>Rose</t>
  </si>
  <si>
    <t>Johns</t>
  </si>
  <si>
    <t>897 Mallory Dr.</t>
  </si>
  <si>
    <t>(456)897-0908</t>
  </si>
  <si>
    <t>qty</t>
  </si>
  <si>
    <t>days</t>
  </si>
  <si>
    <t>refills</t>
  </si>
  <si>
    <t>status</t>
  </si>
  <si>
    <t>picked up</t>
  </si>
  <si>
    <t>filled</t>
  </si>
  <si>
    <t>Cardinal Health</t>
  </si>
  <si>
    <t>7000 Cardinal Place, Dublin, OH 43017</t>
  </si>
  <si>
    <t>(614)553-4460</t>
  </si>
  <si>
    <t>McKesson</t>
  </si>
  <si>
    <t>6555 Sate Hwy, Irving, TX 75039</t>
  </si>
  <si>
    <t>(734)427-2000</t>
  </si>
  <si>
    <t>Total Patient</t>
  </si>
  <si>
    <t>Total Prescriptions</t>
  </si>
  <si>
    <t>Top Drug</t>
  </si>
  <si>
    <t>Unique Patient</t>
  </si>
  <si>
    <t>Distinct Count of patientID</t>
  </si>
  <si>
    <t>Row Labels</t>
  </si>
  <si>
    <t>Grand Total</t>
  </si>
  <si>
    <t>Count of NDC</t>
  </si>
  <si>
    <t>Count of brandName</t>
  </si>
  <si>
    <t>Sum of qty</t>
  </si>
  <si>
    <t>Average Quantity per Prescription</t>
  </si>
  <si>
    <t>Active Patient</t>
  </si>
  <si>
    <t>Patient Retention (Repeat Patients)</t>
  </si>
  <si>
    <t>Prescription per patient</t>
  </si>
  <si>
    <t>Count of gender</t>
  </si>
  <si>
    <t>Gender Count</t>
  </si>
  <si>
    <t>Top Selling Drugs</t>
  </si>
  <si>
    <t>Total Drugs Available</t>
  </si>
  <si>
    <t>Expiring Drugs (Next 30 Days)</t>
  </si>
  <si>
    <t>Expired Drugs</t>
  </si>
  <si>
    <t>Average Drug Price</t>
  </si>
  <si>
    <t>cpurchasePrice</t>
  </si>
  <si>
    <t>Total Suppliers</t>
  </si>
  <si>
    <t>Drugs per Supplier</t>
  </si>
  <si>
    <t>Patients with Insurance</t>
  </si>
  <si>
    <t>Insurance Coverage %</t>
  </si>
  <si>
    <t>Average Copay</t>
  </si>
  <si>
    <t>ClearcoPay</t>
  </si>
  <si>
    <t>Average Days per Prescription</t>
  </si>
  <si>
    <t>Refill Rate</t>
  </si>
  <si>
    <t>Completed vs Pending Prescriptions</t>
  </si>
  <si>
    <t>Count of status</t>
  </si>
  <si>
    <t>Drug Category</t>
  </si>
  <si>
    <t>Drug Price</t>
  </si>
  <si>
    <t>NNDC</t>
  </si>
  <si>
    <t>Copay Coverage %</t>
  </si>
  <si>
    <t>Total Revenue</t>
  </si>
  <si>
    <t>Cqty</t>
  </si>
  <si>
    <t>Revenue</t>
  </si>
  <si>
    <t>Average Revenue</t>
  </si>
  <si>
    <t>Date</t>
  </si>
  <si>
    <t>Count of NNDC</t>
  </si>
  <si>
    <t>Column Labels</t>
  </si>
  <si>
    <t>2025</t>
  </si>
  <si>
    <t>2026</t>
  </si>
  <si>
    <t>Sum of Revenue</t>
  </si>
  <si>
    <t>Sales Trend</t>
  </si>
  <si>
    <t>Count of patientID</t>
  </si>
  <si>
    <t>Top Doctor by Prescription Count</t>
  </si>
  <si>
    <t>Days to Expiry</t>
  </si>
  <si>
    <t>Expiry Status</t>
  </si>
  <si>
    <t>All</t>
  </si>
  <si>
    <t>Expired Count</t>
  </si>
  <si>
    <t>Expiring Soon</t>
  </si>
  <si>
    <t>BringInsurance</t>
  </si>
  <si>
    <t>BringCopay</t>
  </si>
  <si>
    <t>Insurance Contribution %</t>
  </si>
  <si>
    <t>Revenue by insurance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</si>
</sst>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1"/>
      <color theme="1"/>
      <name val="Aptos Narrow"/>
      <family val="2"/>
      <scheme val="minor"/>
    </font>
    <font>
      <sz val="10"/>
      <color theme="1"/>
      <name val="Arial Unicode MS"/>
    </font>
  </fonts>
  <fills count="3">
    <fill>
      <patternFill patternType="none"/>
    </fill>
    <fill>
      <patternFill patternType="gray125"/>
    </fill>
    <fill>
      <patternFill patternType="solid">
        <fgColor rgb="FFFCFBF2"/>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9">
    <xf numFmtId="0" fontId="0" fillId="0" borderId="0" xfId="0"/>
    <xf numFmtId="14" fontId="0" fillId="0" borderId="0" xfId="0" applyNumberFormat="1"/>
    <xf numFmtId="0" fontId="0" fillId="0" borderId="0" xfId="0" quotePrefix="1"/>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2" fontId="0" fillId="0" borderId="0" xfId="0" applyNumberFormat="1"/>
    <xf numFmtId="0" fontId="1" fillId="0" borderId="0" xfId="0" applyFont="1" applyAlignment="1">
      <alignment vertical="center"/>
    </xf>
    <xf numFmtId="49" fontId="0" fillId="0" borderId="0" xfId="0" applyNumberFormat="1"/>
    <xf numFmtId="0" fontId="0" fillId="0" borderId="0" xfId="0" applyNumberFormat="1"/>
    <xf numFmtId="0" fontId="0" fillId="2" borderId="0" xfId="0" applyFill="1"/>
  </cellXfs>
  <cellStyles count="1">
    <cellStyle name="Normal" xfId="0" builtinId="0"/>
  </cellStyles>
  <dxfs count="49">
    <dxf>
      <font>
        <b/>
        <i val="0"/>
        <color theme="0"/>
      </font>
      <fill>
        <patternFill patternType="solid">
          <bgColor rgb="FF002060"/>
        </patternFill>
      </fill>
      <border diagonalUp="0" diagonalDown="0">
        <left/>
        <right/>
        <top/>
        <bottom/>
        <vertical/>
        <horizontal/>
      </border>
    </dxf>
    <dxf>
      <font>
        <b/>
        <i val="0"/>
      </font>
      <fill>
        <patternFill patternType="solid">
          <fgColor auto="1"/>
          <bgColor rgb="FFE8FCF2"/>
        </patternFill>
      </fill>
      <border>
        <left style="thin">
          <color auto="1"/>
        </left>
        <right style="thin">
          <color auto="1"/>
        </right>
        <top style="thin">
          <color auto="1"/>
        </top>
        <bottom style="thin">
          <color auto="1"/>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2" formatCode="0.00"/>
    </dxf>
    <dxf>
      <numFmt numFmtId="2" formatCode="0.00"/>
    </dxf>
    <dxf>
      <numFmt numFmtId="2" formatCode="0.00"/>
    </dxf>
    <dxf>
      <numFmt numFmtId="2" formatCode="0.00"/>
    </dxf>
    <dxf>
      <numFmt numFmtId="2" formatCode="0.00"/>
    </dxf>
    <dxf>
      <numFmt numFmtId="30" formatCode="@"/>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
      <numFmt numFmtId="2" formatCode="0.00"/>
    </dxf>
    <dxf>
      <numFmt numFmtId="2" formatCode="0.00"/>
    </dxf>
    <dxf>
      <numFmt numFmtId="0" formatCode="General"/>
    </dxf>
    <dxf>
      <numFmt numFmtId="0" formatCode="General"/>
    </dxf>
    <dxf>
      <numFmt numFmtId="2" formatCode="0.00"/>
    </dxf>
    <dxf>
      <numFmt numFmtId="2" formatCode="0.00"/>
    </dxf>
    <dxf>
      <numFmt numFmtId="0" formatCode="General"/>
    </dxf>
    <dxf>
      <numFmt numFmtId="0" formatCode="General"/>
    </dxf>
  </dxfs>
  <tableStyles count="1" defaultTableStyle="TableStyleMedium2" defaultPivotStyle="PivotStyleLight16">
    <tableStyle name="Slicer Style 1" pivot="0" table="0" count="6" xr9:uid="{5E1E08F0-D24D-4065-AC8D-F2FE56742611}">
      <tableStyleElement type="wholeTable" dxfId="1"/>
      <tableStyleElement type="headerRow" dxfId="0"/>
    </tableStyle>
  </tableStyles>
  <colors>
    <mruColors>
      <color rgb="FFD1FAE5"/>
      <color rgb="FF703D1E"/>
      <color rgb="FF2F855A"/>
      <color rgb="FF93B1F5"/>
      <color rgb="FF2563EB"/>
      <color rgb="FFE8FCF2"/>
      <color rgb="FFFCFBF2"/>
      <color rgb="FFF6F8EE"/>
      <color rgb="FF14B8A6"/>
      <color rgb="FFFDE04D"/>
    </mruColors>
  </colors>
  <extLst>
    <ext xmlns:x14="http://schemas.microsoft.com/office/spreadsheetml/2009/9/main" uri="{46F421CA-312F-682f-3DD2-61675219B42D}">
      <x14:dxfs count="8">
        <dxf>
          <font>
            <b/>
            <i val="0"/>
            <color theme="0"/>
          </font>
          <fill>
            <patternFill>
              <bgColor rgb="FFD0CFAD"/>
            </patternFill>
          </fill>
        </dxf>
        <dxf>
          <font>
            <color theme="0"/>
          </font>
          <fill>
            <patternFill>
              <bgColor rgb="FF002060"/>
            </patternFill>
          </fill>
        </dxf>
        <dxf>
          <font>
            <b/>
            <i val="0"/>
            <color theme="0"/>
          </font>
          <fill>
            <patternFill>
              <bgColor rgb="FF2F855A"/>
            </patternFill>
          </fill>
        </dxf>
        <dxf>
          <font>
            <b/>
            <i val="0"/>
            <color theme="1"/>
          </font>
          <fill>
            <patternFill>
              <bgColor theme="2" tint="-9.9948118533890809E-2"/>
            </patternFill>
          </fill>
        </dxf>
        <dxf>
          <font>
            <b/>
            <i val="0"/>
            <color theme="0"/>
          </font>
          <fill>
            <patternFill>
              <bgColor rgb="FFD0CFAD"/>
            </patternFill>
          </fill>
        </dxf>
        <dxf>
          <font>
            <color theme="0"/>
          </font>
          <fill>
            <patternFill>
              <bgColor rgb="FF002060"/>
            </patternFill>
          </fill>
        </dxf>
        <dxf>
          <font>
            <b/>
            <i val="0"/>
            <color theme="0"/>
          </font>
          <fill>
            <patternFill>
              <bgColor rgb="FF2F855A"/>
            </patternFill>
          </fill>
        </dxf>
        <dxf>
          <font>
            <b/>
            <i val="0"/>
            <color theme="1"/>
          </font>
          <fill>
            <patternFill>
              <bgColor theme="2" tint="-9.9948118533890809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21" Type="http://schemas.openxmlformats.org/officeDocument/2006/relationships/pivotCacheDefinition" Target="pivotCache/pivotCacheDefinition12.xml"/><Relationship Id="rId42" Type="http://schemas.openxmlformats.org/officeDocument/2006/relationships/connections" Target="connections.xml"/><Relationship Id="rId47" Type="http://schemas.openxmlformats.org/officeDocument/2006/relationships/calcChain" Target="calcChain.xml"/><Relationship Id="rId63" Type="http://schemas.openxmlformats.org/officeDocument/2006/relationships/customXml" Target="../customXml/item16.xml"/><Relationship Id="rId68" Type="http://schemas.openxmlformats.org/officeDocument/2006/relationships/customXml" Target="../customXml/item21.xml"/><Relationship Id="rId84" Type="http://schemas.openxmlformats.org/officeDocument/2006/relationships/customXml" Target="../customXml/item37.xml"/><Relationship Id="rId16" Type="http://schemas.openxmlformats.org/officeDocument/2006/relationships/pivotCacheDefinition" Target="pivotCache/pivotCacheDefinition7.xml"/><Relationship Id="rId11" Type="http://schemas.openxmlformats.org/officeDocument/2006/relationships/pivotCacheDefinition" Target="pivotCache/pivotCacheDefinition2.xml"/><Relationship Id="rId32" Type="http://schemas.microsoft.com/office/2007/relationships/slicerCache" Target="slicerCaches/slicerCache4.xml"/><Relationship Id="rId37" Type="http://schemas.microsoft.com/office/2007/relationships/slicerCache" Target="slicerCaches/slicerCache9.xml"/><Relationship Id="rId53" Type="http://schemas.openxmlformats.org/officeDocument/2006/relationships/customXml" Target="../customXml/item6.xml"/><Relationship Id="rId58" Type="http://schemas.openxmlformats.org/officeDocument/2006/relationships/customXml" Target="../customXml/item11.xml"/><Relationship Id="rId74" Type="http://schemas.openxmlformats.org/officeDocument/2006/relationships/customXml" Target="../customXml/item27.xml"/><Relationship Id="rId79" Type="http://schemas.openxmlformats.org/officeDocument/2006/relationships/customXml" Target="../customXml/item32.xml"/><Relationship Id="rId5" Type="http://schemas.openxmlformats.org/officeDocument/2006/relationships/worksheet" Target="worksheets/sheet5.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microsoft.com/office/2007/relationships/slicerCache" Target="slicerCaches/slicerCache2.xml"/><Relationship Id="rId35" Type="http://schemas.microsoft.com/office/2007/relationships/slicerCache" Target="slicerCaches/slicerCache7.xml"/><Relationship Id="rId43" Type="http://schemas.openxmlformats.org/officeDocument/2006/relationships/styles" Target="styles.xml"/><Relationship Id="rId48" Type="http://schemas.openxmlformats.org/officeDocument/2006/relationships/customXml" Target="../customXml/item1.xml"/><Relationship Id="rId56" Type="http://schemas.openxmlformats.org/officeDocument/2006/relationships/customXml" Target="../customXml/item9.xml"/><Relationship Id="rId64" Type="http://schemas.openxmlformats.org/officeDocument/2006/relationships/customXml" Target="../customXml/item17.xml"/><Relationship Id="rId69" Type="http://schemas.openxmlformats.org/officeDocument/2006/relationships/customXml" Target="../customXml/item22.xml"/><Relationship Id="rId77" Type="http://schemas.openxmlformats.org/officeDocument/2006/relationships/customXml" Target="../customXml/item30.xml"/><Relationship Id="rId8" Type="http://schemas.openxmlformats.org/officeDocument/2006/relationships/worksheet" Target="worksheets/sheet8.xml"/><Relationship Id="rId51" Type="http://schemas.openxmlformats.org/officeDocument/2006/relationships/customXml" Target="../customXml/item4.xml"/><Relationship Id="rId72" Type="http://schemas.openxmlformats.org/officeDocument/2006/relationships/customXml" Target="../customXml/item25.xml"/><Relationship Id="rId80" Type="http://schemas.openxmlformats.org/officeDocument/2006/relationships/customXml" Target="../customXml/item33.xml"/><Relationship Id="rId85" Type="http://schemas.openxmlformats.org/officeDocument/2006/relationships/customXml" Target="../customXml/item3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microsoft.com/office/2007/relationships/slicerCache" Target="slicerCaches/slicerCache5.xml"/><Relationship Id="rId38" Type="http://schemas.microsoft.com/office/2007/relationships/slicerCache" Target="slicerCaches/slicerCache10.xml"/><Relationship Id="rId46" Type="http://schemas.openxmlformats.org/officeDocument/2006/relationships/powerPivotData" Target="model/item.data"/><Relationship Id="rId59" Type="http://schemas.openxmlformats.org/officeDocument/2006/relationships/customXml" Target="../customXml/item12.xml"/><Relationship Id="rId67" Type="http://schemas.openxmlformats.org/officeDocument/2006/relationships/customXml" Target="../customXml/item20.xml"/><Relationship Id="rId20" Type="http://schemas.openxmlformats.org/officeDocument/2006/relationships/pivotCacheDefinition" Target="pivotCache/pivotCacheDefinition11.xml"/><Relationship Id="rId41" Type="http://schemas.openxmlformats.org/officeDocument/2006/relationships/theme" Target="theme/theme1.xml"/><Relationship Id="rId54" Type="http://schemas.openxmlformats.org/officeDocument/2006/relationships/customXml" Target="../customXml/item7.xml"/><Relationship Id="rId62" Type="http://schemas.openxmlformats.org/officeDocument/2006/relationships/customXml" Target="../customXml/item15.xml"/><Relationship Id="rId70" Type="http://schemas.openxmlformats.org/officeDocument/2006/relationships/customXml" Target="../customXml/item23.xml"/><Relationship Id="rId75" Type="http://schemas.openxmlformats.org/officeDocument/2006/relationships/customXml" Target="../customXml/item28.xml"/><Relationship Id="rId83"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microsoft.com/office/2007/relationships/slicerCache" Target="slicerCaches/slicerCache8.xml"/><Relationship Id="rId49" Type="http://schemas.openxmlformats.org/officeDocument/2006/relationships/customXml" Target="../customXml/item2.xml"/><Relationship Id="rId57" Type="http://schemas.openxmlformats.org/officeDocument/2006/relationships/customXml" Target="../customXml/item10.xml"/><Relationship Id="rId10" Type="http://schemas.openxmlformats.org/officeDocument/2006/relationships/pivotCacheDefinition" Target="pivotCache/pivotCacheDefinition1.xml"/><Relationship Id="rId31" Type="http://schemas.microsoft.com/office/2007/relationships/slicerCache" Target="slicerCaches/slicerCache3.xml"/><Relationship Id="rId44" Type="http://schemas.openxmlformats.org/officeDocument/2006/relationships/sharedStrings" Target="sharedStrings.xml"/><Relationship Id="rId52" Type="http://schemas.openxmlformats.org/officeDocument/2006/relationships/customXml" Target="../customXml/item5.xml"/><Relationship Id="rId60" Type="http://schemas.openxmlformats.org/officeDocument/2006/relationships/customXml" Target="../customXml/item13.xml"/><Relationship Id="rId65" Type="http://schemas.openxmlformats.org/officeDocument/2006/relationships/customXml" Target="../customXml/item18.xml"/><Relationship Id="rId73" Type="http://schemas.openxmlformats.org/officeDocument/2006/relationships/customXml" Target="../customXml/item26.xml"/><Relationship Id="rId78" Type="http://schemas.openxmlformats.org/officeDocument/2006/relationships/customXml" Target="../customXml/item31.xml"/><Relationship Id="rId81" Type="http://schemas.openxmlformats.org/officeDocument/2006/relationships/customXml" Target="../customXml/item34.xml"/><Relationship Id="rId86" Type="http://schemas.openxmlformats.org/officeDocument/2006/relationships/customXml" Target="../customXml/item3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pivotCacheDefinition" Target="pivotCache/pivotCacheDefinition20.xml"/><Relationship Id="rId34" Type="http://schemas.microsoft.com/office/2007/relationships/slicerCache" Target="slicerCaches/slicerCache6.xml"/><Relationship Id="rId50" Type="http://schemas.openxmlformats.org/officeDocument/2006/relationships/customXml" Target="../customXml/item3.xml"/><Relationship Id="rId55" Type="http://schemas.openxmlformats.org/officeDocument/2006/relationships/customXml" Target="../customXml/item8.xml"/><Relationship Id="rId76" Type="http://schemas.openxmlformats.org/officeDocument/2006/relationships/customXml" Target="../customXml/item29.xml"/><Relationship Id="rId7" Type="http://schemas.openxmlformats.org/officeDocument/2006/relationships/worksheet" Target="worksheets/sheet7.xml"/><Relationship Id="rId71" Type="http://schemas.openxmlformats.org/officeDocument/2006/relationships/customXml" Target="../customXml/item24.xml"/><Relationship Id="rId2" Type="http://schemas.openxmlformats.org/officeDocument/2006/relationships/worksheet" Target="worksheets/sheet2.xml"/><Relationship Id="rId29" Type="http://schemas.microsoft.com/office/2007/relationships/slicerCache" Target="slicerCaches/slicerCache1.xml"/><Relationship Id="rId24" Type="http://schemas.openxmlformats.org/officeDocument/2006/relationships/pivotCacheDefinition" Target="pivotCache/pivotCacheDefinition15.xml"/><Relationship Id="rId40" Type="http://schemas.microsoft.com/office/2011/relationships/timelineCache" Target="timelineCaches/timelineCache1.xml"/><Relationship Id="rId45" Type="http://schemas.openxmlformats.org/officeDocument/2006/relationships/sheetMetadata" Target="metadata.xml"/><Relationship Id="rId66" Type="http://schemas.openxmlformats.org/officeDocument/2006/relationships/customXml" Target="../customXml/item19.xml"/><Relationship Id="rId87" Type="http://schemas.openxmlformats.org/officeDocument/2006/relationships/customXml" Target="../customXml/item40.xml"/><Relationship Id="rId61" Type="http://schemas.openxmlformats.org/officeDocument/2006/relationships/customXml" Target="../customXml/item14.xml"/><Relationship Id="rId82" Type="http://schemas.openxmlformats.org/officeDocument/2006/relationships/customXml" Target="../customXml/item3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[Pharmacy.xlsx]Sheet1!PivotTable2</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SELLING DRUGS</a:t>
            </a:r>
          </a:p>
        </c:rich>
      </c:tx>
      <c:overlay val="0"/>
      <c:spPr>
        <a:solidFill>
          <a:srgbClr val="002060"/>
        </a:solidFill>
        <a:ln>
          <a:solidFill>
            <a:srgbClr val="0B1220"/>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D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c:f>
              <c:strCache>
                <c:ptCount val="1"/>
                <c:pt idx="0">
                  <c:v>Total</c:v>
                </c:pt>
              </c:strCache>
            </c:strRef>
          </c:tx>
          <c:spPr>
            <a:solidFill>
              <a:srgbClr val="703D1E"/>
            </a:solidFill>
            <a:ln>
              <a:noFill/>
            </a:ln>
            <a:effectLst/>
          </c:spPr>
          <c:invertIfNegative val="0"/>
          <c:cat>
            <c:strRef>
              <c:f>Sheet1!$A$5:$A$21</c:f>
              <c:strCache>
                <c:ptCount val="16"/>
                <c:pt idx="0">
                  <c:v>Aldactone</c:v>
                </c:pt>
                <c:pt idx="1">
                  <c:v>Ambien</c:v>
                </c:pt>
                <c:pt idx="2">
                  <c:v>Amoxil</c:v>
                </c:pt>
                <c:pt idx="3">
                  <c:v>Glucotrol</c:v>
                </c:pt>
                <c:pt idx="4">
                  <c:v>Imdur</c:v>
                </c:pt>
                <c:pt idx="5">
                  <c:v>Lasix</c:v>
                </c:pt>
                <c:pt idx="6">
                  <c:v>Lipitor</c:v>
                </c:pt>
                <c:pt idx="7">
                  <c:v>Mobic</c:v>
                </c:pt>
                <c:pt idx="8">
                  <c:v>Motrin</c:v>
                </c:pt>
                <c:pt idx="9">
                  <c:v>Naprosyn</c:v>
                </c:pt>
                <c:pt idx="10">
                  <c:v>Neurontin</c:v>
                </c:pt>
                <c:pt idx="11">
                  <c:v>Plavix</c:v>
                </c:pt>
                <c:pt idx="12">
                  <c:v>Prilosec</c:v>
                </c:pt>
                <c:pt idx="13">
                  <c:v>Tenormin</c:v>
                </c:pt>
                <c:pt idx="14">
                  <c:v>Tylenol</c:v>
                </c:pt>
                <c:pt idx="15">
                  <c:v>Zocor</c:v>
                </c:pt>
              </c:strCache>
            </c:strRef>
          </c:cat>
          <c:val>
            <c:numRef>
              <c:f>Sheet1!$B$5:$B$21</c:f>
              <c:numCache>
                <c:formatCode>General</c:formatCode>
                <c:ptCount val="16"/>
                <c:pt idx="0">
                  <c:v>390</c:v>
                </c:pt>
                <c:pt idx="1">
                  <c:v>390</c:v>
                </c:pt>
                <c:pt idx="2">
                  <c:v>390</c:v>
                </c:pt>
                <c:pt idx="3">
                  <c:v>390</c:v>
                </c:pt>
                <c:pt idx="4">
                  <c:v>390</c:v>
                </c:pt>
                <c:pt idx="5">
                  <c:v>390</c:v>
                </c:pt>
                <c:pt idx="6">
                  <c:v>390</c:v>
                </c:pt>
                <c:pt idx="7">
                  <c:v>390</c:v>
                </c:pt>
                <c:pt idx="8">
                  <c:v>390</c:v>
                </c:pt>
                <c:pt idx="9">
                  <c:v>390</c:v>
                </c:pt>
                <c:pt idx="10">
                  <c:v>390</c:v>
                </c:pt>
                <c:pt idx="11">
                  <c:v>390</c:v>
                </c:pt>
                <c:pt idx="12">
                  <c:v>390</c:v>
                </c:pt>
                <c:pt idx="13">
                  <c:v>390</c:v>
                </c:pt>
                <c:pt idx="14">
                  <c:v>390</c:v>
                </c:pt>
                <c:pt idx="15">
                  <c:v>390</c:v>
                </c:pt>
              </c:numCache>
            </c:numRef>
          </c:val>
          <c:extLst>
            <c:ext xmlns:c16="http://schemas.microsoft.com/office/drawing/2014/chart" uri="{C3380CC4-5D6E-409C-BE32-E72D297353CC}">
              <c16:uniqueId val="{00000005-AE84-48A9-8EF3-86DFAB5B15F0}"/>
            </c:ext>
          </c:extLst>
        </c:ser>
        <c:dLbls>
          <c:showLegendKey val="0"/>
          <c:showVal val="0"/>
          <c:showCatName val="0"/>
          <c:showSerName val="0"/>
          <c:showPercent val="0"/>
          <c:showBubbleSize val="0"/>
        </c:dLbls>
        <c:gapWidth val="219"/>
        <c:overlap val="-27"/>
        <c:axId val="1545934463"/>
        <c:axId val="1545939743"/>
      </c:barChart>
      <c:catAx>
        <c:axId val="1545934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939743"/>
        <c:crosses val="autoZero"/>
        <c:auto val="1"/>
        <c:lblAlgn val="ctr"/>
        <c:lblOffset val="100"/>
        <c:noMultiLvlLbl val="0"/>
      </c:catAx>
      <c:valAx>
        <c:axId val="1545939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934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1FAE5"/>
    </a:solidFill>
    <a:ln w="381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[Pharmacy.xlsx]Sheet1!PivotTable6</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solidFill>
                  <a:schemeClr val="bg1"/>
                </a:solidFill>
              </a:rPr>
              <a:t>SALES</a:t>
            </a:r>
            <a:r>
              <a:rPr lang="en-GB" baseline="0">
                <a:solidFill>
                  <a:schemeClr val="bg1"/>
                </a:solidFill>
              </a:rPr>
              <a:t> TREND</a:t>
            </a:r>
            <a:endParaRPr lang="en-GB">
              <a:solidFill>
                <a:schemeClr val="bg1"/>
              </a:solidFill>
            </a:endParaRPr>
          </a:p>
        </c:rich>
      </c:tx>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D1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0920922728695608"/>
          <c:y val="0.48112967478050017"/>
          <c:w val="0.34861091044812059"/>
          <c:h val="0.32328430392901397"/>
        </c:manualLayout>
      </c:layout>
      <c:bar3DChart>
        <c:barDir val="bar"/>
        <c:grouping val="percentStacked"/>
        <c:varyColors val="0"/>
        <c:ser>
          <c:idx val="0"/>
          <c:order val="0"/>
          <c:tx>
            <c:strRef>
              <c:f>Sheet1!$O$19</c:f>
              <c:strCache>
                <c:ptCount val="1"/>
                <c:pt idx="0">
                  <c:v>Total</c:v>
                </c:pt>
              </c:strCache>
            </c:strRef>
          </c:tx>
          <c:spPr>
            <a:solidFill>
              <a:srgbClr val="703D1E"/>
            </a:solidFill>
            <a:ln>
              <a:noFill/>
            </a:ln>
            <a:effectLst/>
            <a:sp3d/>
          </c:spPr>
          <c:invertIfNegative val="0"/>
          <c:cat>
            <c:strRef>
              <c:f>Sheet1!$N$20:$N$22</c:f>
              <c:strCache>
                <c:ptCount val="2"/>
                <c:pt idx="0">
                  <c:v>2025</c:v>
                </c:pt>
                <c:pt idx="1">
                  <c:v>2026</c:v>
                </c:pt>
              </c:strCache>
            </c:strRef>
          </c:cat>
          <c:val>
            <c:numRef>
              <c:f>Sheet1!$O$20:$O$22</c:f>
              <c:numCache>
                <c:formatCode>General</c:formatCode>
                <c:ptCount val="2"/>
                <c:pt idx="0">
                  <c:v>1582.8000000000002</c:v>
                </c:pt>
                <c:pt idx="1">
                  <c:v>763.2</c:v>
                </c:pt>
              </c:numCache>
            </c:numRef>
          </c:val>
          <c:extLst>
            <c:ext xmlns:c16="http://schemas.microsoft.com/office/drawing/2014/chart" uri="{C3380CC4-5D6E-409C-BE32-E72D297353CC}">
              <c16:uniqueId val="{00000004-9E04-471F-A8A9-1FFEC6AD7D21}"/>
            </c:ext>
          </c:extLst>
        </c:ser>
        <c:dLbls>
          <c:showLegendKey val="0"/>
          <c:showVal val="0"/>
          <c:showCatName val="0"/>
          <c:showSerName val="0"/>
          <c:showPercent val="0"/>
          <c:showBubbleSize val="0"/>
        </c:dLbls>
        <c:gapWidth val="150"/>
        <c:shape val="box"/>
        <c:axId val="1767046399"/>
        <c:axId val="1767049759"/>
        <c:axId val="0"/>
      </c:bar3DChart>
      <c:catAx>
        <c:axId val="1767046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049759"/>
        <c:crosses val="autoZero"/>
        <c:auto val="1"/>
        <c:lblAlgn val="ctr"/>
        <c:lblOffset val="100"/>
        <c:noMultiLvlLbl val="0"/>
      </c:catAx>
      <c:valAx>
        <c:axId val="176704975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046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1FAE5"/>
    </a:solidFill>
    <a:ln w="38100" cap="flat" cmpd="sng" algn="ctr">
      <a:solidFill>
        <a:srgbClr val="002060">
          <a:alpha val="95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[Pharmacy.xlsx]Sheet1!PivotTable13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solidFill>
                  <a:schemeClr val="bg1"/>
                </a:solidFill>
              </a:rPr>
              <a:t>TOP DOCTORS</a:t>
            </a:r>
          </a:p>
        </c:rich>
      </c:tx>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Sheet1!$I$3:$I$4</c:f>
              <c:strCache>
                <c:ptCount val="1"/>
                <c:pt idx="0">
                  <c:v>Gupta Madhu</c:v>
                </c:pt>
              </c:strCache>
            </c:strRef>
          </c:tx>
          <c:spPr>
            <a:solidFill>
              <a:schemeClr val="accent1"/>
            </a:solidFill>
            <a:ln>
              <a:noFill/>
            </a:ln>
            <a:effectLst/>
          </c:spPr>
          <c:invertIfNegative val="0"/>
          <c:cat>
            <c:strRef>
              <c:f>Sheet1!$H$5:$H$9</c:f>
              <c:strCache>
                <c:ptCount val="4"/>
                <c:pt idx="0">
                  <c:v>1</c:v>
                </c:pt>
                <c:pt idx="1">
                  <c:v>2</c:v>
                </c:pt>
                <c:pt idx="2">
                  <c:v>3</c:v>
                </c:pt>
                <c:pt idx="3">
                  <c:v>9</c:v>
                </c:pt>
              </c:strCache>
            </c:strRef>
          </c:cat>
          <c:val>
            <c:numRef>
              <c:f>Sheet1!$I$5:$I$9</c:f>
              <c:numCache>
                <c:formatCode>General</c:formatCode>
                <c:ptCount val="4"/>
                <c:pt idx="0">
                  <c:v>5</c:v>
                </c:pt>
                <c:pt idx="1">
                  <c:v>3</c:v>
                </c:pt>
                <c:pt idx="2">
                  <c:v>1</c:v>
                </c:pt>
                <c:pt idx="3">
                  <c:v>2</c:v>
                </c:pt>
              </c:numCache>
            </c:numRef>
          </c:val>
          <c:extLst>
            <c:ext xmlns:c16="http://schemas.microsoft.com/office/drawing/2014/chart" uri="{C3380CC4-5D6E-409C-BE32-E72D297353CC}">
              <c16:uniqueId val="{00000006-79C2-48C8-AB76-AAB3E4F491C8}"/>
            </c:ext>
          </c:extLst>
        </c:ser>
        <c:ser>
          <c:idx val="1"/>
          <c:order val="1"/>
          <c:tx>
            <c:strRef>
              <c:f>Sheet1!$J$3:$J$4</c:f>
              <c:strCache>
                <c:ptCount val="1"/>
                <c:pt idx="0">
                  <c:v>Jonathon State</c:v>
                </c:pt>
              </c:strCache>
            </c:strRef>
          </c:tx>
          <c:spPr>
            <a:solidFill>
              <a:schemeClr val="accent2"/>
            </a:solidFill>
            <a:ln>
              <a:noFill/>
            </a:ln>
            <a:effectLst/>
          </c:spPr>
          <c:invertIfNegative val="0"/>
          <c:cat>
            <c:strRef>
              <c:f>Sheet1!$H$5:$H$9</c:f>
              <c:strCache>
                <c:ptCount val="4"/>
                <c:pt idx="0">
                  <c:v>1</c:v>
                </c:pt>
                <c:pt idx="1">
                  <c:v>2</c:v>
                </c:pt>
                <c:pt idx="2">
                  <c:v>3</c:v>
                </c:pt>
                <c:pt idx="3">
                  <c:v>9</c:v>
                </c:pt>
              </c:strCache>
            </c:strRef>
          </c:cat>
          <c:val>
            <c:numRef>
              <c:f>Sheet1!$J$5:$J$9</c:f>
              <c:numCache>
                <c:formatCode>General</c:formatCode>
                <c:ptCount val="4"/>
                <c:pt idx="0">
                  <c:v>5</c:v>
                </c:pt>
                <c:pt idx="1">
                  <c:v>3</c:v>
                </c:pt>
                <c:pt idx="2">
                  <c:v>1</c:v>
                </c:pt>
                <c:pt idx="3">
                  <c:v>2</c:v>
                </c:pt>
              </c:numCache>
            </c:numRef>
          </c:val>
          <c:extLst>
            <c:ext xmlns:c16="http://schemas.microsoft.com/office/drawing/2014/chart" uri="{C3380CC4-5D6E-409C-BE32-E72D297353CC}">
              <c16:uniqueId val="{0000000B-71FF-4952-8129-0B4DBBD0C9F2}"/>
            </c:ext>
          </c:extLst>
        </c:ser>
        <c:ser>
          <c:idx val="2"/>
          <c:order val="2"/>
          <c:tx>
            <c:strRef>
              <c:f>Sheet1!$K$3:$K$4</c:f>
              <c:strCache>
                <c:ptCount val="1"/>
                <c:pt idx="0">
                  <c:v>Robert Hong</c:v>
                </c:pt>
              </c:strCache>
            </c:strRef>
          </c:tx>
          <c:spPr>
            <a:solidFill>
              <a:schemeClr val="accent3"/>
            </a:solidFill>
            <a:ln>
              <a:noFill/>
            </a:ln>
            <a:effectLst/>
          </c:spPr>
          <c:invertIfNegative val="0"/>
          <c:cat>
            <c:strRef>
              <c:f>Sheet1!$H$5:$H$9</c:f>
              <c:strCache>
                <c:ptCount val="4"/>
                <c:pt idx="0">
                  <c:v>1</c:v>
                </c:pt>
                <c:pt idx="1">
                  <c:v>2</c:v>
                </c:pt>
                <c:pt idx="2">
                  <c:v>3</c:v>
                </c:pt>
                <c:pt idx="3">
                  <c:v>9</c:v>
                </c:pt>
              </c:strCache>
            </c:strRef>
          </c:cat>
          <c:val>
            <c:numRef>
              <c:f>Sheet1!$K$5:$K$9</c:f>
              <c:numCache>
                <c:formatCode>General</c:formatCode>
                <c:ptCount val="4"/>
                <c:pt idx="0">
                  <c:v>5</c:v>
                </c:pt>
                <c:pt idx="1">
                  <c:v>3</c:v>
                </c:pt>
                <c:pt idx="2">
                  <c:v>1</c:v>
                </c:pt>
                <c:pt idx="3">
                  <c:v>2</c:v>
                </c:pt>
              </c:numCache>
            </c:numRef>
          </c:val>
          <c:extLst>
            <c:ext xmlns:c16="http://schemas.microsoft.com/office/drawing/2014/chart" uri="{C3380CC4-5D6E-409C-BE32-E72D297353CC}">
              <c16:uniqueId val="{0000000C-71FF-4952-8129-0B4DBBD0C9F2}"/>
            </c:ext>
          </c:extLst>
        </c:ser>
        <c:ser>
          <c:idx val="3"/>
          <c:order val="3"/>
          <c:tx>
            <c:strRef>
              <c:f>Sheet1!$L$3:$L$4</c:f>
              <c:strCache>
                <c:ptCount val="1"/>
                <c:pt idx="0">
                  <c:v>Sarsam Muther</c:v>
                </c:pt>
              </c:strCache>
            </c:strRef>
          </c:tx>
          <c:spPr>
            <a:solidFill>
              <a:schemeClr val="accent4"/>
            </a:solidFill>
            <a:ln>
              <a:noFill/>
            </a:ln>
            <a:effectLst/>
          </c:spPr>
          <c:invertIfNegative val="0"/>
          <c:cat>
            <c:strRef>
              <c:f>Sheet1!$H$5:$H$9</c:f>
              <c:strCache>
                <c:ptCount val="4"/>
                <c:pt idx="0">
                  <c:v>1</c:v>
                </c:pt>
                <c:pt idx="1">
                  <c:v>2</c:v>
                </c:pt>
                <c:pt idx="2">
                  <c:v>3</c:v>
                </c:pt>
                <c:pt idx="3">
                  <c:v>9</c:v>
                </c:pt>
              </c:strCache>
            </c:strRef>
          </c:cat>
          <c:val>
            <c:numRef>
              <c:f>Sheet1!$L$5:$L$9</c:f>
              <c:numCache>
                <c:formatCode>General</c:formatCode>
                <c:ptCount val="4"/>
                <c:pt idx="0">
                  <c:v>5</c:v>
                </c:pt>
                <c:pt idx="1">
                  <c:v>3</c:v>
                </c:pt>
                <c:pt idx="2">
                  <c:v>1</c:v>
                </c:pt>
                <c:pt idx="3">
                  <c:v>2</c:v>
                </c:pt>
              </c:numCache>
            </c:numRef>
          </c:val>
          <c:extLst>
            <c:ext xmlns:c16="http://schemas.microsoft.com/office/drawing/2014/chart" uri="{C3380CC4-5D6E-409C-BE32-E72D297353CC}">
              <c16:uniqueId val="{0000000D-71FF-4952-8129-0B4DBBD0C9F2}"/>
            </c:ext>
          </c:extLst>
        </c:ser>
        <c:ser>
          <c:idx val="4"/>
          <c:order val="4"/>
          <c:tx>
            <c:strRef>
              <c:f>Sheet1!$M$3:$M$4</c:f>
              <c:strCache>
                <c:ptCount val="1"/>
                <c:pt idx="0">
                  <c:v>Shirley Tom</c:v>
                </c:pt>
              </c:strCache>
            </c:strRef>
          </c:tx>
          <c:spPr>
            <a:solidFill>
              <a:schemeClr val="accent5"/>
            </a:solidFill>
            <a:ln>
              <a:noFill/>
            </a:ln>
            <a:effectLst/>
          </c:spPr>
          <c:invertIfNegative val="0"/>
          <c:cat>
            <c:strRef>
              <c:f>Sheet1!$H$5:$H$9</c:f>
              <c:strCache>
                <c:ptCount val="4"/>
                <c:pt idx="0">
                  <c:v>1</c:v>
                </c:pt>
                <c:pt idx="1">
                  <c:v>2</c:v>
                </c:pt>
                <c:pt idx="2">
                  <c:v>3</c:v>
                </c:pt>
                <c:pt idx="3">
                  <c:v>9</c:v>
                </c:pt>
              </c:strCache>
            </c:strRef>
          </c:cat>
          <c:val>
            <c:numRef>
              <c:f>Sheet1!$M$5:$M$9</c:f>
              <c:numCache>
                <c:formatCode>General</c:formatCode>
                <c:ptCount val="4"/>
                <c:pt idx="0">
                  <c:v>5</c:v>
                </c:pt>
                <c:pt idx="1">
                  <c:v>3</c:v>
                </c:pt>
                <c:pt idx="2">
                  <c:v>1</c:v>
                </c:pt>
                <c:pt idx="3">
                  <c:v>2</c:v>
                </c:pt>
              </c:numCache>
            </c:numRef>
          </c:val>
          <c:extLst>
            <c:ext xmlns:c16="http://schemas.microsoft.com/office/drawing/2014/chart" uri="{C3380CC4-5D6E-409C-BE32-E72D297353CC}">
              <c16:uniqueId val="{0000000E-71FF-4952-8129-0B4DBBD0C9F2}"/>
            </c:ext>
          </c:extLst>
        </c:ser>
        <c:ser>
          <c:idx val="5"/>
          <c:order val="5"/>
          <c:tx>
            <c:strRef>
              <c:f>Sheet1!$N$3:$N$4</c:f>
              <c:strCache>
                <c:ptCount val="1"/>
                <c:pt idx="0">
                  <c:v>Zakaria Fayda</c:v>
                </c:pt>
              </c:strCache>
            </c:strRef>
          </c:tx>
          <c:spPr>
            <a:solidFill>
              <a:schemeClr val="accent6"/>
            </a:solidFill>
            <a:ln>
              <a:noFill/>
            </a:ln>
            <a:effectLst/>
          </c:spPr>
          <c:invertIfNegative val="0"/>
          <c:cat>
            <c:strRef>
              <c:f>Sheet1!$H$5:$H$9</c:f>
              <c:strCache>
                <c:ptCount val="4"/>
                <c:pt idx="0">
                  <c:v>1</c:v>
                </c:pt>
                <c:pt idx="1">
                  <c:v>2</c:v>
                </c:pt>
                <c:pt idx="2">
                  <c:v>3</c:v>
                </c:pt>
                <c:pt idx="3">
                  <c:v>9</c:v>
                </c:pt>
              </c:strCache>
            </c:strRef>
          </c:cat>
          <c:val>
            <c:numRef>
              <c:f>Sheet1!$N$5:$N$9</c:f>
              <c:numCache>
                <c:formatCode>General</c:formatCode>
                <c:ptCount val="4"/>
                <c:pt idx="0">
                  <c:v>5</c:v>
                </c:pt>
                <c:pt idx="1">
                  <c:v>3</c:v>
                </c:pt>
                <c:pt idx="2">
                  <c:v>1</c:v>
                </c:pt>
                <c:pt idx="3">
                  <c:v>2</c:v>
                </c:pt>
              </c:numCache>
            </c:numRef>
          </c:val>
          <c:extLst>
            <c:ext xmlns:c16="http://schemas.microsoft.com/office/drawing/2014/chart" uri="{C3380CC4-5D6E-409C-BE32-E72D297353CC}">
              <c16:uniqueId val="{0000000F-71FF-4952-8129-0B4DBBD0C9F2}"/>
            </c:ext>
          </c:extLst>
        </c:ser>
        <c:dLbls>
          <c:showLegendKey val="0"/>
          <c:showVal val="0"/>
          <c:showCatName val="0"/>
          <c:showSerName val="0"/>
          <c:showPercent val="0"/>
          <c:showBubbleSize val="0"/>
        </c:dLbls>
        <c:gapWidth val="150"/>
        <c:overlap val="100"/>
        <c:axId val="1767045439"/>
        <c:axId val="1767045919"/>
      </c:barChart>
      <c:catAx>
        <c:axId val="176704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045919"/>
        <c:crosses val="autoZero"/>
        <c:auto val="1"/>
        <c:lblAlgn val="ctr"/>
        <c:lblOffset val="100"/>
        <c:noMultiLvlLbl val="0"/>
      </c:catAx>
      <c:valAx>
        <c:axId val="1767045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04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1FAE5"/>
    </a:solidFill>
    <a:ln w="381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[Pharmacy.xlsx]Sheet1!PivotTable7</c:name>
    <c:fmtId val="3"/>
  </c:pivotSource>
  <c:chart>
    <c:title>
      <c:tx>
        <c:rich>
          <a:bodyPr rot="0" spcFirstLastPara="1" vertOverflow="ellipsis" vert="horz" wrap="square" anchor="ctr" anchorCtr="1"/>
          <a:lstStyle/>
          <a:p>
            <a:pPr>
              <a:defRPr sz="1400" b="0" i="0" u="none" strike="noStrike" kern="1200" spc="0" baseline="0">
                <a:ln>
                  <a:noFill/>
                </a:ln>
                <a:solidFill>
                  <a:schemeClr val="bg1"/>
                </a:solidFill>
                <a:latin typeface="+mn-lt"/>
                <a:ea typeface="+mn-ea"/>
                <a:cs typeface="+mn-cs"/>
              </a:defRPr>
            </a:pPr>
            <a:r>
              <a:rPr lang="en-GB">
                <a:ln>
                  <a:noFill/>
                </a:ln>
                <a:solidFill>
                  <a:schemeClr val="bg1"/>
                </a:solidFill>
              </a:rPr>
              <a:t>EXPIRY STATUS COUNT</a:t>
            </a:r>
          </a:p>
        </c:rich>
      </c:tx>
      <c:layout>
        <c:manualLayout>
          <c:xMode val="edge"/>
          <c:yMode val="edge"/>
          <c:x val="0.22491750121040696"/>
          <c:y val="0.24650856696010343"/>
        </c:manualLayout>
      </c:layout>
      <c:overlay val="0"/>
      <c:spPr>
        <a:solidFill>
          <a:srgbClr val="002060"/>
        </a:solidFill>
        <a:ln>
          <a:noFill/>
        </a:ln>
        <a:effectLst/>
      </c:spPr>
      <c:txPr>
        <a:bodyPr rot="0" spcFirstLastPara="1" vertOverflow="ellipsis" vert="horz" wrap="square" anchor="ctr" anchorCtr="1"/>
        <a:lstStyle/>
        <a:p>
          <a:pPr>
            <a:defRPr sz="1400" b="0" i="0" u="none" strike="noStrike" kern="1200" spc="0" baseline="0">
              <a:ln>
                <a:noFill/>
              </a:ln>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D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Sheet1!$E$17</c:f>
              <c:strCache>
                <c:ptCount val="1"/>
                <c:pt idx="0">
                  <c:v>Total</c:v>
                </c:pt>
              </c:strCache>
            </c:strRef>
          </c:tx>
          <c:spPr>
            <a:solidFill>
              <a:srgbClr val="703D1E"/>
            </a:solidFill>
            <a:ln>
              <a:noFill/>
            </a:ln>
            <a:effectLst/>
          </c:spPr>
          <c:invertIfNegative val="0"/>
          <c:cat>
            <c:strRef>
              <c:f>Sheet1!$D$18:$D$34</c:f>
              <c:strCache>
                <c:ptCount val="16"/>
                <c:pt idx="0">
                  <c:v>Aldactone</c:v>
                </c:pt>
                <c:pt idx="1">
                  <c:v>Ambien</c:v>
                </c:pt>
                <c:pt idx="2">
                  <c:v>Amoxil</c:v>
                </c:pt>
                <c:pt idx="3">
                  <c:v>Glucotrol</c:v>
                </c:pt>
                <c:pt idx="4">
                  <c:v>Imdur</c:v>
                </c:pt>
                <c:pt idx="5">
                  <c:v>Lasix</c:v>
                </c:pt>
                <c:pt idx="6">
                  <c:v>Lipitor</c:v>
                </c:pt>
                <c:pt idx="7">
                  <c:v>Mobic</c:v>
                </c:pt>
                <c:pt idx="8">
                  <c:v>Motrin</c:v>
                </c:pt>
                <c:pt idx="9">
                  <c:v>Naprosyn</c:v>
                </c:pt>
                <c:pt idx="10">
                  <c:v>Neurontin</c:v>
                </c:pt>
                <c:pt idx="11">
                  <c:v>Plavix</c:v>
                </c:pt>
                <c:pt idx="12">
                  <c:v>Prilosec</c:v>
                </c:pt>
                <c:pt idx="13">
                  <c:v>Tenormin</c:v>
                </c:pt>
                <c:pt idx="14">
                  <c:v>Tylenol</c:v>
                </c:pt>
                <c:pt idx="15">
                  <c:v>Zocor</c:v>
                </c:pt>
              </c:strCache>
            </c:strRef>
          </c:cat>
          <c:val>
            <c:numRef>
              <c:f>Sheet1!$E$18:$E$34</c:f>
              <c:numCache>
                <c:formatCode>General</c:formatCode>
                <c:ptCount val="16"/>
                <c:pt idx="0">
                  <c:v>1</c:v>
                </c:pt>
                <c:pt idx="1">
                  <c:v>2</c:v>
                </c:pt>
                <c:pt idx="2">
                  <c:v>1</c:v>
                </c:pt>
                <c:pt idx="3">
                  <c:v>1</c:v>
                </c:pt>
                <c:pt idx="4">
                  <c:v>1</c:v>
                </c:pt>
                <c:pt idx="5">
                  <c:v>1</c:v>
                </c:pt>
                <c:pt idx="6">
                  <c:v>1</c:v>
                </c:pt>
                <c:pt idx="7">
                  <c:v>1</c:v>
                </c:pt>
                <c:pt idx="8">
                  <c:v>2</c:v>
                </c:pt>
                <c:pt idx="9">
                  <c:v>1</c:v>
                </c:pt>
                <c:pt idx="10">
                  <c:v>1</c:v>
                </c:pt>
                <c:pt idx="11">
                  <c:v>1</c:v>
                </c:pt>
                <c:pt idx="12">
                  <c:v>1</c:v>
                </c:pt>
                <c:pt idx="13">
                  <c:v>2</c:v>
                </c:pt>
                <c:pt idx="14">
                  <c:v>1</c:v>
                </c:pt>
                <c:pt idx="15">
                  <c:v>1</c:v>
                </c:pt>
              </c:numCache>
            </c:numRef>
          </c:val>
          <c:extLst>
            <c:ext xmlns:c16="http://schemas.microsoft.com/office/drawing/2014/chart" uri="{C3380CC4-5D6E-409C-BE32-E72D297353CC}">
              <c16:uniqueId val="{00000004-FA85-43B6-AB04-1AC1BC9ED687}"/>
            </c:ext>
          </c:extLst>
        </c:ser>
        <c:dLbls>
          <c:showLegendKey val="0"/>
          <c:showVal val="0"/>
          <c:showCatName val="0"/>
          <c:showSerName val="0"/>
          <c:showPercent val="0"/>
          <c:showBubbleSize val="0"/>
        </c:dLbls>
        <c:gapWidth val="150"/>
        <c:axId val="115815935"/>
        <c:axId val="115816895"/>
      </c:barChart>
      <c:catAx>
        <c:axId val="115815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16895"/>
        <c:crosses val="autoZero"/>
        <c:auto val="1"/>
        <c:lblAlgn val="ctr"/>
        <c:lblOffset val="100"/>
        <c:noMultiLvlLbl val="0"/>
      </c:catAx>
      <c:valAx>
        <c:axId val="115816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15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1FAE5"/>
    </a:solidFill>
    <a:ln w="381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[Pharmacy.xlsx]Sheet1!PivotTable8</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solidFill>
                  <a:schemeClr val="bg1"/>
                </a:solidFill>
              </a:rPr>
              <a:t>REVENUE BY INSURANCE</a:t>
            </a:r>
          </a:p>
        </c:rich>
      </c:tx>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D1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Sheet1!$B$38</c:f>
              <c:strCache>
                <c:ptCount val="1"/>
                <c:pt idx="0">
                  <c:v>Total</c:v>
                </c:pt>
              </c:strCache>
            </c:strRef>
          </c:tx>
          <c:spPr>
            <a:solidFill>
              <a:srgbClr val="703D1E"/>
            </a:solidFill>
            <a:ln>
              <a:noFill/>
            </a:ln>
            <a:effectLst/>
            <a:sp3d/>
          </c:spPr>
          <c:invertIfNegative val="0"/>
          <c:cat>
            <c:strRef>
              <c:f>Sheet1!$A$39:$A$41</c:f>
              <c:strCache>
                <c:ptCount val="2"/>
                <c:pt idx="0">
                  <c:v>BlueShield</c:v>
                </c:pt>
                <c:pt idx="1">
                  <c:v>Molina</c:v>
                </c:pt>
              </c:strCache>
            </c:strRef>
          </c:cat>
          <c:val>
            <c:numRef>
              <c:f>Sheet1!$B$39:$B$41</c:f>
              <c:numCache>
                <c:formatCode>General</c:formatCode>
                <c:ptCount val="2"/>
                <c:pt idx="0">
                  <c:v>2346</c:v>
                </c:pt>
                <c:pt idx="1">
                  <c:v>2346</c:v>
                </c:pt>
              </c:numCache>
            </c:numRef>
          </c:val>
          <c:extLst>
            <c:ext xmlns:c16="http://schemas.microsoft.com/office/drawing/2014/chart" uri="{C3380CC4-5D6E-409C-BE32-E72D297353CC}">
              <c16:uniqueId val="{00000004-117A-47A3-BE25-9AFB38AD4997}"/>
            </c:ext>
          </c:extLst>
        </c:ser>
        <c:dLbls>
          <c:showLegendKey val="0"/>
          <c:showVal val="0"/>
          <c:showCatName val="0"/>
          <c:showSerName val="0"/>
          <c:showPercent val="0"/>
          <c:showBubbleSize val="0"/>
        </c:dLbls>
        <c:gapWidth val="150"/>
        <c:shape val="box"/>
        <c:axId val="2122843455"/>
        <c:axId val="2122843935"/>
        <c:axId val="0"/>
      </c:bar3DChart>
      <c:catAx>
        <c:axId val="2122843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843935"/>
        <c:crosses val="autoZero"/>
        <c:auto val="1"/>
        <c:lblAlgn val="ctr"/>
        <c:lblOffset val="100"/>
        <c:noMultiLvlLbl val="0"/>
      </c:catAx>
      <c:valAx>
        <c:axId val="2122843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84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1FAE5"/>
    </a:solidFill>
    <a:ln w="381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[Pharmacy.xlsx]Sheet1!PivotTable4</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solidFill>
                  <a:schemeClr val="bg1"/>
                </a:solidFill>
              </a:rPr>
              <a:t>GENDER COUNT</a:t>
            </a:r>
          </a:p>
        </c:rich>
      </c:tx>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Sheet1!$Q$2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AA-4782-AB70-54523200E91A}"/>
              </c:ext>
            </c:extLst>
          </c:dPt>
          <c:dPt>
            <c:idx val="1"/>
            <c:bubble3D val="0"/>
            <c:explosion val="1"/>
            <c:spPr>
              <a:solidFill>
                <a:schemeClr val="accent2"/>
              </a:solidFill>
              <a:ln w="19050">
                <a:solidFill>
                  <a:schemeClr val="lt1"/>
                </a:solidFill>
              </a:ln>
              <a:effectLst/>
            </c:spPr>
            <c:extLst>
              <c:ext xmlns:c16="http://schemas.microsoft.com/office/drawing/2014/chart" uri="{C3380CC4-5D6E-409C-BE32-E72D297353CC}">
                <c16:uniqueId val="{00000003-A3AA-4782-AB70-54523200E9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Sheet1!$P$3:$P$5</c:f>
              <c:strCache>
                <c:ptCount val="2"/>
                <c:pt idx="0">
                  <c:v>F</c:v>
                </c:pt>
                <c:pt idx="1">
                  <c:v>M</c:v>
                </c:pt>
              </c:strCache>
            </c:strRef>
          </c:cat>
          <c:val>
            <c:numRef>
              <c:f>Sheet1!$Q$3:$Q$5</c:f>
              <c:numCache>
                <c:formatCode>General</c:formatCode>
                <c:ptCount val="2"/>
                <c:pt idx="0">
                  <c:v>3</c:v>
                </c:pt>
                <c:pt idx="1">
                  <c:v>2</c:v>
                </c:pt>
              </c:numCache>
            </c:numRef>
          </c:val>
          <c:extLst>
            <c:ext xmlns:c16="http://schemas.microsoft.com/office/drawing/2014/chart" uri="{C3380CC4-5D6E-409C-BE32-E72D297353CC}">
              <c16:uniqueId val="{00000008-C197-4CD7-9EE9-D4213B90013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1FAE5"/>
    </a:solidFill>
    <a:ln w="381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[Pharmacy.xlsx]Sheet1!PivotTable11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DRUG PER SUPPLIER</a:t>
            </a:r>
          </a:p>
        </c:rich>
      </c:tx>
      <c:layout>
        <c:manualLayout>
          <c:xMode val="edge"/>
          <c:yMode val="edge"/>
          <c:x val="0.15605413781108687"/>
          <c:y val="0.16716309337737278"/>
        </c:manualLayout>
      </c:layout>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pivotFmt>
      <c:pivotFmt>
        <c:idx val="96"/>
        <c:spPr>
          <a:solidFill>
            <a:schemeClr val="accent1"/>
          </a:solidFill>
          <a:ln>
            <a:noFill/>
          </a:ln>
          <a:effectLst/>
        </c:spPr>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pivotFmt>
      <c:pivotFmt>
        <c:idx val="99"/>
        <c:spPr>
          <a:solidFill>
            <a:schemeClr val="accent1"/>
          </a:solidFill>
          <a:ln>
            <a:noFill/>
          </a:ln>
          <a:effectLst/>
        </c:spPr>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pivotFmt>
      <c:pivotFmt>
        <c:idx val="102"/>
        <c:spPr>
          <a:solidFill>
            <a:schemeClr val="accent1"/>
          </a:solidFill>
          <a:ln>
            <a:noFill/>
          </a:ln>
          <a:effectLst/>
        </c:spPr>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pivotFmt>
      <c:pivotFmt>
        <c:idx val="105"/>
        <c:spPr>
          <a:solidFill>
            <a:schemeClr val="accent1"/>
          </a:solidFill>
          <a:ln>
            <a:noFill/>
          </a:ln>
          <a:effectLst/>
        </c:spPr>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pivotFmt>
      <c:pivotFmt>
        <c:idx val="108"/>
        <c:spPr>
          <a:solidFill>
            <a:schemeClr val="accent1"/>
          </a:solidFill>
          <a:ln>
            <a:noFill/>
          </a:ln>
          <a:effectLst/>
        </c:spPr>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pivotFmt>
      <c:pivotFmt>
        <c:idx val="111"/>
        <c:spPr>
          <a:solidFill>
            <a:schemeClr val="accent1"/>
          </a:solidFill>
          <a:ln>
            <a:noFill/>
          </a:ln>
          <a:effectLst/>
        </c:spPr>
      </c:pivotFmt>
      <c:pivotFmt>
        <c:idx val="112"/>
        <c:spPr>
          <a:solidFill>
            <a:schemeClr val="accent1"/>
          </a:solidFill>
          <a:ln>
            <a:noFill/>
          </a:ln>
          <a:effectLst/>
        </c:spPr>
        <c:marker>
          <c:symbol val="none"/>
        </c:marker>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pivotFmt>
      <c:pivotFmt>
        <c:idx val="116"/>
        <c:spPr>
          <a:solidFill>
            <a:schemeClr val="accent1"/>
          </a:solidFill>
          <a:ln>
            <a:noFill/>
          </a:ln>
          <a:effectLst/>
        </c:spPr>
        <c:marker>
          <c:symbol val="none"/>
        </c:marker>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solidFill>
              <a:srgbClr val="002060">
                <a:alpha val="95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pivotFmt>
      <c:pivotFmt>
        <c:idx val="120"/>
        <c:spPr>
          <a:solidFill>
            <a:schemeClr val="accent1"/>
          </a:solidFill>
          <a:ln>
            <a:noFill/>
          </a:ln>
          <a:effectLst/>
        </c:spPr>
      </c:pivotFmt>
      <c:pivotFmt>
        <c:idx val="121"/>
        <c:spPr>
          <a:solidFill>
            <a:schemeClr val="accent1"/>
          </a:solidFill>
          <a:ln>
            <a:solidFill>
              <a:srgbClr val="002060">
                <a:alpha val="95000"/>
              </a:srgbClr>
            </a:solidFill>
          </a:ln>
          <a:effectLst/>
        </c:spPr>
      </c:pivotFmt>
      <c:pivotFmt>
        <c:idx val="122"/>
        <c:spPr>
          <a:solidFill>
            <a:schemeClr val="accent1"/>
          </a:solidFill>
          <a:ln>
            <a:solidFill>
              <a:srgbClr val="002060">
                <a:alpha val="95000"/>
              </a:srgbClr>
            </a:solidFill>
          </a:ln>
          <a:effectLst/>
        </c:spPr>
      </c:pivotFmt>
    </c:pivotFmts>
    <c:plotArea>
      <c:layout/>
      <c:doughnutChart>
        <c:varyColors val="1"/>
        <c:ser>
          <c:idx val="0"/>
          <c:order val="0"/>
          <c:tx>
            <c:strRef>
              <c:f>Sheet1!$C$49:$C$50</c:f>
              <c:strCache>
                <c:ptCount val="1"/>
                <c:pt idx="0">
                  <c:v>Cardinal Health</c:v>
                </c:pt>
              </c:strCache>
            </c:strRef>
          </c:tx>
          <c:dPt>
            <c:idx val="0"/>
            <c:bubble3D val="0"/>
            <c:spPr>
              <a:solidFill>
                <a:schemeClr val="accent1"/>
              </a:solidFill>
              <a:ln>
                <a:noFill/>
              </a:ln>
              <a:effectLst/>
            </c:spPr>
            <c:extLst>
              <c:ext xmlns:c16="http://schemas.microsoft.com/office/drawing/2014/chart" uri="{C3380CC4-5D6E-409C-BE32-E72D297353CC}">
                <c16:uniqueId val="{00000001-8CFE-4592-BC52-8EFD919B56D3}"/>
              </c:ext>
            </c:extLst>
          </c:dPt>
          <c:dPt>
            <c:idx val="1"/>
            <c:bubble3D val="0"/>
            <c:spPr>
              <a:solidFill>
                <a:schemeClr val="accent2"/>
              </a:solidFill>
              <a:ln>
                <a:noFill/>
              </a:ln>
              <a:effectLst/>
            </c:spPr>
            <c:extLst>
              <c:ext xmlns:c16="http://schemas.microsoft.com/office/drawing/2014/chart" uri="{C3380CC4-5D6E-409C-BE32-E72D297353CC}">
                <c16:uniqueId val="{00000003-8CFE-4592-BC52-8EFD919B56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Sheet1!$B$51:$B$53</c:f>
              <c:strCache>
                <c:ptCount val="2"/>
                <c:pt idx="0">
                  <c:v>2</c:v>
                </c:pt>
                <c:pt idx="1">
                  <c:v>1</c:v>
                </c:pt>
              </c:strCache>
            </c:strRef>
          </c:cat>
          <c:val>
            <c:numRef>
              <c:f>Sheet1!$C$51:$C$53</c:f>
              <c:numCache>
                <c:formatCode>General</c:formatCode>
                <c:ptCount val="2"/>
                <c:pt idx="1">
                  <c:v>19</c:v>
                </c:pt>
              </c:numCache>
            </c:numRef>
          </c:val>
          <c:extLst>
            <c:ext xmlns:c16="http://schemas.microsoft.com/office/drawing/2014/chart" uri="{C3380CC4-5D6E-409C-BE32-E72D297353CC}">
              <c16:uniqueId val="{00000004-8CFE-4592-BC52-8EFD919B56D3}"/>
            </c:ext>
          </c:extLst>
        </c:ser>
        <c:ser>
          <c:idx val="1"/>
          <c:order val="1"/>
          <c:tx>
            <c:strRef>
              <c:f>Sheet1!$D$49:$D$50</c:f>
              <c:strCache>
                <c:ptCount val="1"/>
                <c:pt idx="0">
                  <c:v>McKesson</c:v>
                </c:pt>
              </c:strCache>
            </c:strRef>
          </c:tx>
          <c:spPr>
            <a:ln>
              <a:solidFill>
                <a:srgbClr val="002060">
                  <a:alpha val="95000"/>
                </a:srgbClr>
              </a:solidFill>
            </a:ln>
          </c:spPr>
          <c:dPt>
            <c:idx val="0"/>
            <c:bubble3D val="0"/>
            <c:spPr>
              <a:solidFill>
                <a:schemeClr val="accent1"/>
              </a:solidFill>
              <a:ln>
                <a:solidFill>
                  <a:srgbClr val="002060">
                    <a:alpha val="95000"/>
                  </a:srgbClr>
                </a:solidFill>
              </a:ln>
              <a:effectLst/>
            </c:spPr>
          </c:dPt>
          <c:dPt>
            <c:idx val="1"/>
            <c:bubble3D val="0"/>
            <c:spPr>
              <a:solidFill>
                <a:schemeClr val="accent2"/>
              </a:solidFill>
              <a:ln>
                <a:solidFill>
                  <a:srgbClr val="002060">
                    <a:alpha val="95000"/>
                  </a:srgbClr>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Sheet1!$B$51:$B$53</c:f>
              <c:strCache>
                <c:ptCount val="2"/>
                <c:pt idx="0">
                  <c:v>2</c:v>
                </c:pt>
                <c:pt idx="1">
                  <c:v>1</c:v>
                </c:pt>
              </c:strCache>
            </c:strRef>
          </c:cat>
          <c:val>
            <c:numRef>
              <c:f>Sheet1!$D$51:$D$53</c:f>
              <c:numCache>
                <c:formatCode>General</c:formatCode>
                <c:ptCount val="2"/>
                <c:pt idx="0">
                  <c:v>19</c:v>
                </c:pt>
              </c:numCache>
            </c:numRef>
          </c:val>
          <c:extLst>
            <c:ext xmlns:c16="http://schemas.microsoft.com/office/drawing/2014/chart" uri="{C3380CC4-5D6E-409C-BE32-E72D297353CC}">
              <c16:uniqueId val="{0000000C-8CD7-47DA-9B3B-6B43D334C010}"/>
            </c:ext>
          </c:extLst>
        </c:ser>
        <c:dLbls>
          <c:showLegendKey val="0"/>
          <c:showVal val="1"/>
          <c:showCatName val="0"/>
          <c:showSerName val="0"/>
          <c:showPercent val="0"/>
          <c:showBubbleSize val="0"/>
          <c:showLeaderLines val="1"/>
        </c:dLbls>
        <c:firstSliceAng val="83"/>
        <c:holeSize val="3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D1FAE5"/>
    </a:solidFill>
    <a:ln w="381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1.jfif"/><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15</xdr:col>
      <xdr:colOff>236220</xdr:colOff>
      <xdr:row>19</xdr:row>
      <xdr:rowOff>121921</xdr:rowOff>
    </xdr:from>
    <xdr:to>
      <xdr:col>17</xdr:col>
      <xdr:colOff>259080</xdr:colOff>
      <xdr:row>24</xdr:row>
      <xdr:rowOff>152401</xdr:rowOff>
    </xdr:to>
    <mc:AlternateContent xmlns:mc="http://schemas.openxmlformats.org/markup-compatibility/2006" xmlns:a14="http://schemas.microsoft.com/office/drawing/2010/main">
      <mc:Choice Requires="a14">
        <xdr:graphicFrame macro="">
          <xdr:nvGraphicFramePr>
            <xdr:cNvPr id="4" name="name">
              <a:extLst>
                <a:ext uri="{FF2B5EF4-FFF2-40B4-BE49-F238E27FC236}">
                  <a16:creationId xmlns:a16="http://schemas.microsoft.com/office/drawing/2014/main" id="{FDA2D9BA-3BEB-C02F-B133-DA0A65AD771D}"/>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3152120" y="3596641"/>
              <a:ext cx="1828800" cy="9448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952500</xdr:colOff>
      <xdr:row>26</xdr:row>
      <xdr:rowOff>0</xdr:rowOff>
    </xdr:from>
    <xdr:to>
      <xdr:col>17</xdr:col>
      <xdr:colOff>7620</xdr:colOff>
      <xdr:row>40</xdr:row>
      <xdr:rowOff>20955</xdr:rowOff>
    </xdr:to>
    <mc:AlternateContent xmlns:mc="http://schemas.openxmlformats.org/markup-compatibility/2006" xmlns:a14="http://schemas.microsoft.com/office/drawing/2010/main">
      <mc:Choice Requires="a14">
        <xdr:graphicFrame macro="">
          <xdr:nvGraphicFramePr>
            <xdr:cNvPr id="5" name="Date 1">
              <a:extLst>
                <a:ext uri="{FF2B5EF4-FFF2-40B4-BE49-F238E27FC236}">
                  <a16:creationId xmlns:a16="http://schemas.microsoft.com/office/drawing/2014/main" id="{3EFDE7A8-469A-713E-60F3-789D51997A87}"/>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12900660" y="4754880"/>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99060</xdr:colOff>
      <xdr:row>13</xdr:row>
      <xdr:rowOff>106681</xdr:rowOff>
    </xdr:from>
    <xdr:to>
      <xdr:col>19</xdr:col>
      <xdr:colOff>556260</xdr:colOff>
      <xdr:row>18</xdr:row>
      <xdr:rowOff>83821</xdr:rowOff>
    </xdr:to>
    <mc:AlternateContent xmlns:mc="http://schemas.openxmlformats.org/markup-compatibility/2006" xmlns:a14="http://schemas.microsoft.com/office/drawing/2010/main">
      <mc:Choice Requires="a14">
        <xdr:graphicFrame macro="">
          <xdr:nvGraphicFramePr>
            <xdr:cNvPr id="6" name="days">
              <a:extLst>
                <a:ext uri="{FF2B5EF4-FFF2-40B4-BE49-F238E27FC236}">
                  <a16:creationId xmlns:a16="http://schemas.microsoft.com/office/drawing/2014/main" id="{CBDD404E-4EC4-B999-0ECC-04ECBC04AA14}"/>
                </a:ext>
              </a:extLst>
            </xdr:cNvPr>
            <xdr:cNvGraphicFramePr/>
          </xdr:nvGraphicFramePr>
          <xdr:xfrm>
            <a:off x="0" y="0"/>
            <a:ext cx="0" cy="0"/>
          </xdr:xfrm>
          <a:graphic>
            <a:graphicData uri="http://schemas.microsoft.com/office/drawing/2010/slicer">
              <sle:slicer xmlns:sle="http://schemas.microsoft.com/office/drawing/2010/slicer" name="days"/>
            </a:graphicData>
          </a:graphic>
        </xdr:graphicFrame>
      </mc:Choice>
      <mc:Fallback xmlns="">
        <xdr:sp macro="" textlink="">
          <xdr:nvSpPr>
            <xdr:cNvPr id="0" name=""/>
            <xdr:cNvSpPr>
              <a:spLocks noTextEdit="1"/>
            </xdr:cNvSpPr>
          </xdr:nvSpPr>
          <xdr:spPr>
            <a:xfrm>
              <a:off x="14820900" y="2484121"/>
              <a:ext cx="1828800" cy="8915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213360</xdr:colOff>
      <xdr:row>24</xdr:row>
      <xdr:rowOff>38100</xdr:rowOff>
    </xdr:from>
    <xdr:to>
      <xdr:col>14</xdr:col>
      <xdr:colOff>457200</xdr:colOff>
      <xdr:row>38</xdr:row>
      <xdr:rowOff>59055</xdr:rowOff>
    </xdr:to>
    <mc:AlternateContent xmlns:mc="http://schemas.openxmlformats.org/markup-compatibility/2006" xmlns:a14="http://schemas.microsoft.com/office/drawing/2010/main">
      <mc:Choice Requires="a14">
        <xdr:graphicFrame macro="">
          <xdr:nvGraphicFramePr>
            <xdr:cNvPr id="7" name="Drug Price">
              <a:extLst>
                <a:ext uri="{FF2B5EF4-FFF2-40B4-BE49-F238E27FC236}">
                  <a16:creationId xmlns:a16="http://schemas.microsoft.com/office/drawing/2014/main" id="{01733F88-9E47-AF50-847C-C393E7B32863}"/>
                </a:ext>
              </a:extLst>
            </xdr:cNvPr>
            <xdr:cNvGraphicFramePr/>
          </xdr:nvGraphicFramePr>
          <xdr:xfrm>
            <a:off x="0" y="0"/>
            <a:ext cx="0" cy="0"/>
          </xdr:xfrm>
          <a:graphic>
            <a:graphicData uri="http://schemas.microsoft.com/office/drawing/2010/slicer">
              <sle:slicer xmlns:sle="http://schemas.microsoft.com/office/drawing/2010/slicer" name="Drug Price"/>
            </a:graphicData>
          </a:graphic>
        </xdr:graphicFrame>
      </mc:Choice>
      <mc:Fallback xmlns="">
        <xdr:sp macro="" textlink="">
          <xdr:nvSpPr>
            <xdr:cNvPr id="0" name=""/>
            <xdr:cNvSpPr>
              <a:spLocks noTextEdit="1"/>
            </xdr:cNvSpPr>
          </xdr:nvSpPr>
          <xdr:spPr>
            <a:xfrm>
              <a:off x="10576560" y="4427220"/>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76200</xdr:colOff>
      <xdr:row>0</xdr:row>
      <xdr:rowOff>144781</xdr:rowOff>
    </xdr:from>
    <xdr:to>
      <xdr:col>19</xdr:col>
      <xdr:colOff>533400</xdr:colOff>
      <xdr:row>6</xdr:row>
      <xdr:rowOff>7621</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32215287-9EBF-40A6-53E4-998C74D5675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798040" y="144781"/>
              <a:ext cx="1828800" cy="9601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266700</xdr:colOff>
      <xdr:row>19</xdr:row>
      <xdr:rowOff>38101</xdr:rowOff>
    </xdr:from>
    <xdr:to>
      <xdr:col>19</xdr:col>
      <xdr:colOff>723900</xdr:colOff>
      <xdr:row>24</xdr:row>
      <xdr:rowOff>106681</xdr:rowOff>
    </xdr:to>
    <mc:AlternateContent xmlns:mc="http://schemas.openxmlformats.org/markup-compatibility/2006" xmlns:a14="http://schemas.microsoft.com/office/drawing/2010/main">
      <mc:Choice Requires="a14">
        <xdr:graphicFrame macro="">
          <xdr:nvGraphicFramePr>
            <xdr:cNvPr id="10" name="status">
              <a:extLst>
                <a:ext uri="{FF2B5EF4-FFF2-40B4-BE49-F238E27FC236}">
                  <a16:creationId xmlns:a16="http://schemas.microsoft.com/office/drawing/2014/main" id="{1536B30E-8A1E-C8A9-37D4-BC643AC062D7}"/>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4988540" y="3512821"/>
              <a:ext cx="1828800" cy="9829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525780</xdr:colOff>
      <xdr:row>5</xdr:row>
      <xdr:rowOff>83820</xdr:rowOff>
    </xdr:from>
    <xdr:to>
      <xdr:col>16</xdr:col>
      <xdr:colOff>609600</xdr:colOff>
      <xdr:row>12</xdr:row>
      <xdr:rowOff>99060</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86FB5D07-017B-9B0A-C9CA-3A87219B834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3441680" y="998220"/>
              <a:ext cx="937260" cy="12954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17</xdr:col>
      <xdr:colOff>53340</xdr:colOff>
      <xdr:row>6</xdr:row>
      <xdr:rowOff>106681</xdr:rowOff>
    </xdr:from>
    <xdr:to>
      <xdr:col>19</xdr:col>
      <xdr:colOff>510540</xdr:colOff>
      <xdr:row>13</xdr:row>
      <xdr:rowOff>7621</xdr:rowOff>
    </xdr:to>
    <mc:AlternateContent xmlns:mc="http://schemas.openxmlformats.org/markup-compatibility/2006" xmlns:a14="http://schemas.microsoft.com/office/drawing/2010/main">
      <mc:Choice Requires="a14">
        <xdr:graphicFrame macro="">
          <xdr:nvGraphicFramePr>
            <xdr:cNvPr id="12" name="brandName">
              <a:extLst>
                <a:ext uri="{FF2B5EF4-FFF2-40B4-BE49-F238E27FC236}">
                  <a16:creationId xmlns:a16="http://schemas.microsoft.com/office/drawing/2014/main" id="{BE2DE04E-28E3-4254-1A5D-F53C6524BFEF}"/>
                </a:ext>
              </a:extLst>
            </xdr:cNvPr>
            <xdr:cNvGraphicFramePr/>
          </xdr:nvGraphicFramePr>
          <xdr:xfrm>
            <a:off x="0" y="0"/>
            <a:ext cx="0" cy="0"/>
          </xdr:xfrm>
          <a:graphic>
            <a:graphicData uri="http://schemas.microsoft.com/office/drawing/2010/slicer">
              <sle:slicer xmlns:sle="http://schemas.microsoft.com/office/drawing/2010/slicer" name="brandName"/>
            </a:graphicData>
          </a:graphic>
        </xdr:graphicFrame>
      </mc:Choice>
      <mc:Fallback xmlns="">
        <xdr:sp macro="" textlink="">
          <xdr:nvSpPr>
            <xdr:cNvPr id="0" name=""/>
            <xdr:cNvSpPr>
              <a:spLocks noTextEdit="1"/>
            </xdr:cNvSpPr>
          </xdr:nvSpPr>
          <xdr:spPr>
            <a:xfrm>
              <a:off x="14775180" y="1203961"/>
              <a:ext cx="1828800" cy="1181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297180</xdr:colOff>
      <xdr:row>25</xdr:row>
      <xdr:rowOff>68580</xdr:rowOff>
    </xdr:from>
    <xdr:to>
      <xdr:col>19</xdr:col>
      <xdr:colOff>754380</xdr:colOff>
      <xdr:row>39</xdr:row>
      <xdr:rowOff>89535</xdr:rowOff>
    </xdr:to>
    <mc:AlternateContent xmlns:mc="http://schemas.openxmlformats.org/markup-compatibility/2006" xmlns:a14="http://schemas.microsoft.com/office/drawing/2010/main">
      <mc:Choice Requires="a14">
        <xdr:graphicFrame macro="">
          <xdr:nvGraphicFramePr>
            <xdr:cNvPr id="16" name="Expiry Status">
              <a:extLst>
                <a:ext uri="{FF2B5EF4-FFF2-40B4-BE49-F238E27FC236}">
                  <a16:creationId xmlns:a16="http://schemas.microsoft.com/office/drawing/2014/main" id="{C27617BC-C559-196C-228C-0A4262691FD6}"/>
                </a:ext>
              </a:extLst>
            </xdr:cNvPr>
            <xdr:cNvGraphicFramePr/>
          </xdr:nvGraphicFramePr>
          <xdr:xfrm>
            <a:off x="0" y="0"/>
            <a:ext cx="0" cy="0"/>
          </xdr:xfrm>
          <a:graphic>
            <a:graphicData uri="http://schemas.microsoft.com/office/drawing/2010/slicer">
              <sle:slicer xmlns:sle="http://schemas.microsoft.com/office/drawing/2010/slicer" name="Expiry Status"/>
            </a:graphicData>
          </a:graphic>
        </xdr:graphicFrame>
      </mc:Choice>
      <mc:Fallback xmlns="">
        <xdr:sp macro="" textlink="">
          <xdr:nvSpPr>
            <xdr:cNvPr id="0" name=""/>
            <xdr:cNvSpPr>
              <a:spLocks noTextEdit="1"/>
            </xdr:cNvSpPr>
          </xdr:nvSpPr>
          <xdr:spPr>
            <a:xfrm>
              <a:off x="15019020" y="4640580"/>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190500</xdr:colOff>
      <xdr:row>13</xdr:row>
      <xdr:rowOff>53341</xdr:rowOff>
    </xdr:from>
    <xdr:to>
      <xdr:col>17</xdr:col>
      <xdr:colOff>129540</xdr:colOff>
      <xdr:row>18</xdr:row>
      <xdr:rowOff>22861</xdr:rowOff>
    </xdr:to>
    <mc:AlternateContent xmlns:mc="http://schemas.openxmlformats.org/markup-compatibility/2006" xmlns:a14="http://schemas.microsoft.com/office/drawing/2010/main">
      <mc:Choice Requires="a14">
        <xdr:graphicFrame macro="">
          <xdr:nvGraphicFramePr>
            <xdr:cNvPr id="22" name="insurance">
              <a:extLst>
                <a:ext uri="{FF2B5EF4-FFF2-40B4-BE49-F238E27FC236}">
                  <a16:creationId xmlns:a16="http://schemas.microsoft.com/office/drawing/2014/main" id="{A75A63EC-1979-B30A-B91A-E229E18E587B}"/>
                </a:ext>
              </a:extLst>
            </xdr:cNvPr>
            <xdr:cNvGraphicFramePr/>
          </xdr:nvGraphicFramePr>
          <xdr:xfrm>
            <a:off x="0" y="0"/>
            <a:ext cx="0" cy="0"/>
          </xdr:xfrm>
          <a:graphic>
            <a:graphicData uri="http://schemas.microsoft.com/office/drawing/2010/slicer">
              <sle:slicer xmlns:sle="http://schemas.microsoft.com/office/drawing/2010/slicer" name="insurance"/>
            </a:graphicData>
          </a:graphic>
        </xdr:graphicFrame>
      </mc:Choice>
      <mc:Fallback xmlns="">
        <xdr:sp macro="" textlink="">
          <xdr:nvSpPr>
            <xdr:cNvPr id="0" name=""/>
            <xdr:cNvSpPr>
              <a:spLocks noTextEdit="1"/>
            </xdr:cNvSpPr>
          </xdr:nvSpPr>
          <xdr:spPr>
            <a:xfrm>
              <a:off x="13106400" y="2430781"/>
              <a:ext cx="1744980" cy="8839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952500</xdr:colOff>
      <xdr:row>12</xdr:row>
      <xdr:rowOff>7621</xdr:rowOff>
    </xdr:from>
    <xdr:to>
      <xdr:col>11</xdr:col>
      <xdr:colOff>45720</xdr:colOff>
      <xdr:row>23</xdr:row>
      <xdr:rowOff>83821</xdr:rowOff>
    </xdr:to>
    <mc:AlternateContent xmlns:mc="http://schemas.openxmlformats.org/markup-compatibility/2006" xmlns:a14="http://schemas.microsoft.com/office/drawing/2010/main">
      <mc:Choice Requires="a14">
        <xdr:graphicFrame macro="">
          <xdr:nvGraphicFramePr>
            <xdr:cNvPr id="23" name="name 2">
              <a:extLst>
                <a:ext uri="{FF2B5EF4-FFF2-40B4-BE49-F238E27FC236}">
                  <a16:creationId xmlns:a16="http://schemas.microsoft.com/office/drawing/2014/main" id="{3240132D-206A-6933-0090-9D9DE965018F}"/>
                </a:ext>
              </a:extLst>
            </xdr:cNvPr>
            <xdr:cNvGraphicFramePr/>
          </xdr:nvGraphicFramePr>
          <xdr:xfrm>
            <a:off x="0" y="0"/>
            <a:ext cx="0" cy="0"/>
          </xdr:xfrm>
          <a:graphic>
            <a:graphicData uri="http://schemas.microsoft.com/office/drawing/2010/slicer">
              <sle:slicer xmlns:sle="http://schemas.microsoft.com/office/drawing/2010/slicer" name="name 2"/>
            </a:graphicData>
          </a:graphic>
        </xdr:graphicFrame>
      </mc:Choice>
      <mc:Fallback xmlns="">
        <xdr:sp macro="" textlink="">
          <xdr:nvSpPr>
            <xdr:cNvPr id="0" name=""/>
            <xdr:cNvSpPr>
              <a:spLocks noTextEdit="1"/>
            </xdr:cNvSpPr>
          </xdr:nvSpPr>
          <xdr:spPr>
            <a:xfrm>
              <a:off x="7650480" y="2202181"/>
              <a:ext cx="1828800" cy="20878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99060</xdr:colOff>
      <xdr:row>0</xdr:row>
      <xdr:rowOff>68580</xdr:rowOff>
    </xdr:from>
    <xdr:to>
      <xdr:col>4</xdr:col>
      <xdr:colOff>83820</xdr:colOff>
      <xdr:row>5</xdr:row>
      <xdr:rowOff>106680</xdr:rowOff>
    </xdr:to>
    <xdr:sp macro="" textlink="">
      <xdr:nvSpPr>
        <xdr:cNvPr id="2" name="Frame 1">
          <a:extLst>
            <a:ext uri="{FF2B5EF4-FFF2-40B4-BE49-F238E27FC236}">
              <a16:creationId xmlns:a16="http://schemas.microsoft.com/office/drawing/2014/main" id="{84DC6275-15C4-907C-CFF3-3FE499B7842F}"/>
            </a:ext>
          </a:extLst>
        </xdr:cNvPr>
        <xdr:cNvSpPr/>
      </xdr:nvSpPr>
      <xdr:spPr>
        <a:xfrm>
          <a:off x="99060" y="68580"/>
          <a:ext cx="2423160" cy="952500"/>
        </a:xfrm>
        <a:prstGeom prst="frame">
          <a:avLst/>
        </a:prstGeom>
        <a:solidFill>
          <a:srgbClr val="397822"/>
        </a:solidFill>
        <a:ln>
          <a:solidFill>
            <a:srgbClr val="F8FAFC"/>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2000">
              <a:solidFill>
                <a:sysClr val="windowText" lastClr="000000"/>
              </a:solidFill>
              <a:latin typeface="Copperplate Gothic Bold" panose="020E0705020206020404" pitchFamily="34" charset="0"/>
              <a:ea typeface="DFGothic-EB" panose="02010609010101010101" pitchFamily="1" charset="-128"/>
              <a:cs typeface="Cascadia Code SemiBold" panose="020B0609020000020004" pitchFamily="49" charset="0"/>
            </a:rPr>
            <a:t>Pharma</a:t>
          </a:r>
        </a:p>
        <a:p>
          <a:pPr algn="l"/>
          <a:r>
            <a:rPr lang="en-GB" sz="2000">
              <a:solidFill>
                <a:sysClr val="windowText" lastClr="000000"/>
              </a:solidFill>
              <a:latin typeface="Copperplate Gothic Bold" panose="020E0705020206020404" pitchFamily="34" charset="0"/>
              <a:ea typeface="DFGothic-EB" panose="02010609010101010101" pitchFamily="1" charset="-128"/>
              <a:cs typeface="Cascadia Code SemiBold" panose="020B0609020000020004" pitchFamily="49" charset="0"/>
            </a:rPr>
            <a:t>Vision</a:t>
          </a:r>
        </a:p>
      </xdr:txBody>
    </xdr:sp>
    <xdr:clientData/>
  </xdr:twoCellAnchor>
  <xdr:twoCellAnchor>
    <xdr:from>
      <xdr:col>4</xdr:col>
      <xdr:colOff>144780</xdr:colOff>
      <xdr:row>0</xdr:row>
      <xdr:rowOff>53340</xdr:rowOff>
    </xdr:from>
    <xdr:to>
      <xdr:col>8</xdr:col>
      <xdr:colOff>3180</xdr:colOff>
      <xdr:row>5</xdr:row>
      <xdr:rowOff>83820</xdr:rowOff>
    </xdr:to>
    <xdr:sp macro="" textlink="">
      <xdr:nvSpPr>
        <xdr:cNvPr id="3" name="Frame 2">
          <a:extLst>
            <a:ext uri="{FF2B5EF4-FFF2-40B4-BE49-F238E27FC236}">
              <a16:creationId xmlns:a16="http://schemas.microsoft.com/office/drawing/2014/main" id="{7ADECAC1-04FA-4218-B562-05195CB43C0B}"/>
            </a:ext>
          </a:extLst>
        </xdr:cNvPr>
        <xdr:cNvSpPr/>
      </xdr:nvSpPr>
      <xdr:spPr>
        <a:xfrm>
          <a:off x="2583180" y="53340"/>
          <a:ext cx="2296800" cy="944880"/>
        </a:xfrm>
        <a:prstGeom prst="frame">
          <a:avLst/>
        </a:prstGeom>
        <a:solidFill>
          <a:srgbClr val="397822"/>
        </a:solidFill>
        <a:ln>
          <a:solidFill>
            <a:srgbClr val="F8FAFC"/>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GB" sz="1400" b="1">
              <a:solidFill>
                <a:sysClr val="windowText" lastClr="000000"/>
              </a:solidFill>
              <a:latin typeface="Copperplate Gothic Bold" panose="020E0705020206020404" pitchFamily="34" charset="0"/>
              <a:cs typeface="Cascadia Mono SemiBold" panose="020B0609020000020004" pitchFamily="49" charset="0"/>
            </a:rPr>
            <a:t>Total Revenue</a:t>
          </a:r>
        </a:p>
        <a:p>
          <a:pPr algn="ctr"/>
          <a:r>
            <a:rPr lang="en-GB" sz="1400" b="1">
              <a:solidFill>
                <a:sysClr val="windowText" lastClr="000000"/>
              </a:solidFill>
              <a:latin typeface="Copperplate Gothic Bold" panose="020E0705020206020404" pitchFamily="34" charset="0"/>
              <a:cs typeface="Cascadia Mono SemiBold" panose="020B0609020000020004" pitchFamily="49" charset="0"/>
            </a:rPr>
            <a:t>2346</a:t>
          </a:r>
        </a:p>
      </xdr:txBody>
    </xdr:sp>
    <xdr:clientData/>
  </xdr:twoCellAnchor>
  <xdr:twoCellAnchor>
    <xdr:from>
      <xdr:col>19</xdr:col>
      <xdr:colOff>449580</xdr:colOff>
      <xdr:row>0</xdr:row>
      <xdr:rowOff>22860</xdr:rowOff>
    </xdr:from>
    <xdr:to>
      <xdr:col>23</xdr:col>
      <xdr:colOff>307980</xdr:colOff>
      <xdr:row>5</xdr:row>
      <xdr:rowOff>55260</xdr:rowOff>
    </xdr:to>
    <xdr:sp macro="" textlink="">
      <xdr:nvSpPr>
        <xdr:cNvPr id="4" name="Frame 3">
          <a:extLst>
            <a:ext uri="{FF2B5EF4-FFF2-40B4-BE49-F238E27FC236}">
              <a16:creationId xmlns:a16="http://schemas.microsoft.com/office/drawing/2014/main" id="{5E0EC027-3D62-41C2-B730-3478A54A6483}"/>
            </a:ext>
          </a:extLst>
        </xdr:cNvPr>
        <xdr:cNvSpPr/>
      </xdr:nvSpPr>
      <xdr:spPr>
        <a:xfrm>
          <a:off x="12031980" y="22860"/>
          <a:ext cx="2296800" cy="946800"/>
        </a:xfrm>
        <a:prstGeom prst="frame">
          <a:avLst/>
        </a:prstGeom>
        <a:solidFill>
          <a:srgbClr val="397822"/>
        </a:solidFill>
        <a:ln>
          <a:solidFill>
            <a:srgbClr val="F8FAFC"/>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GB" sz="1400" b="1">
              <a:solidFill>
                <a:sysClr val="windowText" lastClr="000000"/>
              </a:solidFill>
              <a:latin typeface="Copperplate Gothic Bold" panose="020E0705020206020404" pitchFamily="34" charset="0"/>
              <a:cs typeface="Cascadia Mono SemiBold" panose="020B0609020000020004" pitchFamily="49" charset="0"/>
            </a:rPr>
            <a:t>Total Prescriptoins</a:t>
          </a:r>
        </a:p>
        <a:p>
          <a:pPr algn="ctr"/>
          <a:r>
            <a:rPr lang="en-GB" sz="1400" b="1">
              <a:solidFill>
                <a:sysClr val="windowText" lastClr="000000"/>
              </a:solidFill>
              <a:latin typeface="Copperplate Gothic Bold" panose="020E0705020206020404" pitchFamily="34" charset="0"/>
              <a:cs typeface="Cascadia Mono SemiBold" panose="020B0609020000020004" pitchFamily="49" charset="0"/>
            </a:rPr>
            <a:t>11</a:t>
          </a:r>
        </a:p>
      </xdr:txBody>
    </xdr:sp>
    <xdr:clientData/>
  </xdr:twoCellAnchor>
  <xdr:twoCellAnchor>
    <xdr:from>
      <xdr:col>11</xdr:col>
      <xdr:colOff>601980</xdr:colOff>
      <xdr:row>0</xdr:row>
      <xdr:rowOff>38100</xdr:rowOff>
    </xdr:from>
    <xdr:to>
      <xdr:col>15</xdr:col>
      <xdr:colOff>460380</xdr:colOff>
      <xdr:row>5</xdr:row>
      <xdr:rowOff>70500</xdr:rowOff>
    </xdr:to>
    <xdr:sp macro="" textlink="">
      <xdr:nvSpPr>
        <xdr:cNvPr id="5" name="Frame 4">
          <a:extLst>
            <a:ext uri="{FF2B5EF4-FFF2-40B4-BE49-F238E27FC236}">
              <a16:creationId xmlns:a16="http://schemas.microsoft.com/office/drawing/2014/main" id="{709718EF-1C0A-4383-A730-46B5F0C23C10}"/>
            </a:ext>
          </a:extLst>
        </xdr:cNvPr>
        <xdr:cNvSpPr/>
      </xdr:nvSpPr>
      <xdr:spPr>
        <a:xfrm>
          <a:off x="7307580" y="38100"/>
          <a:ext cx="2296800" cy="946800"/>
        </a:xfrm>
        <a:prstGeom prst="frame">
          <a:avLst/>
        </a:prstGeom>
        <a:solidFill>
          <a:srgbClr val="397822"/>
        </a:solidFill>
        <a:ln>
          <a:solidFill>
            <a:srgbClr val="F8FAFC"/>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GB" sz="1400" b="1">
              <a:solidFill>
                <a:sysClr val="windowText" lastClr="000000"/>
              </a:solidFill>
              <a:latin typeface="Copperplate Gothic Bold" panose="020E0705020206020404" pitchFamily="34" charset="0"/>
            </a:rPr>
            <a:t>Total Patients</a:t>
          </a:r>
        </a:p>
        <a:p>
          <a:pPr algn="ctr"/>
          <a:r>
            <a:rPr lang="en-GB" sz="1400" b="1">
              <a:solidFill>
                <a:sysClr val="windowText" lastClr="000000"/>
              </a:solidFill>
              <a:latin typeface="Copperplate Gothic Bold" panose="020E0705020206020404" pitchFamily="34" charset="0"/>
            </a:rPr>
            <a:t>5</a:t>
          </a:r>
        </a:p>
      </xdr:txBody>
    </xdr:sp>
    <xdr:clientData/>
  </xdr:twoCellAnchor>
  <xdr:twoCellAnchor>
    <xdr:from>
      <xdr:col>8</xdr:col>
      <xdr:colOff>60960</xdr:colOff>
      <xdr:row>0</xdr:row>
      <xdr:rowOff>60960</xdr:rowOff>
    </xdr:from>
    <xdr:to>
      <xdr:col>11</xdr:col>
      <xdr:colOff>528960</xdr:colOff>
      <xdr:row>5</xdr:row>
      <xdr:rowOff>93360</xdr:rowOff>
    </xdr:to>
    <xdr:sp macro="" textlink="">
      <xdr:nvSpPr>
        <xdr:cNvPr id="6" name="Frame 5">
          <a:extLst>
            <a:ext uri="{FF2B5EF4-FFF2-40B4-BE49-F238E27FC236}">
              <a16:creationId xmlns:a16="http://schemas.microsoft.com/office/drawing/2014/main" id="{9E951FD4-857E-4309-B2EA-0A7D59D2E332}"/>
            </a:ext>
          </a:extLst>
        </xdr:cNvPr>
        <xdr:cNvSpPr/>
      </xdr:nvSpPr>
      <xdr:spPr>
        <a:xfrm>
          <a:off x="4937760" y="60960"/>
          <a:ext cx="2296800" cy="946800"/>
        </a:xfrm>
        <a:prstGeom prst="frame">
          <a:avLst/>
        </a:prstGeom>
        <a:solidFill>
          <a:srgbClr val="397822"/>
        </a:solidFill>
        <a:ln>
          <a:solidFill>
            <a:srgbClr val="F8FAFC"/>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GB" sz="1400" b="1">
              <a:solidFill>
                <a:sysClr val="windowText" lastClr="000000"/>
              </a:solidFill>
              <a:latin typeface="Copperplate Gothic Bold" panose="020E0705020206020404" pitchFamily="34" charset="0"/>
            </a:rPr>
            <a:t>Average Revenue</a:t>
          </a:r>
        </a:p>
        <a:p>
          <a:pPr algn="ctr"/>
          <a:r>
            <a:rPr lang="en-GB" sz="1400" b="1">
              <a:solidFill>
                <a:sysClr val="windowText" lastClr="000000"/>
              </a:solidFill>
              <a:latin typeface="Copperplate Gothic Bold" panose="020E0705020206020404" pitchFamily="34" charset="0"/>
            </a:rPr>
            <a:t>213</a:t>
          </a:r>
        </a:p>
      </xdr:txBody>
    </xdr:sp>
    <xdr:clientData/>
  </xdr:twoCellAnchor>
  <xdr:twoCellAnchor editAs="oneCell">
    <xdr:from>
      <xdr:col>0</xdr:col>
      <xdr:colOff>99060</xdr:colOff>
      <xdr:row>6</xdr:row>
      <xdr:rowOff>0</xdr:rowOff>
    </xdr:from>
    <xdr:to>
      <xdr:col>3</xdr:col>
      <xdr:colOff>114300</xdr:colOff>
      <xdr:row>15</xdr:row>
      <xdr:rowOff>38100</xdr:rowOff>
    </xdr:to>
    <mc:AlternateContent xmlns:mc="http://schemas.openxmlformats.org/markup-compatibility/2006">
      <mc:Choice xmlns:a14="http://schemas.microsoft.com/office/drawing/2010/main" Requires="a14">
        <xdr:graphicFrame macro="">
          <xdr:nvGraphicFramePr>
            <xdr:cNvPr id="7" name="Date 2">
              <a:extLst>
                <a:ext uri="{FF2B5EF4-FFF2-40B4-BE49-F238E27FC236}">
                  <a16:creationId xmlns:a16="http://schemas.microsoft.com/office/drawing/2014/main" id="{4D0EACCC-0E2C-4892-8864-967DBA5564D1}"/>
                </a:ext>
              </a:extLst>
            </xdr:cNvPr>
            <xdr:cNvGraphicFramePr/>
          </xdr:nvGraphicFramePr>
          <xdr:xfrm>
            <a:off x="0" y="0"/>
            <a:ext cx="0" cy="0"/>
          </xdr:xfrm>
          <a:graphic>
            <a:graphicData uri="http://schemas.microsoft.com/office/drawing/2010/slicer">
              <sle:slicer xmlns:sle="http://schemas.microsoft.com/office/drawing/2010/slicer" name="Date 2"/>
            </a:graphicData>
          </a:graphic>
        </xdr:graphicFrame>
      </mc:Choice>
      <mc:Fallback>
        <xdr:sp macro="" textlink="">
          <xdr:nvSpPr>
            <xdr:cNvPr id="0" name=""/>
            <xdr:cNvSpPr>
              <a:spLocks noTextEdit="1"/>
            </xdr:cNvSpPr>
          </xdr:nvSpPr>
          <xdr:spPr>
            <a:xfrm>
              <a:off x="99060" y="1097280"/>
              <a:ext cx="1844040" cy="16840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15</xdr:row>
      <xdr:rowOff>83821</xdr:rowOff>
    </xdr:from>
    <xdr:to>
      <xdr:col>3</xdr:col>
      <xdr:colOff>137160</xdr:colOff>
      <xdr:row>20</xdr:row>
      <xdr:rowOff>106680</xdr:rowOff>
    </xdr:to>
    <mc:AlternateContent xmlns:mc="http://schemas.openxmlformats.org/markup-compatibility/2006">
      <mc:Choice xmlns:a14="http://schemas.microsoft.com/office/drawing/2010/main" Requires="a14">
        <xdr:graphicFrame macro="">
          <xdr:nvGraphicFramePr>
            <xdr:cNvPr id="9" name="gender 1">
              <a:extLst>
                <a:ext uri="{FF2B5EF4-FFF2-40B4-BE49-F238E27FC236}">
                  <a16:creationId xmlns:a16="http://schemas.microsoft.com/office/drawing/2014/main" id="{4C5CAB1C-4BDA-460E-ABCB-7E2F7CB2131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1440" y="2827021"/>
              <a:ext cx="1874520" cy="9372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213360</xdr:colOff>
      <xdr:row>17</xdr:row>
      <xdr:rowOff>137160</xdr:rowOff>
    </xdr:from>
    <xdr:to>
      <xdr:col>6</xdr:col>
      <xdr:colOff>236220</xdr:colOff>
      <xdr:row>35</xdr:row>
      <xdr:rowOff>30479</xdr:rowOff>
    </xdr:to>
    <mc:AlternateContent xmlns:mc="http://schemas.openxmlformats.org/markup-compatibility/2006">
      <mc:Choice xmlns:a14="http://schemas.microsoft.com/office/drawing/2010/main" Requires="a14">
        <xdr:graphicFrame macro="">
          <xdr:nvGraphicFramePr>
            <xdr:cNvPr id="13" name="brandName 1">
              <a:extLst>
                <a:ext uri="{FF2B5EF4-FFF2-40B4-BE49-F238E27FC236}">
                  <a16:creationId xmlns:a16="http://schemas.microsoft.com/office/drawing/2014/main" id="{82D2DDB5-ABAA-4E0B-9C7D-2B4F70DDE7EA}"/>
                </a:ext>
              </a:extLst>
            </xdr:cNvPr>
            <xdr:cNvGraphicFramePr/>
          </xdr:nvGraphicFramePr>
          <xdr:xfrm>
            <a:off x="0" y="0"/>
            <a:ext cx="0" cy="0"/>
          </xdr:xfrm>
          <a:graphic>
            <a:graphicData uri="http://schemas.microsoft.com/office/drawing/2010/slicer">
              <sle:slicer xmlns:sle="http://schemas.microsoft.com/office/drawing/2010/slicer" name="brandName 1"/>
            </a:graphicData>
          </a:graphic>
        </xdr:graphicFrame>
      </mc:Choice>
      <mc:Fallback>
        <xdr:sp macro="" textlink="">
          <xdr:nvSpPr>
            <xdr:cNvPr id="0" name=""/>
            <xdr:cNvSpPr>
              <a:spLocks noTextEdit="1"/>
            </xdr:cNvSpPr>
          </xdr:nvSpPr>
          <xdr:spPr>
            <a:xfrm>
              <a:off x="2042160" y="3246120"/>
              <a:ext cx="1851660" cy="31851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182880</xdr:colOff>
      <xdr:row>6</xdr:row>
      <xdr:rowOff>0</xdr:rowOff>
    </xdr:from>
    <xdr:to>
      <xdr:col>6</xdr:col>
      <xdr:colOff>236220</xdr:colOff>
      <xdr:row>11</xdr:row>
      <xdr:rowOff>53340</xdr:rowOff>
    </xdr:to>
    <mc:AlternateContent xmlns:mc="http://schemas.openxmlformats.org/markup-compatibility/2006" xmlns:a14="http://schemas.microsoft.com/office/drawing/2010/main">
      <mc:Choice Requires="a14">
        <xdr:graphicFrame macro="">
          <xdr:nvGraphicFramePr>
            <xdr:cNvPr id="14" name="name 1">
              <a:extLst>
                <a:ext uri="{FF2B5EF4-FFF2-40B4-BE49-F238E27FC236}">
                  <a16:creationId xmlns:a16="http://schemas.microsoft.com/office/drawing/2014/main" id="{4541B568-91CC-41EC-8D0C-651514BA635F}"/>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2011680" y="1173480"/>
              <a:ext cx="1828800" cy="9448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83820</xdr:colOff>
      <xdr:row>5</xdr:row>
      <xdr:rowOff>129540</xdr:rowOff>
    </xdr:from>
    <xdr:to>
      <xdr:col>17</xdr:col>
      <xdr:colOff>541020</xdr:colOff>
      <xdr:row>20</xdr:row>
      <xdr:rowOff>22860</xdr:rowOff>
    </xdr:to>
    <xdr:graphicFrame macro="">
      <xdr:nvGraphicFramePr>
        <xdr:cNvPr id="15" name="Chart 14">
          <a:extLst>
            <a:ext uri="{FF2B5EF4-FFF2-40B4-BE49-F238E27FC236}">
              <a16:creationId xmlns:a16="http://schemas.microsoft.com/office/drawing/2014/main" id="{6364650E-F9DE-4F2A-B9CF-C4C1A1BBB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30480</xdr:colOff>
      <xdr:row>16</xdr:row>
      <xdr:rowOff>144780</xdr:rowOff>
    </xdr:from>
    <xdr:to>
      <xdr:col>23</xdr:col>
      <xdr:colOff>304800</xdr:colOff>
      <xdr:row>25</xdr:row>
      <xdr:rowOff>0</xdr:rowOff>
    </xdr:to>
    <xdr:graphicFrame macro="">
      <xdr:nvGraphicFramePr>
        <xdr:cNvPr id="16" name="Chart 15">
          <a:extLst>
            <a:ext uri="{FF2B5EF4-FFF2-40B4-BE49-F238E27FC236}">
              <a16:creationId xmlns:a16="http://schemas.microsoft.com/office/drawing/2014/main" id="{1232CB94-5233-4E29-B98A-4966D7BD0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289560</xdr:colOff>
      <xdr:row>20</xdr:row>
      <xdr:rowOff>152400</xdr:rowOff>
    </xdr:from>
    <xdr:to>
      <xdr:col>12</xdr:col>
      <xdr:colOff>7620</xdr:colOff>
      <xdr:row>35</xdr:row>
      <xdr:rowOff>7620</xdr:rowOff>
    </xdr:to>
    <xdr:graphicFrame macro="">
      <xdr:nvGraphicFramePr>
        <xdr:cNvPr id="17" name="Chart 16">
          <a:extLst>
            <a:ext uri="{FF2B5EF4-FFF2-40B4-BE49-F238E27FC236}">
              <a16:creationId xmlns:a16="http://schemas.microsoft.com/office/drawing/2014/main" id="{27F97FA1-11A9-4460-A158-B7A96BF7E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312420</xdr:colOff>
      <xdr:row>5</xdr:row>
      <xdr:rowOff>160020</xdr:rowOff>
    </xdr:from>
    <xdr:to>
      <xdr:col>11</xdr:col>
      <xdr:colOff>563880</xdr:colOff>
      <xdr:row>20</xdr:row>
      <xdr:rowOff>60960</xdr:rowOff>
    </xdr:to>
    <xdr:graphicFrame macro="">
      <xdr:nvGraphicFramePr>
        <xdr:cNvPr id="18" name="Chart 17">
          <a:extLst>
            <a:ext uri="{FF2B5EF4-FFF2-40B4-BE49-F238E27FC236}">
              <a16:creationId xmlns:a16="http://schemas.microsoft.com/office/drawing/2014/main" id="{7081D4E3-6D01-4755-977B-16C33F8939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99060</xdr:colOff>
      <xdr:row>20</xdr:row>
      <xdr:rowOff>121920</xdr:rowOff>
    </xdr:from>
    <xdr:to>
      <xdr:col>17</xdr:col>
      <xdr:colOff>548640</xdr:colOff>
      <xdr:row>35</xdr:row>
      <xdr:rowOff>22860</xdr:rowOff>
    </xdr:to>
    <xdr:graphicFrame macro="">
      <xdr:nvGraphicFramePr>
        <xdr:cNvPr id="19" name="Chart 18">
          <a:extLst>
            <a:ext uri="{FF2B5EF4-FFF2-40B4-BE49-F238E27FC236}">
              <a16:creationId xmlns:a16="http://schemas.microsoft.com/office/drawing/2014/main" id="{FF44D1CE-423B-4303-8CE8-2C51EE4BF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83820</xdr:colOff>
      <xdr:row>25</xdr:row>
      <xdr:rowOff>83820</xdr:rowOff>
    </xdr:from>
    <xdr:to>
      <xdr:col>23</xdr:col>
      <xdr:colOff>320040</xdr:colOff>
      <xdr:row>35</xdr:row>
      <xdr:rowOff>68580</xdr:rowOff>
    </xdr:to>
    <xdr:graphicFrame macro="">
      <xdr:nvGraphicFramePr>
        <xdr:cNvPr id="20" name="Chart 19">
          <a:extLst>
            <a:ext uri="{FF2B5EF4-FFF2-40B4-BE49-F238E27FC236}">
              <a16:creationId xmlns:a16="http://schemas.microsoft.com/office/drawing/2014/main" id="{78B69527-26B4-487E-A9E6-10C00FCD3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190500</xdr:colOff>
      <xdr:row>11</xdr:row>
      <xdr:rowOff>106680</xdr:rowOff>
    </xdr:from>
    <xdr:to>
      <xdr:col>6</xdr:col>
      <xdr:colOff>198120</xdr:colOff>
      <xdr:row>17</xdr:row>
      <xdr:rowOff>68581</xdr:rowOff>
    </xdr:to>
    <mc:AlternateContent xmlns:mc="http://schemas.openxmlformats.org/markup-compatibility/2006">
      <mc:Choice xmlns:a14="http://schemas.microsoft.com/office/drawing/2010/main" Requires="a14">
        <xdr:graphicFrame macro="">
          <xdr:nvGraphicFramePr>
            <xdr:cNvPr id="24" name="Expiry Status 1">
              <a:extLst>
                <a:ext uri="{FF2B5EF4-FFF2-40B4-BE49-F238E27FC236}">
                  <a16:creationId xmlns:a16="http://schemas.microsoft.com/office/drawing/2014/main" id="{9F924445-C436-4CD6-ADD5-1CB0A69E90A3}"/>
                </a:ext>
              </a:extLst>
            </xdr:cNvPr>
            <xdr:cNvGraphicFramePr/>
          </xdr:nvGraphicFramePr>
          <xdr:xfrm>
            <a:off x="0" y="0"/>
            <a:ext cx="0" cy="0"/>
          </xdr:xfrm>
          <a:graphic>
            <a:graphicData uri="http://schemas.microsoft.com/office/drawing/2010/slicer">
              <sle:slicer xmlns:sle="http://schemas.microsoft.com/office/drawing/2010/slicer" name="Expiry Status 1"/>
            </a:graphicData>
          </a:graphic>
        </xdr:graphicFrame>
      </mc:Choice>
      <mc:Fallback>
        <xdr:sp macro="" textlink="">
          <xdr:nvSpPr>
            <xdr:cNvPr id="0" name=""/>
            <xdr:cNvSpPr>
              <a:spLocks noTextEdit="1"/>
            </xdr:cNvSpPr>
          </xdr:nvSpPr>
          <xdr:spPr>
            <a:xfrm>
              <a:off x="2019300" y="2118360"/>
              <a:ext cx="1836420" cy="105918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53340</xdr:colOff>
      <xdr:row>5</xdr:row>
      <xdr:rowOff>121920</xdr:rowOff>
    </xdr:from>
    <xdr:to>
      <xdr:col>23</xdr:col>
      <xdr:colOff>312420</xdr:colOff>
      <xdr:row>16</xdr:row>
      <xdr:rowOff>60960</xdr:rowOff>
    </xdr:to>
    <xdr:graphicFrame macro="">
      <xdr:nvGraphicFramePr>
        <xdr:cNvPr id="25" name="Chart 24">
          <a:extLst>
            <a:ext uri="{FF2B5EF4-FFF2-40B4-BE49-F238E27FC236}">
              <a16:creationId xmlns:a16="http://schemas.microsoft.com/office/drawing/2014/main" id="{2E0010B9-B153-4664-9D1A-C44845CE2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83820</xdr:colOff>
      <xdr:row>21</xdr:row>
      <xdr:rowOff>15240</xdr:rowOff>
    </xdr:from>
    <xdr:to>
      <xdr:col>3</xdr:col>
      <xdr:colOff>137160</xdr:colOff>
      <xdr:row>26</xdr:row>
      <xdr:rowOff>30479</xdr:rowOff>
    </xdr:to>
    <mc:AlternateContent xmlns:mc="http://schemas.openxmlformats.org/markup-compatibility/2006">
      <mc:Choice xmlns:a14="http://schemas.microsoft.com/office/drawing/2010/main" Requires="a14">
        <xdr:graphicFrame macro="">
          <xdr:nvGraphicFramePr>
            <xdr:cNvPr id="26" name="insurance 1">
              <a:extLst>
                <a:ext uri="{FF2B5EF4-FFF2-40B4-BE49-F238E27FC236}">
                  <a16:creationId xmlns:a16="http://schemas.microsoft.com/office/drawing/2014/main" id="{581A23C4-654D-47E9-B409-989BEA8823DD}"/>
                </a:ext>
              </a:extLst>
            </xdr:cNvPr>
            <xdr:cNvGraphicFramePr/>
          </xdr:nvGraphicFramePr>
          <xdr:xfrm>
            <a:off x="0" y="0"/>
            <a:ext cx="0" cy="0"/>
          </xdr:xfrm>
          <a:graphic>
            <a:graphicData uri="http://schemas.microsoft.com/office/drawing/2010/slicer">
              <sle:slicer xmlns:sle="http://schemas.microsoft.com/office/drawing/2010/slicer" name="insurance 1"/>
            </a:graphicData>
          </a:graphic>
        </xdr:graphicFrame>
      </mc:Choice>
      <mc:Fallback>
        <xdr:sp macro="" textlink="">
          <xdr:nvSpPr>
            <xdr:cNvPr id="0" name=""/>
            <xdr:cNvSpPr>
              <a:spLocks noTextEdit="1"/>
            </xdr:cNvSpPr>
          </xdr:nvSpPr>
          <xdr:spPr>
            <a:xfrm>
              <a:off x="83820" y="3855720"/>
              <a:ext cx="1882140" cy="9296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26</xdr:row>
      <xdr:rowOff>106680</xdr:rowOff>
    </xdr:from>
    <xdr:to>
      <xdr:col>3</xdr:col>
      <xdr:colOff>129540</xdr:colOff>
      <xdr:row>35</xdr:row>
      <xdr:rowOff>0</xdr:rowOff>
    </xdr:to>
    <mc:AlternateContent xmlns:mc="http://schemas.openxmlformats.org/markup-compatibility/2006">
      <mc:Choice xmlns:a14="http://schemas.microsoft.com/office/drawing/2010/main" Requires="a14">
        <xdr:graphicFrame macro="">
          <xdr:nvGraphicFramePr>
            <xdr:cNvPr id="27" name="name 3">
              <a:extLst>
                <a:ext uri="{FF2B5EF4-FFF2-40B4-BE49-F238E27FC236}">
                  <a16:creationId xmlns:a16="http://schemas.microsoft.com/office/drawing/2014/main" id="{E4D26270-8193-4218-89ED-C8EDFDA38F07}"/>
                </a:ext>
              </a:extLst>
            </xdr:cNvPr>
            <xdr:cNvGraphicFramePr/>
          </xdr:nvGraphicFramePr>
          <xdr:xfrm>
            <a:off x="0" y="0"/>
            <a:ext cx="0" cy="0"/>
          </xdr:xfrm>
          <a:graphic>
            <a:graphicData uri="http://schemas.microsoft.com/office/drawing/2010/slicer">
              <sle:slicer xmlns:sle="http://schemas.microsoft.com/office/drawing/2010/slicer" name="name 3"/>
            </a:graphicData>
          </a:graphic>
        </xdr:graphicFrame>
      </mc:Choice>
      <mc:Fallback>
        <xdr:sp macro="" textlink="">
          <xdr:nvSpPr>
            <xdr:cNvPr id="0" name=""/>
            <xdr:cNvSpPr>
              <a:spLocks noTextEdit="1"/>
            </xdr:cNvSpPr>
          </xdr:nvSpPr>
          <xdr:spPr>
            <a:xfrm>
              <a:off x="114300" y="4861560"/>
              <a:ext cx="1844040" cy="15392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518160</xdr:colOff>
      <xdr:row>0</xdr:row>
      <xdr:rowOff>15240</xdr:rowOff>
    </xdr:from>
    <xdr:to>
      <xdr:col>19</xdr:col>
      <xdr:colOff>376560</xdr:colOff>
      <xdr:row>5</xdr:row>
      <xdr:rowOff>45720</xdr:rowOff>
    </xdr:to>
    <xdr:sp macro="" textlink="">
      <xdr:nvSpPr>
        <xdr:cNvPr id="8" name="Frame 7">
          <a:extLst>
            <a:ext uri="{FF2B5EF4-FFF2-40B4-BE49-F238E27FC236}">
              <a16:creationId xmlns:a16="http://schemas.microsoft.com/office/drawing/2014/main" id="{D238188F-C40A-4063-B1F2-12AA0F83CF7B}"/>
            </a:ext>
          </a:extLst>
        </xdr:cNvPr>
        <xdr:cNvSpPr/>
      </xdr:nvSpPr>
      <xdr:spPr>
        <a:xfrm>
          <a:off x="9662160" y="15240"/>
          <a:ext cx="2296800" cy="944880"/>
        </a:xfrm>
        <a:prstGeom prst="frame">
          <a:avLst/>
        </a:prstGeom>
        <a:solidFill>
          <a:srgbClr val="397822"/>
        </a:solidFill>
        <a:ln>
          <a:solidFill>
            <a:srgbClr val="F8FAFC"/>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GB" sz="1400" b="1">
              <a:solidFill>
                <a:sysClr val="windowText" lastClr="000000"/>
              </a:solidFill>
              <a:latin typeface="Copperplate Gothic Bold" panose="020E0705020206020404" pitchFamily="34" charset="0"/>
            </a:rPr>
            <a:t>Total Drugs</a:t>
          </a:r>
          <a:r>
            <a:rPr lang="en-GB" sz="1400" b="1" baseline="0">
              <a:solidFill>
                <a:sysClr val="windowText" lastClr="000000"/>
              </a:solidFill>
              <a:latin typeface="Copperplate Gothic Bold" panose="020E0705020206020404" pitchFamily="34" charset="0"/>
            </a:rPr>
            <a:t> Available</a:t>
          </a:r>
        </a:p>
        <a:p>
          <a:pPr algn="ctr"/>
          <a:r>
            <a:rPr lang="en-GB" sz="1400" b="1" baseline="0">
              <a:solidFill>
                <a:sysClr val="windowText" lastClr="000000"/>
              </a:solidFill>
              <a:latin typeface="Copperplate Gothic Bold" panose="020E0705020206020404" pitchFamily="34" charset="0"/>
            </a:rPr>
            <a:t>     19</a:t>
          </a:r>
          <a:r>
            <a:rPr lang="en-GB" sz="1100">
              <a:solidFill>
                <a:schemeClr val="bg1"/>
              </a:solidFill>
            </a:rPr>
            <a:t>	</a:t>
          </a:r>
        </a:p>
      </xdr:txBody>
    </xdr:sp>
    <xdr:clientData/>
  </xdr:twoCellAnchor>
  <xdr:twoCellAnchor editAs="oneCell">
    <xdr:from>
      <xdr:col>2</xdr:col>
      <xdr:colOff>228600</xdr:colOff>
      <xdr:row>1</xdr:row>
      <xdr:rowOff>15240</xdr:rowOff>
    </xdr:from>
    <xdr:to>
      <xdr:col>3</xdr:col>
      <xdr:colOff>556259</xdr:colOff>
      <xdr:row>4</xdr:row>
      <xdr:rowOff>152400</xdr:rowOff>
    </xdr:to>
    <xdr:pic>
      <xdr:nvPicPr>
        <xdr:cNvPr id="11" name="Picture 10">
          <a:extLst>
            <a:ext uri="{FF2B5EF4-FFF2-40B4-BE49-F238E27FC236}">
              <a16:creationId xmlns:a16="http://schemas.microsoft.com/office/drawing/2014/main" id="{78F7CB29-7E46-A37A-4C1D-91D709FD43E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447800" y="198120"/>
          <a:ext cx="937259" cy="685800"/>
        </a:xfrm>
        <a:prstGeom prst="rect">
          <a:avLst/>
        </a:prstGeom>
      </xdr:spPr>
    </xdr:pic>
    <xdr:clientData/>
  </xdr:twoCellAnchor>
</xdr:wsDr>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3.444562615739" backgroundQuery="1" createdVersion="8" refreshedVersion="8" minRefreshableVersion="3" recordCount="0" supportSubquery="1" supportAdvancedDrill="1" xr:uid="{9B8E4B19-4672-4A5D-85F5-C99EA9133A3E}">
  <cacheSource type="external" connectionId="21"/>
  <cacheFields count="0"/>
  <cacheHierarchies count="123">
    <cacheHierarchy uniqueName="[DOCTOR1  3].[physID]" caption="physID" attribute="1" defaultMemberUniqueName="[DOCTOR1  3].[physID].[All]" allUniqueName="[DOCTOR1  3].[physID].[All]" dimensionUniqueName="[DOCTOR1  3]" displayFolder="" count="0" memberValueDatatype="20" unbalanced="0"/>
    <cacheHierarchy uniqueName="[DOCTOR1  3].[name]" caption="name" attribute="1" defaultMemberUniqueName="[DOCTOR1  3].[name].[All]" allUniqueName="[DOCTOR1  3].[name].[All]" dimensionUniqueName="[DOCTOR1  3]" displayFolder="" count="0" memberValueDatatype="130" unbalanced="0"/>
    <cacheHierarchy uniqueName="[DOCTOR1  3].[address]" caption="address" attribute="1" defaultMemberUniqueName="[DOCTOR1  3].[address].[All]" allUniqueName="[DOCTOR1  3].[address].[All]" dimensionUniqueName="[DOCTOR1  3]" displayFolder="" count="0" memberValueDatatype="130" unbalanced="0"/>
    <cacheHierarchy uniqueName="[DOCTOR1  3].[phone]" caption="phone" attribute="1" defaultMemberUniqueName="[DOCTOR1  3].[phone].[All]" allUniqueName="[DOCTOR1  3].[phone].[All]" dimensionUniqueName="[DOCTOR1  3]" displayFolder="" count="0" memberValueDatatype="130" unbalanced="0"/>
    <cacheHierarchy uniqueName="[DOCTOR1_1].[physID]" caption="physID" attribute="1" defaultMemberUniqueName="[DOCTOR1_1].[physID].[All]" allUniqueName="[DOCTOR1_1].[physID].[All]" dimensionUniqueName="[DOCTOR1_1]" displayFolder="" count="0" memberValueDatatype="130" unbalanced="0"/>
    <cacheHierarchy uniqueName="[DOCTOR1_1].[name]" caption="name" attribute="1" defaultMemberUniqueName="[DOCTOR1_1].[name].[All]" allUniqueName="[DOCTOR1_1].[name].[All]" dimensionUniqueName="[DOCTOR1_1]" displayFolder="" count="0" memberValueDatatype="130" unbalanced="0"/>
    <cacheHierarchy uniqueName="[DOCTOR1_1].[address]" caption="address" attribute="1" defaultMemberUniqueName="[DOCTOR1_1].[address].[All]" allUniqueName="[DOCTOR1_1].[address].[All]" dimensionUniqueName="[DOCTOR1_1]" displayFolder="" count="0" memberValueDatatype="130" unbalanced="0"/>
    <cacheHierarchy uniqueName="[DOCTOR1_1].[phone]" caption="phone" attribute="1" defaultMemberUniqueName="[DOCTOR1_1].[phone].[All]" allUniqueName="[DOCTOR1_1].[phone].[All]" dimensionUniqueName="[DOCTOR1_1]" displayFolder="" count="0" memberValueDatatype="130" unbalanced="0"/>
    <cacheHierarchy uniqueName="[DRUGS].[brandName]" caption="brandName" attribute="1" defaultMemberUniqueName="[DRUGS].[brandName].[All]" allUniqueName="[DRUGS].[brandName].[All]" dimensionUniqueName="[DRUGS]" displayFolder="" count="0" memberValueDatatype="130" unbalanced="0"/>
    <cacheHierarchy uniqueName="[DRUGS].[genericName]" caption="genericName" attribute="1" defaultMemberUniqueName="[DRUGS].[genericName].[All]" allUniqueName="[DRUGS].[genericName].[All]" dimensionUniqueName="[DRUGS]" displayFolder="" count="0" memberValueDatatype="130" unbalanced="0"/>
    <cacheHierarchy uniqueName="[DRUGS].[NDC]" caption="NDC" attribute="1" defaultMemberUniqueName="[DRUGS].[NDC].[All]" allUniqueName="[DRUGS].[NDC].[All]" dimensionUniqueName="[DRUGS]" displayFolder="" count="0" memberValueDatatype="130" unbalanced="0"/>
    <cacheHierarchy uniqueName="[DRUGS].[NNDC]" caption="NNDC" attribute="1" defaultMemberUniqueName="[DRUGS].[NNDC].[All]" allUniqueName="[DRUGS].[NNDC].[All]" dimensionUniqueName="[DRUGS]" displayFolder="" count="0" memberValueDatatype="20" unbalanced="0"/>
    <cacheHierarchy uniqueName="[DRUGS].[dosage]" caption="dosage" attribute="1" defaultMemberUniqueName="[DRUGS].[dosage].[All]" allUniqueName="[DRUGS].[dosage].[All]" dimensionUniqueName="[DRUGS]" displayFolder="" count="0" memberValueDatatype="130" unbalanced="0"/>
    <cacheHierarchy uniqueName="[DRUGS].[expDate]" caption="expDate" attribute="1" defaultMemberUniqueName="[DRUGS].[expDate].[All]" allUniqueName="[DRUGS].[expDate].[All]" dimensionUniqueName="[DRUGS]" displayFolder="" count="0" memberValueDatatype="130" unbalanced="0"/>
    <cacheHierarchy uniqueName="[DRUGS].[Days to Expiry]" caption="Days to Expiry" attribute="1" defaultMemberUniqueName="[DRUGS].[Days to Expiry].[All]" allUniqueName="[DRUGS].[Days to Expiry].[All]" dimensionUniqueName="[DRUGS]" displayFolder="" count="0" memberValueDatatype="20" unbalanced="0"/>
    <cacheHierarchy uniqueName="[DRUGS].[Expiry Status]" caption="Expiry Status" attribute="1" defaultMemberUniqueName="[DRUGS].[Expiry Status].[All]" allUniqueName="[DRUGS].[Expiry Status].[All]" dimensionUniqueName="[DRUGS]" displayFolder="" count="0" memberValueDatatype="130" unbalanced="0"/>
    <cacheHierarchy uniqueName="[DRUGS].[supID]" caption="supID" attribute="1" defaultMemberUniqueName="[DRUGS].[supID].[All]" allUniqueName="[DRUGS].[supID].[All]" dimensionUniqueName="[DRUGS]" displayFolder="" count="0" memberValueDatatype="130" unbalanced="0"/>
    <cacheHierarchy uniqueName="[DRUGS].[Drug Category]" caption="Drug Category" attribute="1" defaultMemberUniqueName="[DRUGS].[Drug Category].[All]" allUniqueName="[DRUGS].[Drug Category].[All]" dimensionUniqueName="[DRUGS]" displayFolder="" count="0" memberValueDatatype="130" unbalanced="0"/>
    <cacheHierarchy uniqueName="[DRUGS].[purchasePrice]" caption="purchasePrice" attribute="1" defaultMemberUniqueName="[DRUGS].[purchasePrice].[All]" allUniqueName="[DRUGS].[purchasePrice].[All]" dimensionUniqueName="[DRUGS]" displayFolder="" count="0" memberValueDatatype="130" unbalanced="0"/>
    <cacheHierarchy uniqueName="[DRUGS].[cpurchasePrice]" caption="cpurchasePrice" attribute="1" defaultMemberUniqueName="[DRUGS].[cpurchasePrice].[All]" allUniqueName="[DRUGS].[cpurchasePrice].[All]" dimensionUniqueName="[DRUGS]" displayFolder="" count="0" memberValueDatatype="5" unbalanced="0"/>
    <cacheHierarchy uniqueName="[DRUGS].[sellPrice]" caption="sellPrice" attribute="1" defaultMemberUniqueName="[DRUGS].[sellPrice].[All]" allUniqueName="[DRUGS].[sellPrice].[All]" dimensionUniqueName="[DRUGS]" displayFolder="" count="0" memberValueDatatype="130" unbalanced="0"/>
    <cacheHierarchy uniqueName="[DRUGS].[Exp Date]" caption="Exp Date" attribute="1" time="1" defaultMemberUniqueName="[DRUGS].[Exp Date].[All]" allUniqueName="[DRUGS].[Exp Date].[All]" dimensionUniqueName="[DRUGS]" displayFolder="" count="0" memberValueDatatype="7" unbalanced="0"/>
    <cacheHierarchy uniqueName="[DRUGS  3].[brandName]" caption="brandName" attribute="1" defaultMemberUniqueName="[DRUGS  3].[brandName].[All]" allUniqueName="[DRUGS  3].[brandName].[All]" dimensionUniqueName="[DRUGS  3]" displayFolder="" count="0" memberValueDatatype="130" unbalanced="0"/>
    <cacheHierarchy uniqueName="[DRUGS  3].[genericName]" caption="genericName" attribute="1" defaultMemberUniqueName="[DRUGS  3].[genericName].[All]" allUniqueName="[DRUGS  3].[genericName].[All]" dimensionUniqueName="[DRUGS  3]" displayFolder="" count="0" memberValueDatatype="130" unbalanced="0"/>
    <cacheHierarchy uniqueName="[DRUGS  3].[NDC]" caption="NDC" attribute="1" defaultMemberUniqueName="[DRUGS  3].[NDC].[All]" allUniqueName="[DRUGS  3].[NDC].[All]" dimensionUniqueName="[DRUGS  3]" displayFolder="" count="0" memberValueDatatype="20" unbalanced="0"/>
    <cacheHierarchy uniqueName="[DRUGS  3].[dosage]" caption="dosage" attribute="1" defaultMemberUniqueName="[DRUGS  3].[dosage].[All]" allUniqueName="[DRUGS  3].[dosage].[All]" dimensionUniqueName="[DRUGS  3]" displayFolder="" count="0" memberValueDatatype="20" unbalanced="0"/>
    <cacheHierarchy uniqueName="[DRUGS  3].[expDate]" caption="expDate" attribute="1" defaultMemberUniqueName="[DRUGS  3].[expDate].[All]" allUniqueName="[DRUGS  3].[expDate].[All]" dimensionUniqueName="[DRUGS  3]" displayFolder="" count="0" memberValueDatatype="130" unbalanced="0"/>
    <cacheHierarchy uniqueName="[DRUGS  3].[supID]" caption="supID" attribute="1" defaultMemberUniqueName="[DRUGS  3].[supID].[All]" allUniqueName="[DRUGS  3].[supID].[All]" dimensionUniqueName="[DRUGS  3]" displayFolder="" count="0" memberValueDatatype="20" unbalanced="0"/>
    <cacheHierarchy uniqueName="[DRUGS  3].[purchasePrice]" caption="purchasePrice" attribute="1" defaultMemberUniqueName="[DRUGS  3].[purchasePrice].[All]" allUniqueName="[DRUGS  3].[purchasePrice].[All]" dimensionUniqueName="[DRUGS  3]" displayFolder="" count="0" memberValueDatatype="5" unbalanced="0"/>
    <cacheHierarchy uniqueName="[DRUGS  3].[sellPrice]" caption="sellPrice" attribute="1" defaultMemberUniqueName="[DRUGS  3].[sellPrice].[All]" allUniqueName="[DRUGS  3].[sellPrice].[All]" dimensionUniqueName="[DRUGS  3]" displayFolder="" count="0" memberValueDatatype="5" unbalanced="0"/>
    <cacheHierarchy uniqueName="[INSURANCE  3].[Column1]" caption="Column1" attribute="1" defaultMemberUniqueName="[INSURANCE  3].[Column1].[All]" allUniqueName="[INSURANCE  3].[Column1].[All]" dimensionUniqueName="[INSURANCE  3]" displayFolder="" count="0" memberValueDatatype="130" unbalanced="0"/>
    <cacheHierarchy uniqueName="[INSURANCE  3].[Column2]" caption="Column2" attribute="1" defaultMemberUniqueName="[INSURANCE  3].[Column2].[All]" allUniqueName="[INSURANCE  3].[Column2].[All]" dimensionUniqueName="[INSURANCE  3]" displayFolder="" count="0" memberValueDatatype="130" unbalanced="0"/>
    <cacheHierarchy uniqueName="[INSURANCE  3].[Column3]" caption="Column3" attribute="1" defaultMemberUniqueName="[INSURANCE  3].[Column3].[All]" allUniqueName="[INSURANCE  3].[Column3].[All]" dimensionUniqueName="[INSURANCE  3]" displayFolder="" count="0" memberValueDatatype="130" unbalanced="0"/>
    <cacheHierarchy uniqueName="[INSURANCE  6].[Column1]" caption="Column1" attribute="1" defaultMemberUniqueName="[INSURANCE  6].[Column1].[All]" allUniqueName="[INSURANCE  6].[Column1].[All]" dimensionUniqueName="[INSURANCE  6]" displayFolder="" count="0" memberValueDatatype="130" unbalanced="0"/>
    <cacheHierarchy uniqueName="[INSURANCE  6].[Column2]" caption="Column2" attribute="1" defaultMemberUniqueName="[INSURANCE  6].[Column2].[All]" allUniqueName="[INSURANCE  6].[Column2].[All]" dimensionUniqueName="[INSURANCE  6]" displayFolder="" count="0" memberValueDatatype="130" unbalanced="0"/>
    <cacheHierarchy uniqueName="[INSURANCE  6].[Column3]" caption="Column3" attribute="1" defaultMemberUniqueName="[INSURANCE  6].[Column3].[All]" allUniqueName="[INSURANCE  6].[Column3].[All]" dimensionUniqueName="[INSURANCE  6]" displayFolder="" count="0" memberValueDatatype="130" unbalanced="0"/>
    <cacheHierarchy uniqueName="[INSURANCE__5].[name]" caption="name" attribute="1" defaultMemberUniqueName="[INSURANCE__5].[name].[All]" allUniqueName="[INSURANCE__5].[name].[All]" dimensionUniqueName="[INSURANCE__5]" displayFolder="" count="0" memberValueDatatype="130" unbalanced="0"/>
    <cacheHierarchy uniqueName="[INSURANCE__5].[phone]" caption="phone" attribute="1" defaultMemberUniqueName="[INSURANCE__5].[phone].[All]" allUniqueName="[INSURANCE__5].[phone].[All]" dimensionUniqueName="[INSURANCE__5]" displayFolder="" count="0" memberValueDatatype="130" unbalanced="0"/>
    <cacheHierarchy uniqueName="[INSURANCE__5].[ClearcoPay]" caption="ClearcoPay" attribute="1" defaultMemberUniqueName="[INSURANCE__5].[ClearcoPay].[All]" allUniqueName="[INSURANCE__5].[ClearcoPay].[All]" dimensionUniqueName="[INSURANCE__5]" displayFolder="" count="0" memberValueDatatype="20" unbalanced="0"/>
    <cacheHierarchy uniqueName="[INSURANCE__5].[coPay]" caption="coPay" attribute="1" defaultMemberUniqueName="[INSURANCE__5].[coPay].[All]" allUniqueName="[INSURANCE__5].[coPay].[All]" dimensionUniqueName="[INSURANCE__5]" displayFolder="" count="0" memberValueDatatype="130" unbalanced="0"/>
    <cacheHierarchy uniqueName="[PATIENT1  3].[firstName]" caption="firstName" attribute="1" defaultMemberUniqueName="[PATIENT1  3].[firstName].[All]" allUniqueName="[PATIENT1  3].[firstName].[All]" dimensionUniqueName="[PATIENT1  3]" displayFolder="" count="0" memberValueDatatype="130" unbalanced="0"/>
    <cacheHierarchy uniqueName="[PATIENT1  3].[lastName]" caption="lastName" attribute="1" defaultMemberUniqueName="[PATIENT1  3].[lastName].[All]" allUniqueName="[PATIENT1  3].[lastName].[All]" dimensionUniqueName="[PATIENT1  3]" displayFolder="" count="0" memberValueDatatype="130" unbalanced="0"/>
    <cacheHierarchy uniqueName="[PATIENT1  3].[birthdate]" caption="birthdate" attribute="1" defaultMemberUniqueName="[PATIENT1  3].[birthdate].[All]" allUniqueName="[PATIENT1  3].[birthdate].[All]" dimensionUniqueName="[PATIENT1  3]" displayFolder="" count="0" memberValueDatatype="130" unbalanced="0"/>
    <cacheHierarchy uniqueName="[PATIENT1  3].[address]" caption="address" attribute="1" defaultMemberUniqueName="[PATIENT1  3].[address].[All]" allUniqueName="[PATIENT1  3].[address].[All]" dimensionUniqueName="[PATIENT1  3]" displayFolder="" count="0" memberValueDatatype="130" unbalanced="0"/>
    <cacheHierarchy uniqueName="[PATIENT1  3].[phone]" caption="phone" attribute="1" defaultMemberUniqueName="[PATIENT1  3].[phone].[All]" allUniqueName="[PATIENT1  3].[phone].[All]" dimensionUniqueName="[PATIENT1  3]" displayFolder="" count="0" memberValueDatatype="130" unbalanced="0"/>
    <cacheHierarchy uniqueName="[PATIENT1  3].[gender]" caption="gender" attribute="1" defaultMemberUniqueName="[PATIENT1  3].[gender].[All]" allUniqueName="[PATIENT1  3].[gender].[All]" dimensionUniqueName="[PATIENT1  3]" displayFolder="" count="0" memberValueDatatype="130" unbalanced="0"/>
    <cacheHierarchy uniqueName="[PATIENT1  3].[insurance]" caption="insurance" attribute="1" defaultMemberUniqueName="[PATIENT1  3].[insurance].[All]" allUniqueName="[PATIENT1  3].[insurance].[All]" dimensionUniqueName="[PATIENT1  3]" displayFolder="" count="0" memberValueDatatype="130" unbalanced="0"/>
    <cacheHierarchy uniqueName="[PATIENT1  3].[patientID]" caption="patientID" attribute="1" defaultMemberUniqueName="[PATIENT1  3].[patientID].[All]" allUniqueName="[PATIENT1  3].[patientID].[All]" dimensionUniqueName="[PATIENT1  3]" displayFolder="" count="0" memberValueDatatype="20" unbalanced="0"/>
    <cacheHierarchy uniqueName="[PATIENT1_1].[firstName]" caption="firstName" attribute="1" defaultMemberUniqueName="[PATIENT1_1].[firstName].[All]" allUniqueName="[PATIENT1_1].[firstName].[All]" dimensionUniqueName="[PATIENT1_1]" displayFolder="" count="0" memberValueDatatype="130" unbalanced="0"/>
    <cacheHierarchy uniqueName="[PATIENT1_1].[lastName]" caption="lastName" attribute="1" defaultMemberUniqueName="[PATIENT1_1].[lastName].[All]" allUniqueName="[PATIENT1_1].[lastName].[All]" dimensionUniqueName="[PATIENT1_1]" displayFolder="" count="0" memberValueDatatype="130" unbalanced="0"/>
    <cacheHierarchy uniqueName="[PATIENT1_1].[birthdate]" caption="birthdate" attribute="1" time="1" defaultMemberUniqueName="[PATIENT1_1].[birthdate].[All]" allUniqueName="[PATIENT1_1].[birthdate].[All]" dimensionUniqueName="[PATIENT1_1]" displayFolder="" count="0" memberValueDatatype="7" unbalanced="0"/>
    <cacheHierarchy uniqueName="[PATIENT1_1].[address]" caption="address" attribute="1" defaultMemberUniqueName="[PATIENT1_1].[address].[All]" allUniqueName="[PATIENT1_1].[address].[All]" dimensionUniqueName="[PATIENT1_1]" displayFolder="" count="0" memberValueDatatype="130" unbalanced="0"/>
    <cacheHierarchy uniqueName="[PATIENT1_1].[phone]" caption="phone" attribute="1" defaultMemberUniqueName="[PATIENT1_1].[phone].[All]" allUniqueName="[PATIENT1_1].[phone].[All]" dimensionUniqueName="[PATIENT1_1]" displayFolder="" count="0" memberValueDatatype="130" unbalanced="0"/>
    <cacheHierarchy uniqueName="[PATIENT1_1].[gender]" caption="gender" attribute="1" defaultMemberUniqueName="[PATIENT1_1].[gender].[All]" allUniqueName="[PATIENT1_1].[gender].[All]" dimensionUniqueName="[PATIENT1_1]" displayFolder="" count="0" memberValueDatatype="130" unbalanced="0"/>
    <cacheHierarchy uniqueName="[PATIENT1_1].[insurance]" caption="insurance" attribute="1" defaultMemberUniqueName="[PATIENT1_1].[insurance].[All]" allUniqueName="[PATIENT1_1].[insurance].[All]" dimensionUniqueName="[PATIENT1_1]" displayFolder="" count="0" memberValueDatatype="130" unbalanced="0"/>
    <cacheHierarchy uniqueName="[PATIENT1_1].[patientID]" caption="patientID" attribute="1" defaultMemberUniqueName="[PATIENT1_1].[patientID].[All]" allUniqueName="[PATIENT1_1].[patientID].[All]" dimensionUniqueName="[PATIENT1_1]" displayFolder="" count="0" memberValueDatatype="20" unbalanced="0"/>
    <cacheHierarchy uniqueName="[PRESCRIPTIONS].[patientID]" caption="patientID" attribute="1" defaultMemberUniqueName="[PRESCRIPTIONS].[patientID].[All]" allUniqueName="[PRESCRIPTIONS].[patientID].[All]" dimensionUniqueName="[PRESCRIPTIONS]" displayFolder="" count="0" memberValueDatatype="20" unbalanced="0"/>
    <cacheHierarchy uniqueName="[PRESCRIPTIONS].[physID]" caption="physID" attribute="1" defaultMemberUniqueName="[PRESCRIPTIONS].[physID].[All]" allUniqueName="[PRESCRIPTIONS].[physID].[All]" dimensionUniqueName="[PRESCRIPTIONS]" displayFolder="" count="0" memberValueDatatype="20" unbalanced="0"/>
    <cacheHierarchy uniqueName="[PRESCRIPTIONS].[NDC]" caption="NDC" attribute="1" defaultMemberUniqueName="[PRESCRIPTIONS].[NDC].[All]" allUniqueName="[PRESCRIPTIONS].[NDC].[All]" dimensionUniqueName="[PRESCRIPTIONS]" displayFolder="" count="0" memberValueDatatype="20" unbalanced="0"/>
    <cacheHierarchy uniqueName="[PRESCRIPTIONS].[NNDC]" caption="NNDC" attribute="1" defaultMemberUniqueName="[PRESCRIPTIONS].[NNDC].[All]" allUniqueName="[PRESCRIPTIONS].[NNDC].[All]" dimensionUniqueName="[PRESCRIPTIONS]" displayFolder="" count="0" memberValueDatatype="20" unbalanced="0"/>
    <cacheHierarchy uniqueName="[PRESCRIPTIONS].[qty]" caption="qty" attribute="1" defaultMemberUniqueName="[PRESCRIPTIONS].[qty].[All]" allUniqueName="[PRESCRIPTIONS].[qty].[All]" dimensionUniqueName="[PRESCRIPTIONS]" displayFolder="" count="0" memberValueDatatype="20" unbalanced="0"/>
    <cacheHierarchy uniqueName="[PRESCRIPTIONS].[Cqty]" caption="Cqty" attribute="1" defaultMemberUniqueName="[PRESCRIPTIONS].[Cqty].[All]" allUniqueName="[PRESCRIPTIONS].[Cqty].[All]" dimensionUniqueName="[PRESCRIPTIONS]" displayFolder="" count="0" memberValueDatatype="20" unbalanced="0"/>
    <cacheHierarchy uniqueName="[PRESCRIPTIONS].[days]" caption="days" attribute="1" defaultMemberUniqueName="[PRESCRIPTIONS].[days].[All]" allUniqueName="[PRESCRIPTIONS].[days].[All]" dimensionUniqueName="[PRESCRIPTIONS]" displayFolder="" count="0" memberValueDatatype="20" unbalanced="0"/>
    <cacheHierarchy uniqueName="[PRESCRIPTIONS].[Date]" caption="Date" attribute="1" time="1" defaultMemberUniqueName="[PRESCRIPTIONS].[Date].[All]" allUniqueName="[PRESCRIPTIONS].[Date].[All]" dimensionUniqueName="[PRESCRIPTIONS]" displayFolder="" count="0" memberValueDatatype="7" unbalanced="0"/>
    <cacheHierarchy uniqueName="[PRESCRIPTIONS].[Drug Price]" caption="Drug Price" attribute="1" defaultMemberUniqueName="[PRESCRIPTIONS].[Drug Price].[All]" allUniqueName="[PRESCRIPTIONS].[Drug Price].[All]" dimensionUniqueName="[PRESCRIPTIONS]" displayFolder="" count="0" memberValueDatatype="5" unbalanced="0"/>
    <cacheHierarchy uniqueName="[PRESCRIPTIONS].[Revenue]" caption="Revenue" attribute="1" defaultMemberUniqueName="[PRESCRIPTIONS].[Revenue].[All]" allUniqueName="[PRESCRIPTIONS].[Revenue].[All]" dimensionUniqueName="[PRESCRIPTIONS]" displayFolder="" count="0" memberValueDatatype="5" unbalanced="0"/>
    <cacheHierarchy uniqueName="[PRESCRIPTIONS].[refills]" caption="refills" attribute="1" defaultMemberUniqueName="[PRESCRIPTIONS].[refills].[All]" allUniqueName="[PRESCRIPTIONS].[refills].[All]" dimensionUniqueName="[PRESCRIPTIONS]" displayFolder="" count="0" memberValueDatatype="20" unbalanced="0"/>
    <cacheHierarchy uniqueName="[PRESCRIPTIONS].[BringInsurance]" caption="BringInsurance" attribute="1" defaultMemberUniqueName="[PRESCRIPTIONS].[BringInsurance].[All]" allUniqueName="[PRESCRIPTIONS].[BringInsurance].[All]" dimensionUniqueName="[PRESCRIPTIONS]" displayFolder="" count="0" memberValueDatatype="130" unbalanced="0"/>
    <cacheHierarchy uniqueName="[PRESCRIPTIONS].[BringCopay]" caption="BringCopay" attribute="1" defaultMemberUniqueName="[PRESCRIPTIONS].[BringCopay].[All]" allUniqueName="[PRESCRIPTIONS].[BringCopay].[All]" dimensionUniqueName="[PRESCRIPTIONS]" displayFolder="" count="0" memberValueDatatype="130" unbalanced="0"/>
    <cacheHierarchy uniqueName="[PRESCRIPTIONS].[status]" caption="status" attribute="1" defaultMemberUniqueName="[PRESCRIPTIONS].[status].[All]" allUniqueName="[PRESCRIPTIONS].[status].[All]" dimensionUniqueName="[PRESCRIPTIONS]" displayFolder="" count="0" memberValueDatatype="130" unbalanced="0"/>
    <cacheHierarchy uniqueName="[PRESCRIPTIONS].[Date (Year)]" caption="Date (Year)" attribute="1" defaultMemberUniqueName="[PRESCRIPTIONS].[Date (Year)].[All]" allUniqueName="[PRESCRIPTIONS].[Date (Year)].[All]" dimensionUniqueName="[PRESCRIPTIONS]" displayFolder="" count="0" memberValueDatatype="130" unbalanced="0"/>
    <cacheHierarchy uniqueName="[PRESCRIPTIONS].[Date (Quarter)]" caption="Date (Quarter)" attribute="1" defaultMemberUniqueName="[PRESCRIPTIONS].[Date (Quarter)].[All]" allUniqueName="[PRESCRIPTIONS].[Date (Quarter)].[All]" dimensionUniqueName="[PRESCRIPTIONS]" displayFolder="" count="0" memberValueDatatype="130" unbalanced="0"/>
    <cacheHierarchy uniqueName="[PRESCRIPTIONS].[Date (Month)]" caption="Date (Month)" attribute="1" defaultMemberUniqueName="[PRESCRIPTIONS].[Date (Month)].[All]" allUniqueName="[PRESCRIPTIONS].[Date (Month)].[All]" dimensionUniqueName="[PRESCRIPTIONS]" displayFolder="" count="0" memberValueDatatype="130" unbalanced="0"/>
    <cacheHierarchy uniqueName="[PRESCRIPTIONS  3].[patientID]" caption="patientID" attribute="1" defaultMemberUniqueName="[PRESCRIPTIONS  3].[patientID].[All]" allUniqueName="[PRESCRIPTIONS  3].[patientID].[All]" dimensionUniqueName="[PRESCRIPTIONS  3]" displayFolder="" count="0" memberValueDatatype="20" unbalanced="0"/>
    <cacheHierarchy uniqueName="[PRESCRIPTIONS  3].[physID]" caption="physID" attribute="1" defaultMemberUniqueName="[PRESCRIPTIONS  3].[physID].[All]" allUniqueName="[PRESCRIPTIONS  3].[physID].[All]" dimensionUniqueName="[PRESCRIPTIONS  3]" displayFolder="" count="0" memberValueDatatype="20" unbalanced="0"/>
    <cacheHierarchy uniqueName="[PRESCRIPTIONS  3].[NDC]" caption="NDC" attribute="1" defaultMemberUniqueName="[PRESCRIPTIONS  3].[NDC].[All]" allUniqueName="[PRESCRIPTIONS  3].[NDC].[All]" dimensionUniqueName="[PRESCRIPTIONS  3]" displayFolder="" count="0" memberValueDatatype="20" unbalanced="0"/>
    <cacheHierarchy uniqueName="[PRESCRIPTIONS  3].[qty]" caption="qty" attribute="1" defaultMemberUniqueName="[PRESCRIPTIONS  3].[qty].[All]" allUniqueName="[PRESCRIPTIONS  3].[qty].[All]" dimensionUniqueName="[PRESCRIPTIONS  3]" displayFolder="" count="0" memberValueDatatype="20" unbalanced="0"/>
    <cacheHierarchy uniqueName="[PRESCRIPTIONS  3].[days]" caption="days" attribute="1" defaultMemberUniqueName="[PRESCRIPTIONS  3].[days].[All]" allUniqueName="[PRESCRIPTIONS  3].[days].[All]" dimensionUniqueName="[PRESCRIPTIONS  3]" displayFolder="" count="0" memberValueDatatype="20" unbalanced="0"/>
    <cacheHierarchy uniqueName="[PRESCRIPTIONS  3].[refills]" caption="refills" attribute="1" defaultMemberUniqueName="[PRESCRIPTIONS  3].[refills].[All]" allUniqueName="[PRESCRIPTIONS  3].[refills].[All]" dimensionUniqueName="[PRESCRIPTIONS  3]" displayFolder="" count="0" memberValueDatatype="20" unbalanced="0"/>
    <cacheHierarchy uniqueName="[PRESCRIPTIONS  3].[status]" caption="status" attribute="1" defaultMemberUniqueName="[PRESCRIPTIONS  3].[status].[All]" allUniqueName="[PRESCRIPTIONS  3].[status].[All]" dimensionUniqueName="[PRESCRIPTIONS  3]" displayFolder="" count="0" memberValueDatatype="130" unbalanced="0"/>
    <cacheHierarchy uniqueName="[SUPPLIER].[name]" caption="name" attribute="1" defaultMemberUniqueName="[SUPPLIER].[name].[All]" allUniqueName="[SUPPLIER].[name].[All]" dimensionUniqueName="[SUPPLIER]" displayFolder="" count="0" memberValueDatatype="130" unbalanced="0"/>
    <cacheHierarchy uniqueName="[SUPPLIER].[address]" caption="address" attribute="1" defaultMemberUniqueName="[SUPPLIER].[address].[All]" allUniqueName="[SUPPLIER].[address].[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130" unbalanced="0"/>
    <cacheHierarchy uniqueName="[SUPPLIER].[supID]" caption="supID" attribute="1" defaultMemberUniqueName="[SUPPLIER].[supID].[All]" allUniqueName="[SUPPLIER].[supID].[All]" dimensionUniqueName="[SUPPLIER]" displayFolder="" count="0" memberValueDatatype="20" unbalanced="0"/>
    <cacheHierarchy uniqueName="[SUPPLIER  3].[name]" caption="name" attribute="1" defaultMemberUniqueName="[SUPPLIER  3].[name].[All]" allUniqueName="[SUPPLIER  3].[name].[All]" dimensionUniqueName="[SUPPLIER  3]" displayFolder="" count="0" memberValueDatatype="130" unbalanced="0"/>
    <cacheHierarchy uniqueName="[SUPPLIER  3].[address]" caption="address" attribute="1" defaultMemberUniqueName="[SUPPLIER  3].[address].[All]" allUniqueName="[SUPPLIER  3].[address].[All]" dimensionUniqueName="[SUPPLIER  3]" displayFolder="" count="0" memberValueDatatype="130" unbalanced="0"/>
    <cacheHierarchy uniqueName="[SUPPLIER  3].[phone]" caption="phone" attribute="1" defaultMemberUniqueName="[SUPPLIER  3].[phone].[All]" allUniqueName="[SUPPLIER  3].[phone].[All]" dimensionUniqueName="[SUPPLIER  3]" displayFolder="" count="0" memberValueDatatype="130" unbalanced="0"/>
    <cacheHierarchy uniqueName="[SUPPLIER  3].[supID]" caption="supID" attribute="1" defaultMemberUniqueName="[SUPPLIER  3].[supID].[All]" allUniqueName="[SUPPLIER  3].[supID].[All]" dimensionUniqueName="[SUPPLIER  3]" displayFolder="" count="0" memberValueDatatype="20" unbalanced="0"/>
    <cacheHierarchy uniqueName="[PRESCRIPTIONS].[Date (Month Index)]" caption="Date (Month Index)" attribute="1" defaultMemberUniqueName="[PRESCRIPTIONS].[Date (Month Index)].[All]" allUniqueName="[PRESCRIPTIONS].[Date (Month Index)].[All]" dimensionUniqueName="[PRESCRIPTIONS]" displayFolder="" count="0" memberValueDatatype="20" unbalanced="0" hidden="1"/>
    <cacheHierarchy uniqueName="[Measures].[__XL_Count DRUGS  3]" caption="__XL_Count DRUGS  3" measure="1" displayFolder="" measureGroup="DRUGS  3" count="0" hidden="1"/>
    <cacheHierarchy uniqueName="[Measures].[__XL_Count DOCTOR1  3]" caption="__XL_Count DOCTOR1  3" measure="1" displayFolder="" measureGroup="DOCTOR1  3" count="0" hidden="1"/>
    <cacheHierarchy uniqueName="[Measures].[__XL_Count INSURANCE  3]" caption="__XL_Count INSURANCE  3" measure="1" displayFolder="" measureGroup="INSURANCE  3" count="0" hidden="1"/>
    <cacheHierarchy uniqueName="[Measures].[__XL_Count PATIENT1  3]" caption="__XL_Count PATIENT1  3" measure="1" displayFolder="" measureGroup="PATIENT1  3" count="0" hidden="1"/>
    <cacheHierarchy uniqueName="[Measures].[__XL_Count PRESCRIPTIONS  3]" caption="__XL_Count PRESCRIPTIONS  3" measure="1" displayFolder="" measureGroup="PRESCRIPTIONS  3" count="0" hidden="1"/>
    <cacheHierarchy uniqueName="[Measures].[__XL_Count SUPPLIER  3]" caption="__XL_Count SUPPLIER  3" measure="1" displayFolder="" measureGroup="SUPPLIER  3" count="0" hidden="1"/>
    <cacheHierarchy uniqueName="[Measures].[__XL_Count INSURANCE  6]" caption="__XL_Count INSURANCE  6" measure="1" displayFolder="" measureGroup="INSURANCE  6" count="0" hidden="1"/>
    <cacheHierarchy uniqueName="[Measures].[__XL_Count PATIENT1_1]" caption="__XL_Count PATIENT1_1" measure="1" displayFolder="" measureGroup="PATIENT1_1" count="0" hidden="1"/>
    <cacheHierarchy uniqueName="[Measures].[__XL_Count PRESCRIPTIONS]" caption="__XL_Count PRESCRIPTIONS" measure="1" displayFolder="" measureGroup="PRESCRIPTIONS" count="0" hidden="1"/>
    <cacheHierarchy uniqueName="[Measures].[__XL_Count DRUGS]" caption="__XL_Count DRUGS" measure="1" displayFolder="" measureGroup="DRUGS" count="0" hidden="1"/>
    <cacheHierarchy uniqueName="[Measures].[__XL_Count DOCTOR1_1]" caption="__XL_Count DOCTOR1_1" measure="1" displayFolder="" measureGroup="DOCTOR1_1" count="0" hidden="1"/>
    <cacheHierarchy uniqueName="[Measures].[__XL_Count SUPPLIER]" caption="__XL_Count SUPPLIER" measure="1" displayFolder="" measureGroup="SUPPLIER" count="0" hidden="1"/>
    <cacheHierarchy uniqueName="[Measures].[__XL_Count INSURANCE__5]" caption="__XL_Count INSURANCE__5" measure="1" displayFolder="" measureGroup="INSURANCE__5" count="0" hidden="1"/>
    <cacheHierarchy uniqueName="[Measures].[__No measures defined]" caption="__No measures defined" measure="1" displayFolder="" count="0" hidden="1"/>
    <cacheHierarchy uniqueName="[Measures].[Count of patientID]" caption="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Distinct Count of patientID]" caption="Distinct 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Sum of NDC]" caption="Sum of NDC" measure="1" displayFolder="" measureGroup="PRESCRIPTIONS" count="0" hidden="1">
      <extLst>
        <ext xmlns:x15="http://schemas.microsoft.com/office/spreadsheetml/2010/11/main" uri="{B97F6D7D-B522-45F9-BDA1-12C45D357490}">
          <x15:cacheHierarchy aggregatedColumn="58"/>
        </ext>
      </extLst>
    </cacheHierarchy>
    <cacheHierarchy uniqueName="[Measures].[Count of NDC]" caption="Count of NDC" measure="1" displayFolder="" measureGroup="PRESCRIPTIONS" count="0" hidden="1">
      <extLst>
        <ext xmlns:x15="http://schemas.microsoft.com/office/spreadsheetml/2010/11/main" uri="{B97F6D7D-B522-45F9-BDA1-12C45D357490}">
          <x15:cacheHierarchy aggregatedColumn="58"/>
        </ext>
      </extLst>
    </cacheHierarchy>
    <cacheHierarchy uniqueName="[Measures].[Sum of qty]" caption="Sum of qty" measure="1" displayFolder="" measureGroup="PRESCRIPTIONS  3" count="0" hidden="1">
      <extLst>
        <ext xmlns:x15="http://schemas.microsoft.com/office/spreadsheetml/2010/11/main" uri="{B97F6D7D-B522-45F9-BDA1-12C45D357490}">
          <x15:cacheHierarchy aggregatedColumn="76"/>
        </ext>
      </extLst>
    </cacheHierarchy>
    <cacheHierarchy uniqueName="[Measures].[Sum of qty 2]" caption="Sum of qty 2" measure="1" displayFolder="" measureGroup="PRESCRIPTIONS" count="0" hidden="1">
      <extLst>
        <ext xmlns:x15="http://schemas.microsoft.com/office/spreadsheetml/2010/11/main" uri="{B97F6D7D-B522-45F9-BDA1-12C45D357490}">
          <x15:cacheHierarchy aggregatedColumn="60"/>
        </ext>
      </extLst>
    </cacheHierarchy>
    <cacheHierarchy uniqueName="[Measures].[Sum of patientID]" caption="Sum of patientID" measure="1" displayFolder="" measureGroup="PRESCRIPTIONS" count="0" hidden="1">
      <extLst>
        <ext xmlns:x15="http://schemas.microsoft.com/office/spreadsheetml/2010/11/main" uri="{B97F6D7D-B522-45F9-BDA1-12C45D357490}">
          <x15:cacheHierarchy aggregatedColumn="56"/>
        </ext>
      </extLst>
    </cacheHierarchy>
    <cacheHierarchy uniqueName="[Measures].[Sum of physID]" caption="Sum of physID" measure="1" displayFolder="" measureGroup="PRESCRIPTIONS" count="0" hidden="1">
      <extLst>
        <ext xmlns:x15="http://schemas.microsoft.com/office/spreadsheetml/2010/11/main" uri="{B97F6D7D-B522-45F9-BDA1-12C45D357490}">
          <x15:cacheHierarchy aggregatedColumn="57"/>
        </ext>
      </extLst>
    </cacheHierarchy>
    <cacheHierarchy uniqueName="[Measures].[Count of gender]" caption="Count of gender" measure="1" displayFolder="" measureGroup="PATIENT1  3" count="0" hidden="1">
      <extLst>
        <ext xmlns:x15="http://schemas.microsoft.com/office/spreadsheetml/2010/11/main" uri="{B97F6D7D-B522-45F9-BDA1-12C45D357490}">
          <x15:cacheHierarchy aggregatedColumn="45"/>
        </ext>
      </extLst>
    </cacheHierarchy>
    <cacheHierarchy uniqueName="[Measures].[Sum of supID]" caption="Sum of supID" measure="1" displayFolder="" measureGroup="SUPPLIER  3" count="0" hidden="1">
      <extLst>
        <ext xmlns:x15="http://schemas.microsoft.com/office/spreadsheetml/2010/11/main" uri="{B97F6D7D-B522-45F9-BDA1-12C45D357490}">
          <x15:cacheHierarchy aggregatedColumn="87"/>
        </ext>
      </extLst>
    </cacheHierarchy>
    <cacheHierarchy uniqueName="[Measures].[Count of NDC 2]" caption="Count of NDC 2" measure="1" displayFolder="" measureGroup="DRUGS" count="0" hidden="1">
      <extLst>
        <ext xmlns:x15="http://schemas.microsoft.com/office/spreadsheetml/2010/11/main" uri="{B97F6D7D-B522-45F9-BDA1-12C45D357490}">
          <x15:cacheHierarchy aggregatedColumn="10"/>
        </ext>
      </extLst>
    </cacheHierarchy>
    <cacheHierarchy uniqueName="[Measures].[Count of status]" caption="Count of status" measure="1" displayFolder="" measureGroup="PRESCRIPTIONS  3" count="0" hidden="1">
      <extLst>
        <ext xmlns:x15="http://schemas.microsoft.com/office/spreadsheetml/2010/11/main" uri="{B97F6D7D-B522-45F9-BDA1-12C45D357490}">
          <x15:cacheHierarchy aggregatedColumn="79"/>
        </ext>
      </extLst>
    </cacheHierarchy>
    <cacheHierarchy uniqueName="[Measures].[Sum of Revenue]" caption="Sum of Revenue" measure="1" displayFolder="" measureGroup="PRESCRIPTIONS" count="0" hidden="1">
      <extLst>
        <ext xmlns:x15="http://schemas.microsoft.com/office/spreadsheetml/2010/11/main" uri="{B97F6D7D-B522-45F9-BDA1-12C45D357490}">
          <x15:cacheHierarchy aggregatedColumn="65"/>
        </ext>
      </extLst>
    </cacheHierarchy>
    <cacheHierarchy uniqueName="[Measures].[Sum of NNDC]" caption="Sum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NNDC]" caption="Count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gender 2]" caption="Count of gender 2" measure="1" displayFolder="" measureGroup="PATIENT1_1" count="0" hidden="1">
      <extLst>
        <ext xmlns:x15="http://schemas.microsoft.com/office/spreadsheetml/2010/11/main" uri="{B97F6D7D-B522-45F9-BDA1-12C45D357490}">
          <x15:cacheHierarchy aggregatedColumn="53"/>
        </ext>
      </extLst>
    </cacheHierarchy>
    <cacheHierarchy uniqueName="[Measures].[Count of status 2]" caption="Count of status 2" measure="1" displayFolder="" measureGroup="PRESCRIPTIONS" count="0" hidden="1">
      <extLst>
        <ext xmlns:x15="http://schemas.microsoft.com/office/spreadsheetml/2010/11/main" uri="{B97F6D7D-B522-45F9-BDA1-12C45D357490}">
          <x15:cacheHierarchy aggregatedColumn="69"/>
        </ext>
      </extLst>
    </cacheHierarchy>
    <cacheHierarchy uniqueName="[Measures].[Count of patientID 2]" caption="Count of patientID 2" measure="1" displayFolder="" measureGroup="PRESCRIPTIONS" count="0" hidden="1">
      <extLst>
        <ext xmlns:x15="http://schemas.microsoft.com/office/spreadsheetml/2010/11/main" uri="{B97F6D7D-B522-45F9-BDA1-12C45D357490}">
          <x15:cacheHierarchy aggregatedColumn="56"/>
        </ext>
      </extLst>
    </cacheHierarchy>
    <cacheHierarchy uniqueName="[Measures].[Sum of NNDC 2]" caption="Sum of NNDC 2" measure="1" displayFolder="" measureGroup="DRUGS" count="0" hidden="1">
      <extLst>
        <ext xmlns:x15="http://schemas.microsoft.com/office/spreadsheetml/2010/11/main" uri="{B97F6D7D-B522-45F9-BDA1-12C45D357490}">
          <x15:cacheHierarchy aggregatedColumn="11"/>
        </ext>
      </extLst>
    </cacheHierarchy>
    <cacheHierarchy uniqueName="[Measures].[Count of NNDC 2]" caption="Count of NNDC 2" measure="1" displayFolder="" measureGroup="DRUGS" count="0" hidden="1">
      <extLst>
        <ext xmlns:x15="http://schemas.microsoft.com/office/spreadsheetml/2010/11/main" uri="{B97F6D7D-B522-45F9-BDA1-12C45D357490}">
          <x15:cacheHierarchy aggregatedColumn="11"/>
        </ext>
      </extLst>
    </cacheHierarchy>
  </cacheHierarchies>
  <kpis count="0"/>
  <dimensions count="14">
    <dimension name="DOCTOR1  3" uniqueName="[DOCTOR1  3]" caption="DOCTOR1  3"/>
    <dimension name="DOCTOR1_1" uniqueName="[DOCTOR1_1]" caption="DOCTOR1_1"/>
    <dimension name="DRUGS" uniqueName="[DRUGS]" caption="DRUGS"/>
    <dimension name="DRUGS  3" uniqueName="[DRUGS  3]" caption="DRUGS  3"/>
    <dimension name="INSURANCE  3" uniqueName="[INSURANCE  3]" caption="INSURANCE  3"/>
    <dimension name="INSURANCE  6" uniqueName="[INSURANCE  6]" caption="INSURANCE  6"/>
    <dimension name="INSURANCE__5" uniqueName="[INSURANCE__5]" caption="INSURANCE__5"/>
    <dimension measure="1" name="Measures" uniqueName="[Measures]" caption="Measures"/>
    <dimension name="PATIENT1  3" uniqueName="[PATIENT1  3]" caption="PATIENT1  3"/>
    <dimension name="PATIENT1_1" uniqueName="[PATIENT1_1]" caption="PATIENT1_1"/>
    <dimension name="PRESCRIPTIONS" uniqueName="[PRESCRIPTIONS]" caption="PRESCRIPTIONS"/>
    <dimension name="PRESCRIPTIONS  3" uniqueName="[PRESCRIPTIONS  3]" caption="PRESCRIPTIONS  3"/>
    <dimension name="SUPPLIER" uniqueName="[SUPPLIER]" caption="SUPPLIER"/>
    <dimension name="SUPPLIER  3" uniqueName="[SUPPLIER  3]" caption="SUPPLIER  3"/>
  </dimensions>
  <measureGroups count="13">
    <measureGroup name="DOCTOR1  3" caption="DOCTOR1  3"/>
    <measureGroup name="DOCTOR1_1" caption="DOCTOR1_1"/>
    <measureGroup name="DRUGS" caption="DRUGS"/>
    <measureGroup name="DRUGS  3" caption="DRUGS  3"/>
    <measureGroup name="INSURANCE  3" caption="INSURANCE  3"/>
    <measureGroup name="INSURANCE  6" caption="INSURANCE  6"/>
    <measureGroup name="INSURANCE__5" caption="INSURANCE__5"/>
    <measureGroup name="PATIENT1  3" caption="PATIENT1  3"/>
    <measureGroup name="PATIENT1_1" caption="PATIENT1_1"/>
    <measureGroup name="PRESCRIPTIONS" caption="PRESCRIPTIONS"/>
    <measureGroup name="PRESCRIPTIONS  3" caption="PRESCRIPTIONS  3"/>
    <measureGroup name="SUPPLIER" caption="SUPPLIER"/>
    <measureGroup name="SUPPLIER  3" caption="SUPPLIER  3"/>
  </measureGroups>
  <maps count="16">
    <map measureGroup="0" dimension="0"/>
    <map measureGroup="1" dimension="1"/>
    <map measureGroup="2" dimension="2"/>
    <map measureGroup="3" dimension="3"/>
    <map measureGroup="3" dimension="13"/>
    <map measureGroup="4" dimension="4"/>
    <map measureGroup="5" dimension="5"/>
    <map measureGroup="6" dimension="6"/>
    <map measureGroup="7" dimension="8"/>
    <map measureGroup="8" dimension="9"/>
    <map measureGroup="9" dimension="10"/>
    <map measureGroup="10" dimension="0"/>
    <map measureGroup="10" dimension="8"/>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3.44486354167" backgroundQuery="1" createdVersion="8" refreshedVersion="8" minRefreshableVersion="3" recordCount="0" supportSubquery="1" supportAdvancedDrill="1" xr:uid="{B7118B3A-5490-4A87-A5FD-BA290A747455}">
  <cacheSource type="external" connectionId="21"/>
  <cacheFields count="0"/>
  <cacheHierarchies count="123">
    <cacheHierarchy uniqueName="[DOCTOR1  3].[physID]" caption="physID" attribute="1" defaultMemberUniqueName="[DOCTOR1  3].[physID].[All]" allUniqueName="[DOCTOR1  3].[physID].[All]" dimensionUniqueName="[DOCTOR1  3]" displayFolder="" count="0" memberValueDatatype="20" unbalanced="0"/>
    <cacheHierarchy uniqueName="[DOCTOR1  3].[name]" caption="name" attribute="1" defaultMemberUniqueName="[DOCTOR1  3].[name].[All]" allUniqueName="[DOCTOR1  3].[name].[All]" dimensionUniqueName="[DOCTOR1  3]" displayFolder="" count="0" memberValueDatatype="130" unbalanced="0"/>
    <cacheHierarchy uniqueName="[DOCTOR1  3].[address]" caption="address" attribute="1" defaultMemberUniqueName="[DOCTOR1  3].[address].[All]" allUniqueName="[DOCTOR1  3].[address].[All]" dimensionUniqueName="[DOCTOR1  3]" displayFolder="" count="0" memberValueDatatype="130" unbalanced="0"/>
    <cacheHierarchy uniqueName="[DOCTOR1  3].[phone]" caption="phone" attribute="1" defaultMemberUniqueName="[DOCTOR1  3].[phone].[All]" allUniqueName="[DOCTOR1  3].[phone].[All]" dimensionUniqueName="[DOCTOR1  3]" displayFolder="" count="0" memberValueDatatype="130" unbalanced="0"/>
    <cacheHierarchy uniqueName="[DOCTOR1_1].[physID]" caption="physID" attribute="1" defaultMemberUniqueName="[DOCTOR1_1].[physID].[All]" allUniqueName="[DOCTOR1_1].[physID].[All]" dimensionUniqueName="[DOCTOR1_1]" displayFolder="" count="0" memberValueDatatype="130" unbalanced="0"/>
    <cacheHierarchy uniqueName="[DOCTOR1_1].[name]" caption="name" attribute="1" defaultMemberUniqueName="[DOCTOR1_1].[name].[All]" allUniqueName="[DOCTOR1_1].[name].[All]" dimensionUniqueName="[DOCTOR1_1]" displayFolder="" count="0" memberValueDatatype="130" unbalanced="0"/>
    <cacheHierarchy uniqueName="[DOCTOR1_1].[address]" caption="address" attribute="1" defaultMemberUniqueName="[DOCTOR1_1].[address].[All]" allUniqueName="[DOCTOR1_1].[address].[All]" dimensionUniqueName="[DOCTOR1_1]" displayFolder="" count="0" memberValueDatatype="130" unbalanced="0"/>
    <cacheHierarchy uniqueName="[DOCTOR1_1].[phone]" caption="phone" attribute="1" defaultMemberUniqueName="[DOCTOR1_1].[phone].[All]" allUniqueName="[DOCTOR1_1].[phone].[All]" dimensionUniqueName="[DOCTOR1_1]" displayFolder="" count="0" memberValueDatatype="130" unbalanced="0"/>
    <cacheHierarchy uniqueName="[DRUGS].[brandName]" caption="brandName" attribute="1" defaultMemberUniqueName="[DRUGS].[brandName].[All]" allUniqueName="[DRUGS].[brandName].[All]" dimensionUniqueName="[DRUGS]" displayFolder="" count="0" memberValueDatatype="130" unbalanced="0"/>
    <cacheHierarchy uniqueName="[DRUGS].[genericName]" caption="genericName" attribute="1" defaultMemberUniqueName="[DRUGS].[genericName].[All]" allUniqueName="[DRUGS].[genericName].[All]" dimensionUniqueName="[DRUGS]" displayFolder="" count="0" memberValueDatatype="130" unbalanced="0"/>
    <cacheHierarchy uniqueName="[DRUGS].[NDC]" caption="NDC" attribute="1" defaultMemberUniqueName="[DRUGS].[NDC].[All]" allUniqueName="[DRUGS].[NDC].[All]" dimensionUniqueName="[DRUGS]" displayFolder="" count="0" memberValueDatatype="130" unbalanced="0"/>
    <cacheHierarchy uniqueName="[DRUGS].[NNDC]" caption="NNDC" attribute="1" defaultMemberUniqueName="[DRUGS].[NNDC].[All]" allUniqueName="[DRUGS].[NNDC].[All]" dimensionUniqueName="[DRUGS]" displayFolder="" count="0" memberValueDatatype="20" unbalanced="0"/>
    <cacheHierarchy uniqueName="[DRUGS].[dosage]" caption="dosage" attribute="1" defaultMemberUniqueName="[DRUGS].[dosage].[All]" allUniqueName="[DRUGS].[dosage].[All]" dimensionUniqueName="[DRUGS]" displayFolder="" count="0" memberValueDatatype="130" unbalanced="0"/>
    <cacheHierarchy uniqueName="[DRUGS].[expDate]" caption="expDate" attribute="1" defaultMemberUniqueName="[DRUGS].[expDate].[All]" allUniqueName="[DRUGS].[expDate].[All]" dimensionUniqueName="[DRUGS]" displayFolder="" count="0" memberValueDatatype="130" unbalanced="0"/>
    <cacheHierarchy uniqueName="[DRUGS].[Days to Expiry]" caption="Days to Expiry" attribute="1" defaultMemberUniqueName="[DRUGS].[Days to Expiry].[All]" allUniqueName="[DRUGS].[Days to Expiry].[All]" dimensionUniqueName="[DRUGS]" displayFolder="" count="0" memberValueDatatype="20" unbalanced="0"/>
    <cacheHierarchy uniqueName="[DRUGS].[Expiry Status]" caption="Expiry Status" attribute="1" defaultMemberUniqueName="[DRUGS].[Expiry Status].[All]" allUniqueName="[DRUGS].[Expiry Status].[All]" dimensionUniqueName="[DRUGS]" displayFolder="" count="0" memberValueDatatype="130" unbalanced="0"/>
    <cacheHierarchy uniqueName="[DRUGS].[supID]" caption="supID" attribute="1" defaultMemberUniqueName="[DRUGS].[supID].[All]" allUniqueName="[DRUGS].[supID].[All]" dimensionUniqueName="[DRUGS]" displayFolder="" count="0" memberValueDatatype="130" unbalanced="0"/>
    <cacheHierarchy uniqueName="[DRUGS].[Drug Category]" caption="Drug Category" attribute="1" defaultMemberUniqueName="[DRUGS].[Drug Category].[All]" allUniqueName="[DRUGS].[Drug Category].[All]" dimensionUniqueName="[DRUGS]" displayFolder="" count="0" memberValueDatatype="130" unbalanced="0"/>
    <cacheHierarchy uniqueName="[DRUGS].[purchasePrice]" caption="purchasePrice" attribute="1" defaultMemberUniqueName="[DRUGS].[purchasePrice].[All]" allUniqueName="[DRUGS].[purchasePrice].[All]" dimensionUniqueName="[DRUGS]" displayFolder="" count="0" memberValueDatatype="130" unbalanced="0"/>
    <cacheHierarchy uniqueName="[DRUGS].[cpurchasePrice]" caption="cpurchasePrice" attribute="1" defaultMemberUniqueName="[DRUGS].[cpurchasePrice].[All]" allUniqueName="[DRUGS].[cpurchasePrice].[All]" dimensionUniqueName="[DRUGS]" displayFolder="" count="0" memberValueDatatype="5" unbalanced="0"/>
    <cacheHierarchy uniqueName="[DRUGS].[sellPrice]" caption="sellPrice" attribute="1" defaultMemberUniqueName="[DRUGS].[sellPrice].[All]" allUniqueName="[DRUGS].[sellPrice].[All]" dimensionUniqueName="[DRUGS]" displayFolder="" count="0" memberValueDatatype="130" unbalanced="0"/>
    <cacheHierarchy uniqueName="[DRUGS].[Exp Date]" caption="Exp Date" attribute="1" time="1" defaultMemberUniqueName="[DRUGS].[Exp Date].[All]" allUniqueName="[DRUGS].[Exp Date].[All]" dimensionUniqueName="[DRUGS]" displayFolder="" count="0" memberValueDatatype="7" unbalanced="0"/>
    <cacheHierarchy uniqueName="[DRUGS  3].[brandName]" caption="brandName" attribute="1" defaultMemberUniqueName="[DRUGS  3].[brandName].[All]" allUniqueName="[DRUGS  3].[brandName].[All]" dimensionUniqueName="[DRUGS  3]" displayFolder="" count="0" memberValueDatatype="130" unbalanced="0"/>
    <cacheHierarchy uniqueName="[DRUGS  3].[genericName]" caption="genericName" attribute="1" defaultMemberUniqueName="[DRUGS  3].[genericName].[All]" allUniqueName="[DRUGS  3].[genericName].[All]" dimensionUniqueName="[DRUGS  3]" displayFolder="" count="0" memberValueDatatype="130" unbalanced="0"/>
    <cacheHierarchy uniqueName="[DRUGS  3].[NDC]" caption="NDC" attribute="1" defaultMemberUniqueName="[DRUGS  3].[NDC].[All]" allUniqueName="[DRUGS  3].[NDC].[All]" dimensionUniqueName="[DRUGS  3]" displayFolder="" count="0" memberValueDatatype="20" unbalanced="0"/>
    <cacheHierarchy uniqueName="[DRUGS  3].[dosage]" caption="dosage" attribute="1" defaultMemberUniqueName="[DRUGS  3].[dosage].[All]" allUniqueName="[DRUGS  3].[dosage].[All]" dimensionUniqueName="[DRUGS  3]" displayFolder="" count="0" memberValueDatatype="20" unbalanced="0"/>
    <cacheHierarchy uniqueName="[DRUGS  3].[expDate]" caption="expDate" attribute="1" defaultMemberUniqueName="[DRUGS  3].[expDate].[All]" allUniqueName="[DRUGS  3].[expDate].[All]" dimensionUniqueName="[DRUGS  3]" displayFolder="" count="0" memberValueDatatype="130" unbalanced="0"/>
    <cacheHierarchy uniqueName="[DRUGS  3].[supID]" caption="supID" attribute="1" defaultMemberUniqueName="[DRUGS  3].[supID].[All]" allUniqueName="[DRUGS  3].[supID].[All]" dimensionUniqueName="[DRUGS  3]" displayFolder="" count="0" memberValueDatatype="20" unbalanced="0"/>
    <cacheHierarchy uniqueName="[DRUGS  3].[purchasePrice]" caption="purchasePrice" attribute="1" defaultMemberUniqueName="[DRUGS  3].[purchasePrice].[All]" allUniqueName="[DRUGS  3].[purchasePrice].[All]" dimensionUniqueName="[DRUGS  3]" displayFolder="" count="0" memberValueDatatype="5" unbalanced="0"/>
    <cacheHierarchy uniqueName="[DRUGS  3].[sellPrice]" caption="sellPrice" attribute="1" defaultMemberUniqueName="[DRUGS  3].[sellPrice].[All]" allUniqueName="[DRUGS  3].[sellPrice].[All]" dimensionUniqueName="[DRUGS  3]" displayFolder="" count="0" memberValueDatatype="5" unbalanced="0"/>
    <cacheHierarchy uniqueName="[INSURANCE  3].[Column1]" caption="Column1" attribute="1" defaultMemberUniqueName="[INSURANCE  3].[Column1].[All]" allUniqueName="[INSURANCE  3].[Column1].[All]" dimensionUniqueName="[INSURANCE  3]" displayFolder="" count="0" memberValueDatatype="130" unbalanced="0"/>
    <cacheHierarchy uniqueName="[INSURANCE  3].[Column2]" caption="Column2" attribute="1" defaultMemberUniqueName="[INSURANCE  3].[Column2].[All]" allUniqueName="[INSURANCE  3].[Column2].[All]" dimensionUniqueName="[INSURANCE  3]" displayFolder="" count="0" memberValueDatatype="130" unbalanced="0"/>
    <cacheHierarchy uniqueName="[INSURANCE  3].[Column3]" caption="Column3" attribute="1" defaultMemberUniqueName="[INSURANCE  3].[Column3].[All]" allUniqueName="[INSURANCE  3].[Column3].[All]" dimensionUniqueName="[INSURANCE  3]" displayFolder="" count="0" memberValueDatatype="130" unbalanced="0"/>
    <cacheHierarchy uniqueName="[INSURANCE  6].[Column1]" caption="Column1" attribute="1" defaultMemberUniqueName="[INSURANCE  6].[Column1].[All]" allUniqueName="[INSURANCE  6].[Column1].[All]" dimensionUniqueName="[INSURANCE  6]" displayFolder="" count="0" memberValueDatatype="130" unbalanced="0"/>
    <cacheHierarchy uniqueName="[INSURANCE  6].[Column2]" caption="Column2" attribute="1" defaultMemberUniqueName="[INSURANCE  6].[Column2].[All]" allUniqueName="[INSURANCE  6].[Column2].[All]" dimensionUniqueName="[INSURANCE  6]" displayFolder="" count="0" memberValueDatatype="130" unbalanced="0"/>
    <cacheHierarchy uniqueName="[INSURANCE  6].[Column3]" caption="Column3" attribute="1" defaultMemberUniqueName="[INSURANCE  6].[Column3].[All]" allUniqueName="[INSURANCE  6].[Column3].[All]" dimensionUniqueName="[INSURANCE  6]" displayFolder="" count="0" memberValueDatatype="130" unbalanced="0"/>
    <cacheHierarchy uniqueName="[INSURANCE__5].[name]" caption="name" attribute="1" defaultMemberUniqueName="[INSURANCE__5].[name].[All]" allUniqueName="[INSURANCE__5].[name].[All]" dimensionUniqueName="[INSURANCE__5]" displayFolder="" count="0" memberValueDatatype="130" unbalanced="0"/>
    <cacheHierarchy uniqueName="[INSURANCE__5].[phone]" caption="phone" attribute="1" defaultMemberUniqueName="[INSURANCE__5].[phone].[All]" allUniqueName="[INSURANCE__5].[phone].[All]" dimensionUniqueName="[INSURANCE__5]" displayFolder="" count="0" memberValueDatatype="130" unbalanced="0"/>
    <cacheHierarchy uniqueName="[INSURANCE__5].[ClearcoPay]" caption="ClearcoPay" attribute="1" defaultMemberUniqueName="[INSURANCE__5].[ClearcoPay].[All]" allUniqueName="[INSURANCE__5].[ClearcoPay].[All]" dimensionUniqueName="[INSURANCE__5]" displayFolder="" count="0" memberValueDatatype="20" unbalanced="0"/>
    <cacheHierarchy uniqueName="[INSURANCE__5].[coPay]" caption="coPay" attribute="1" defaultMemberUniqueName="[INSURANCE__5].[coPay].[All]" allUniqueName="[INSURANCE__5].[coPay].[All]" dimensionUniqueName="[INSURANCE__5]" displayFolder="" count="0" memberValueDatatype="130" unbalanced="0"/>
    <cacheHierarchy uniqueName="[PATIENT1  3].[firstName]" caption="firstName" attribute="1" defaultMemberUniqueName="[PATIENT1  3].[firstName].[All]" allUniqueName="[PATIENT1  3].[firstName].[All]" dimensionUniqueName="[PATIENT1  3]" displayFolder="" count="0" memberValueDatatype="130" unbalanced="0"/>
    <cacheHierarchy uniqueName="[PATIENT1  3].[lastName]" caption="lastName" attribute="1" defaultMemberUniqueName="[PATIENT1  3].[lastName].[All]" allUniqueName="[PATIENT1  3].[lastName].[All]" dimensionUniqueName="[PATIENT1  3]" displayFolder="" count="0" memberValueDatatype="130" unbalanced="0"/>
    <cacheHierarchy uniqueName="[PATIENT1  3].[birthdate]" caption="birthdate" attribute="1" defaultMemberUniqueName="[PATIENT1  3].[birthdate].[All]" allUniqueName="[PATIENT1  3].[birthdate].[All]" dimensionUniqueName="[PATIENT1  3]" displayFolder="" count="0" memberValueDatatype="130" unbalanced="0"/>
    <cacheHierarchy uniqueName="[PATIENT1  3].[address]" caption="address" attribute="1" defaultMemberUniqueName="[PATIENT1  3].[address].[All]" allUniqueName="[PATIENT1  3].[address].[All]" dimensionUniqueName="[PATIENT1  3]" displayFolder="" count="0" memberValueDatatype="130" unbalanced="0"/>
    <cacheHierarchy uniqueName="[PATIENT1  3].[phone]" caption="phone" attribute="1" defaultMemberUniqueName="[PATIENT1  3].[phone].[All]" allUniqueName="[PATIENT1  3].[phone].[All]" dimensionUniqueName="[PATIENT1  3]" displayFolder="" count="0" memberValueDatatype="130" unbalanced="0"/>
    <cacheHierarchy uniqueName="[PATIENT1  3].[gender]" caption="gender" attribute="1" defaultMemberUniqueName="[PATIENT1  3].[gender].[All]" allUniqueName="[PATIENT1  3].[gender].[All]" dimensionUniqueName="[PATIENT1  3]" displayFolder="" count="0" memberValueDatatype="130" unbalanced="0"/>
    <cacheHierarchy uniqueName="[PATIENT1  3].[insurance]" caption="insurance" attribute="1" defaultMemberUniqueName="[PATIENT1  3].[insurance].[All]" allUniqueName="[PATIENT1  3].[insurance].[All]" dimensionUniqueName="[PATIENT1  3]" displayFolder="" count="0" memberValueDatatype="130" unbalanced="0"/>
    <cacheHierarchy uniqueName="[PATIENT1  3].[patientID]" caption="patientID" attribute="1" defaultMemberUniqueName="[PATIENT1  3].[patientID].[All]" allUniqueName="[PATIENT1  3].[patientID].[All]" dimensionUniqueName="[PATIENT1  3]" displayFolder="" count="0" memberValueDatatype="20" unbalanced="0"/>
    <cacheHierarchy uniqueName="[PATIENT1_1].[firstName]" caption="firstName" attribute="1" defaultMemberUniqueName="[PATIENT1_1].[firstName].[All]" allUniqueName="[PATIENT1_1].[firstName].[All]" dimensionUniqueName="[PATIENT1_1]" displayFolder="" count="0" memberValueDatatype="130" unbalanced="0"/>
    <cacheHierarchy uniqueName="[PATIENT1_1].[lastName]" caption="lastName" attribute="1" defaultMemberUniqueName="[PATIENT1_1].[lastName].[All]" allUniqueName="[PATIENT1_1].[lastName].[All]" dimensionUniqueName="[PATIENT1_1]" displayFolder="" count="0" memberValueDatatype="130" unbalanced="0"/>
    <cacheHierarchy uniqueName="[PATIENT1_1].[birthdate]" caption="birthdate" attribute="1" time="1" defaultMemberUniqueName="[PATIENT1_1].[birthdate].[All]" allUniqueName="[PATIENT1_1].[birthdate].[All]" dimensionUniqueName="[PATIENT1_1]" displayFolder="" count="0" memberValueDatatype="7" unbalanced="0"/>
    <cacheHierarchy uniqueName="[PATIENT1_1].[address]" caption="address" attribute="1" defaultMemberUniqueName="[PATIENT1_1].[address].[All]" allUniqueName="[PATIENT1_1].[address].[All]" dimensionUniqueName="[PATIENT1_1]" displayFolder="" count="0" memberValueDatatype="130" unbalanced="0"/>
    <cacheHierarchy uniqueName="[PATIENT1_1].[phone]" caption="phone" attribute="1" defaultMemberUniqueName="[PATIENT1_1].[phone].[All]" allUniqueName="[PATIENT1_1].[phone].[All]" dimensionUniqueName="[PATIENT1_1]" displayFolder="" count="0" memberValueDatatype="130" unbalanced="0"/>
    <cacheHierarchy uniqueName="[PATIENT1_1].[gender]" caption="gender" attribute="1" defaultMemberUniqueName="[PATIENT1_1].[gender].[All]" allUniqueName="[PATIENT1_1].[gender].[All]" dimensionUniqueName="[PATIENT1_1]" displayFolder="" count="0" memberValueDatatype="130" unbalanced="0"/>
    <cacheHierarchy uniqueName="[PATIENT1_1].[insurance]" caption="insurance" attribute="1" defaultMemberUniqueName="[PATIENT1_1].[insurance].[All]" allUniqueName="[PATIENT1_1].[insurance].[All]" dimensionUniqueName="[PATIENT1_1]" displayFolder="" count="0" memberValueDatatype="130" unbalanced="0"/>
    <cacheHierarchy uniqueName="[PATIENT1_1].[patientID]" caption="patientID" attribute="1" defaultMemberUniqueName="[PATIENT1_1].[patientID].[All]" allUniqueName="[PATIENT1_1].[patientID].[All]" dimensionUniqueName="[PATIENT1_1]" displayFolder="" count="0" memberValueDatatype="20" unbalanced="0"/>
    <cacheHierarchy uniqueName="[PRESCRIPTIONS].[patientID]" caption="patientID" attribute="1" defaultMemberUniqueName="[PRESCRIPTIONS].[patientID].[All]" allUniqueName="[PRESCRIPTIONS].[patientID].[All]" dimensionUniqueName="[PRESCRIPTIONS]" displayFolder="" count="0" memberValueDatatype="20" unbalanced="0"/>
    <cacheHierarchy uniqueName="[PRESCRIPTIONS].[physID]" caption="physID" attribute="1" defaultMemberUniqueName="[PRESCRIPTIONS].[physID].[All]" allUniqueName="[PRESCRIPTIONS].[physID].[All]" dimensionUniqueName="[PRESCRIPTIONS]" displayFolder="" count="0" memberValueDatatype="20" unbalanced="0"/>
    <cacheHierarchy uniqueName="[PRESCRIPTIONS].[NDC]" caption="NDC" attribute="1" defaultMemberUniqueName="[PRESCRIPTIONS].[NDC].[All]" allUniqueName="[PRESCRIPTIONS].[NDC].[All]" dimensionUniqueName="[PRESCRIPTIONS]" displayFolder="" count="0" memberValueDatatype="20" unbalanced="0"/>
    <cacheHierarchy uniqueName="[PRESCRIPTIONS].[NNDC]" caption="NNDC" attribute="1" defaultMemberUniqueName="[PRESCRIPTIONS].[NNDC].[All]" allUniqueName="[PRESCRIPTIONS].[NNDC].[All]" dimensionUniqueName="[PRESCRIPTIONS]" displayFolder="" count="0" memberValueDatatype="20" unbalanced="0"/>
    <cacheHierarchy uniqueName="[PRESCRIPTIONS].[qty]" caption="qty" attribute="1" defaultMemberUniqueName="[PRESCRIPTIONS].[qty].[All]" allUniqueName="[PRESCRIPTIONS].[qty].[All]" dimensionUniqueName="[PRESCRIPTIONS]" displayFolder="" count="0" memberValueDatatype="20" unbalanced="0"/>
    <cacheHierarchy uniqueName="[PRESCRIPTIONS].[Cqty]" caption="Cqty" attribute="1" defaultMemberUniqueName="[PRESCRIPTIONS].[Cqty].[All]" allUniqueName="[PRESCRIPTIONS].[Cqty].[All]" dimensionUniqueName="[PRESCRIPTIONS]" displayFolder="" count="0" memberValueDatatype="20" unbalanced="0"/>
    <cacheHierarchy uniqueName="[PRESCRIPTIONS].[days]" caption="days" attribute="1" defaultMemberUniqueName="[PRESCRIPTIONS].[days].[All]" allUniqueName="[PRESCRIPTIONS].[days].[All]" dimensionUniqueName="[PRESCRIPTIONS]" displayFolder="" count="0" memberValueDatatype="20" unbalanced="0"/>
    <cacheHierarchy uniqueName="[PRESCRIPTIONS].[Date]" caption="Date" attribute="1" time="1" defaultMemberUniqueName="[PRESCRIPTIONS].[Date].[All]" allUniqueName="[PRESCRIPTIONS].[Date].[All]" dimensionUniqueName="[PRESCRIPTIONS]" displayFolder="" count="0" memberValueDatatype="7" unbalanced="0"/>
    <cacheHierarchy uniqueName="[PRESCRIPTIONS].[Drug Price]" caption="Drug Price" attribute="1" defaultMemberUniqueName="[PRESCRIPTIONS].[Drug Price].[All]" allUniqueName="[PRESCRIPTIONS].[Drug Price].[All]" dimensionUniqueName="[PRESCRIPTIONS]" displayFolder="" count="0" memberValueDatatype="5" unbalanced="0"/>
    <cacheHierarchy uniqueName="[PRESCRIPTIONS].[Revenue]" caption="Revenue" attribute="1" defaultMemberUniqueName="[PRESCRIPTIONS].[Revenue].[All]" allUniqueName="[PRESCRIPTIONS].[Revenue].[All]" dimensionUniqueName="[PRESCRIPTIONS]" displayFolder="" count="0" memberValueDatatype="5" unbalanced="0"/>
    <cacheHierarchy uniqueName="[PRESCRIPTIONS].[refills]" caption="refills" attribute="1" defaultMemberUniqueName="[PRESCRIPTIONS].[refills].[All]" allUniqueName="[PRESCRIPTIONS].[refills].[All]" dimensionUniqueName="[PRESCRIPTIONS]" displayFolder="" count="0" memberValueDatatype="20" unbalanced="0"/>
    <cacheHierarchy uniqueName="[PRESCRIPTIONS].[BringInsurance]" caption="BringInsurance" attribute="1" defaultMemberUniqueName="[PRESCRIPTIONS].[BringInsurance].[All]" allUniqueName="[PRESCRIPTIONS].[BringInsurance].[All]" dimensionUniqueName="[PRESCRIPTIONS]" displayFolder="" count="0" memberValueDatatype="130" unbalanced="0"/>
    <cacheHierarchy uniqueName="[PRESCRIPTIONS].[BringCopay]" caption="BringCopay" attribute="1" defaultMemberUniqueName="[PRESCRIPTIONS].[BringCopay].[All]" allUniqueName="[PRESCRIPTIONS].[BringCopay].[All]" dimensionUniqueName="[PRESCRIPTIONS]" displayFolder="" count="0" memberValueDatatype="130" unbalanced="0"/>
    <cacheHierarchy uniqueName="[PRESCRIPTIONS].[status]" caption="status" attribute="1" defaultMemberUniqueName="[PRESCRIPTIONS].[status].[All]" allUniqueName="[PRESCRIPTIONS].[status].[All]" dimensionUniqueName="[PRESCRIPTIONS]" displayFolder="" count="0" memberValueDatatype="130" unbalanced="0"/>
    <cacheHierarchy uniqueName="[PRESCRIPTIONS].[Date (Year)]" caption="Date (Year)" attribute="1" defaultMemberUniqueName="[PRESCRIPTIONS].[Date (Year)].[All]" allUniqueName="[PRESCRIPTIONS].[Date (Year)].[All]" dimensionUniqueName="[PRESCRIPTIONS]" displayFolder="" count="0" memberValueDatatype="130" unbalanced="0"/>
    <cacheHierarchy uniqueName="[PRESCRIPTIONS].[Date (Quarter)]" caption="Date (Quarter)" attribute="1" defaultMemberUniqueName="[PRESCRIPTIONS].[Date (Quarter)].[All]" allUniqueName="[PRESCRIPTIONS].[Date (Quarter)].[All]" dimensionUniqueName="[PRESCRIPTIONS]" displayFolder="" count="0" memberValueDatatype="130" unbalanced="0"/>
    <cacheHierarchy uniqueName="[PRESCRIPTIONS].[Date (Month)]" caption="Date (Month)" attribute="1" defaultMemberUniqueName="[PRESCRIPTIONS].[Date (Month)].[All]" allUniqueName="[PRESCRIPTIONS].[Date (Month)].[All]" dimensionUniqueName="[PRESCRIPTIONS]" displayFolder="" count="0" memberValueDatatype="130" unbalanced="0"/>
    <cacheHierarchy uniqueName="[PRESCRIPTIONS  3].[patientID]" caption="patientID" attribute="1" defaultMemberUniqueName="[PRESCRIPTIONS  3].[patientID].[All]" allUniqueName="[PRESCRIPTIONS  3].[patientID].[All]" dimensionUniqueName="[PRESCRIPTIONS  3]" displayFolder="" count="0" memberValueDatatype="20" unbalanced="0"/>
    <cacheHierarchy uniqueName="[PRESCRIPTIONS  3].[physID]" caption="physID" attribute="1" defaultMemberUniqueName="[PRESCRIPTIONS  3].[physID].[All]" allUniqueName="[PRESCRIPTIONS  3].[physID].[All]" dimensionUniqueName="[PRESCRIPTIONS  3]" displayFolder="" count="0" memberValueDatatype="20" unbalanced="0"/>
    <cacheHierarchy uniqueName="[PRESCRIPTIONS  3].[NDC]" caption="NDC" attribute="1" defaultMemberUniqueName="[PRESCRIPTIONS  3].[NDC].[All]" allUniqueName="[PRESCRIPTIONS  3].[NDC].[All]" dimensionUniqueName="[PRESCRIPTIONS  3]" displayFolder="" count="0" memberValueDatatype="20" unbalanced="0"/>
    <cacheHierarchy uniqueName="[PRESCRIPTIONS  3].[qty]" caption="qty" attribute="1" defaultMemberUniqueName="[PRESCRIPTIONS  3].[qty].[All]" allUniqueName="[PRESCRIPTIONS  3].[qty].[All]" dimensionUniqueName="[PRESCRIPTIONS  3]" displayFolder="" count="0" memberValueDatatype="20" unbalanced="0"/>
    <cacheHierarchy uniqueName="[PRESCRIPTIONS  3].[days]" caption="days" attribute="1" defaultMemberUniqueName="[PRESCRIPTIONS  3].[days].[All]" allUniqueName="[PRESCRIPTIONS  3].[days].[All]" dimensionUniqueName="[PRESCRIPTIONS  3]" displayFolder="" count="0" memberValueDatatype="20" unbalanced="0"/>
    <cacheHierarchy uniqueName="[PRESCRIPTIONS  3].[refills]" caption="refills" attribute="1" defaultMemberUniqueName="[PRESCRIPTIONS  3].[refills].[All]" allUniqueName="[PRESCRIPTIONS  3].[refills].[All]" dimensionUniqueName="[PRESCRIPTIONS  3]" displayFolder="" count="0" memberValueDatatype="20" unbalanced="0"/>
    <cacheHierarchy uniqueName="[PRESCRIPTIONS  3].[status]" caption="status" attribute="1" defaultMemberUniqueName="[PRESCRIPTIONS  3].[status].[All]" allUniqueName="[PRESCRIPTIONS  3].[status].[All]" dimensionUniqueName="[PRESCRIPTIONS  3]" displayFolder="" count="0" memberValueDatatype="130" unbalanced="0"/>
    <cacheHierarchy uniqueName="[SUPPLIER].[name]" caption="name" attribute="1" defaultMemberUniqueName="[SUPPLIER].[name].[All]" allUniqueName="[SUPPLIER].[name].[All]" dimensionUniqueName="[SUPPLIER]" displayFolder="" count="0" memberValueDatatype="130" unbalanced="0"/>
    <cacheHierarchy uniqueName="[SUPPLIER].[address]" caption="address" attribute="1" defaultMemberUniqueName="[SUPPLIER].[address].[All]" allUniqueName="[SUPPLIER].[address].[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130" unbalanced="0"/>
    <cacheHierarchy uniqueName="[SUPPLIER].[supID]" caption="supID" attribute="1" defaultMemberUniqueName="[SUPPLIER].[supID].[All]" allUniqueName="[SUPPLIER].[supID].[All]" dimensionUniqueName="[SUPPLIER]" displayFolder="" count="0" memberValueDatatype="20" unbalanced="0"/>
    <cacheHierarchy uniqueName="[SUPPLIER  3].[name]" caption="name" attribute="1" defaultMemberUniqueName="[SUPPLIER  3].[name].[All]" allUniqueName="[SUPPLIER  3].[name].[All]" dimensionUniqueName="[SUPPLIER  3]" displayFolder="" count="0" memberValueDatatype="130" unbalanced="0"/>
    <cacheHierarchy uniqueName="[SUPPLIER  3].[address]" caption="address" attribute="1" defaultMemberUniqueName="[SUPPLIER  3].[address].[All]" allUniqueName="[SUPPLIER  3].[address].[All]" dimensionUniqueName="[SUPPLIER  3]" displayFolder="" count="0" memberValueDatatype="130" unbalanced="0"/>
    <cacheHierarchy uniqueName="[SUPPLIER  3].[phone]" caption="phone" attribute="1" defaultMemberUniqueName="[SUPPLIER  3].[phone].[All]" allUniqueName="[SUPPLIER  3].[phone].[All]" dimensionUniqueName="[SUPPLIER  3]" displayFolder="" count="0" memberValueDatatype="130" unbalanced="0"/>
    <cacheHierarchy uniqueName="[SUPPLIER  3].[supID]" caption="supID" attribute="1" defaultMemberUniqueName="[SUPPLIER  3].[supID].[All]" allUniqueName="[SUPPLIER  3].[supID].[All]" dimensionUniqueName="[SUPPLIER  3]" displayFolder="" count="0" memberValueDatatype="20" unbalanced="0"/>
    <cacheHierarchy uniqueName="[PRESCRIPTIONS].[Date (Month Index)]" caption="Date (Month Index)" attribute="1" defaultMemberUniqueName="[PRESCRIPTIONS].[Date (Month Index)].[All]" allUniqueName="[PRESCRIPTIONS].[Date (Month Index)].[All]" dimensionUniqueName="[PRESCRIPTIONS]" displayFolder="" count="0" memberValueDatatype="20" unbalanced="0" hidden="1"/>
    <cacheHierarchy uniqueName="[Measures].[__XL_Count DRUGS  3]" caption="__XL_Count DRUGS  3" measure="1" displayFolder="" measureGroup="DRUGS  3" count="0" hidden="1"/>
    <cacheHierarchy uniqueName="[Measures].[__XL_Count DOCTOR1  3]" caption="__XL_Count DOCTOR1  3" measure="1" displayFolder="" measureGroup="DOCTOR1  3" count="0" hidden="1"/>
    <cacheHierarchy uniqueName="[Measures].[__XL_Count INSURANCE  3]" caption="__XL_Count INSURANCE  3" measure="1" displayFolder="" measureGroup="INSURANCE  3" count="0" hidden="1"/>
    <cacheHierarchy uniqueName="[Measures].[__XL_Count PATIENT1  3]" caption="__XL_Count PATIENT1  3" measure="1" displayFolder="" measureGroup="PATIENT1  3" count="0" hidden="1"/>
    <cacheHierarchy uniqueName="[Measures].[__XL_Count PRESCRIPTIONS  3]" caption="__XL_Count PRESCRIPTIONS  3" measure="1" displayFolder="" measureGroup="PRESCRIPTIONS  3" count="0" hidden="1"/>
    <cacheHierarchy uniqueName="[Measures].[__XL_Count SUPPLIER  3]" caption="__XL_Count SUPPLIER  3" measure="1" displayFolder="" measureGroup="SUPPLIER  3" count="0" hidden="1"/>
    <cacheHierarchy uniqueName="[Measures].[__XL_Count INSURANCE  6]" caption="__XL_Count INSURANCE  6" measure="1" displayFolder="" measureGroup="INSURANCE  6" count="0" hidden="1"/>
    <cacheHierarchy uniqueName="[Measures].[__XL_Count PATIENT1_1]" caption="__XL_Count PATIENT1_1" measure="1" displayFolder="" measureGroup="PATIENT1_1" count="0" hidden="1"/>
    <cacheHierarchy uniqueName="[Measures].[__XL_Count PRESCRIPTIONS]" caption="__XL_Count PRESCRIPTIONS" measure="1" displayFolder="" measureGroup="PRESCRIPTIONS" count="0" hidden="1"/>
    <cacheHierarchy uniqueName="[Measures].[__XL_Count DRUGS]" caption="__XL_Count DRUGS" measure="1" displayFolder="" measureGroup="DRUGS" count="0" hidden="1"/>
    <cacheHierarchy uniqueName="[Measures].[__XL_Count DOCTOR1_1]" caption="__XL_Count DOCTOR1_1" measure="1" displayFolder="" measureGroup="DOCTOR1_1" count="0" hidden="1"/>
    <cacheHierarchy uniqueName="[Measures].[__XL_Count SUPPLIER]" caption="__XL_Count SUPPLIER" measure="1" displayFolder="" measureGroup="SUPPLIER" count="0" hidden="1"/>
    <cacheHierarchy uniqueName="[Measures].[__XL_Count INSURANCE__5]" caption="__XL_Count INSURANCE__5" measure="1" displayFolder="" measureGroup="INSURANCE__5" count="0" hidden="1"/>
    <cacheHierarchy uniqueName="[Measures].[__No measures defined]" caption="__No measures defined" measure="1" displayFolder="" count="0" hidden="1"/>
    <cacheHierarchy uniqueName="[Measures].[Count of patientID]" caption="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Distinct Count of patientID]" caption="Distinct 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Sum of NDC]" caption="Sum of NDC" measure="1" displayFolder="" measureGroup="PRESCRIPTIONS" count="0" hidden="1">
      <extLst>
        <ext xmlns:x15="http://schemas.microsoft.com/office/spreadsheetml/2010/11/main" uri="{B97F6D7D-B522-45F9-BDA1-12C45D357490}">
          <x15:cacheHierarchy aggregatedColumn="58"/>
        </ext>
      </extLst>
    </cacheHierarchy>
    <cacheHierarchy uniqueName="[Measures].[Count of NDC]" caption="Count of NDC" measure="1" displayFolder="" measureGroup="PRESCRIPTIONS" count="0" hidden="1">
      <extLst>
        <ext xmlns:x15="http://schemas.microsoft.com/office/spreadsheetml/2010/11/main" uri="{B97F6D7D-B522-45F9-BDA1-12C45D357490}">
          <x15:cacheHierarchy aggregatedColumn="58"/>
        </ext>
      </extLst>
    </cacheHierarchy>
    <cacheHierarchy uniqueName="[Measures].[Sum of qty]" caption="Sum of qty" measure="1" displayFolder="" measureGroup="PRESCRIPTIONS  3" count="0" hidden="1">
      <extLst>
        <ext xmlns:x15="http://schemas.microsoft.com/office/spreadsheetml/2010/11/main" uri="{B97F6D7D-B522-45F9-BDA1-12C45D357490}">
          <x15:cacheHierarchy aggregatedColumn="76"/>
        </ext>
      </extLst>
    </cacheHierarchy>
    <cacheHierarchy uniqueName="[Measures].[Sum of qty 2]" caption="Sum of qty 2" measure="1" displayFolder="" measureGroup="PRESCRIPTIONS" count="0" hidden="1">
      <extLst>
        <ext xmlns:x15="http://schemas.microsoft.com/office/spreadsheetml/2010/11/main" uri="{B97F6D7D-B522-45F9-BDA1-12C45D357490}">
          <x15:cacheHierarchy aggregatedColumn="60"/>
        </ext>
      </extLst>
    </cacheHierarchy>
    <cacheHierarchy uniqueName="[Measures].[Sum of patientID]" caption="Sum of patientID" measure="1" displayFolder="" measureGroup="PRESCRIPTIONS" count="0" hidden="1">
      <extLst>
        <ext xmlns:x15="http://schemas.microsoft.com/office/spreadsheetml/2010/11/main" uri="{B97F6D7D-B522-45F9-BDA1-12C45D357490}">
          <x15:cacheHierarchy aggregatedColumn="56"/>
        </ext>
      </extLst>
    </cacheHierarchy>
    <cacheHierarchy uniqueName="[Measures].[Sum of physID]" caption="Sum of physID" measure="1" displayFolder="" measureGroup="PRESCRIPTIONS" count="0" hidden="1">
      <extLst>
        <ext xmlns:x15="http://schemas.microsoft.com/office/spreadsheetml/2010/11/main" uri="{B97F6D7D-B522-45F9-BDA1-12C45D357490}">
          <x15:cacheHierarchy aggregatedColumn="57"/>
        </ext>
      </extLst>
    </cacheHierarchy>
    <cacheHierarchy uniqueName="[Measures].[Count of gender]" caption="Count of gender" measure="1" displayFolder="" measureGroup="PATIENT1  3" count="0" hidden="1">
      <extLst>
        <ext xmlns:x15="http://schemas.microsoft.com/office/spreadsheetml/2010/11/main" uri="{B97F6D7D-B522-45F9-BDA1-12C45D357490}">
          <x15:cacheHierarchy aggregatedColumn="45"/>
        </ext>
      </extLst>
    </cacheHierarchy>
    <cacheHierarchy uniqueName="[Measures].[Sum of supID]" caption="Sum of supID" measure="1" displayFolder="" measureGroup="SUPPLIER  3" count="0" hidden="1">
      <extLst>
        <ext xmlns:x15="http://schemas.microsoft.com/office/spreadsheetml/2010/11/main" uri="{B97F6D7D-B522-45F9-BDA1-12C45D357490}">
          <x15:cacheHierarchy aggregatedColumn="87"/>
        </ext>
      </extLst>
    </cacheHierarchy>
    <cacheHierarchy uniqueName="[Measures].[Count of NDC 2]" caption="Count of NDC 2" measure="1" displayFolder="" measureGroup="DRUGS" count="0" hidden="1">
      <extLst>
        <ext xmlns:x15="http://schemas.microsoft.com/office/spreadsheetml/2010/11/main" uri="{B97F6D7D-B522-45F9-BDA1-12C45D357490}">
          <x15:cacheHierarchy aggregatedColumn="10"/>
        </ext>
      </extLst>
    </cacheHierarchy>
    <cacheHierarchy uniqueName="[Measures].[Count of status]" caption="Count of status" measure="1" displayFolder="" measureGroup="PRESCRIPTIONS  3" count="0" hidden="1">
      <extLst>
        <ext xmlns:x15="http://schemas.microsoft.com/office/spreadsheetml/2010/11/main" uri="{B97F6D7D-B522-45F9-BDA1-12C45D357490}">
          <x15:cacheHierarchy aggregatedColumn="79"/>
        </ext>
      </extLst>
    </cacheHierarchy>
    <cacheHierarchy uniqueName="[Measures].[Sum of Revenue]" caption="Sum of Revenue" measure="1" displayFolder="" measureGroup="PRESCRIPTIONS" count="0" hidden="1">
      <extLst>
        <ext xmlns:x15="http://schemas.microsoft.com/office/spreadsheetml/2010/11/main" uri="{B97F6D7D-B522-45F9-BDA1-12C45D357490}">
          <x15:cacheHierarchy aggregatedColumn="65"/>
        </ext>
      </extLst>
    </cacheHierarchy>
    <cacheHierarchy uniqueName="[Measures].[Sum of NNDC]" caption="Sum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NNDC]" caption="Count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gender 2]" caption="Count of gender 2" measure="1" displayFolder="" measureGroup="PATIENT1_1" count="0" hidden="1">
      <extLst>
        <ext xmlns:x15="http://schemas.microsoft.com/office/spreadsheetml/2010/11/main" uri="{B97F6D7D-B522-45F9-BDA1-12C45D357490}">
          <x15:cacheHierarchy aggregatedColumn="53"/>
        </ext>
      </extLst>
    </cacheHierarchy>
    <cacheHierarchy uniqueName="[Measures].[Count of status 2]" caption="Count of status 2" measure="1" displayFolder="" measureGroup="PRESCRIPTIONS" count="0" hidden="1">
      <extLst>
        <ext xmlns:x15="http://schemas.microsoft.com/office/spreadsheetml/2010/11/main" uri="{B97F6D7D-B522-45F9-BDA1-12C45D357490}">
          <x15:cacheHierarchy aggregatedColumn="69"/>
        </ext>
      </extLst>
    </cacheHierarchy>
    <cacheHierarchy uniqueName="[Measures].[Count of patientID 2]" caption="Count of patientID 2" measure="1" displayFolder="" measureGroup="PRESCRIPTIONS" count="0" hidden="1">
      <extLst>
        <ext xmlns:x15="http://schemas.microsoft.com/office/spreadsheetml/2010/11/main" uri="{B97F6D7D-B522-45F9-BDA1-12C45D357490}">
          <x15:cacheHierarchy aggregatedColumn="56"/>
        </ext>
      </extLst>
    </cacheHierarchy>
    <cacheHierarchy uniqueName="[Measures].[Sum of NNDC 2]" caption="Sum of NNDC 2" measure="1" displayFolder="" measureGroup="DRUGS" count="0" hidden="1">
      <extLst>
        <ext xmlns:x15="http://schemas.microsoft.com/office/spreadsheetml/2010/11/main" uri="{B97F6D7D-B522-45F9-BDA1-12C45D357490}">
          <x15:cacheHierarchy aggregatedColumn="11"/>
        </ext>
      </extLst>
    </cacheHierarchy>
    <cacheHierarchy uniqueName="[Measures].[Count of NNDC 2]" caption="Count of NNDC 2" measure="1" displayFolder="" measureGroup="DRUGS" count="0" hidden="1">
      <extLst>
        <ext xmlns:x15="http://schemas.microsoft.com/office/spreadsheetml/2010/11/main" uri="{B97F6D7D-B522-45F9-BDA1-12C45D357490}">
          <x15:cacheHierarchy aggregatedColumn="11"/>
        </ext>
      </extLst>
    </cacheHierarchy>
  </cacheHierarchies>
  <kpis count="0"/>
  <dimensions count="14">
    <dimension name="DOCTOR1  3" uniqueName="[DOCTOR1  3]" caption="DOCTOR1  3"/>
    <dimension name="DOCTOR1_1" uniqueName="[DOCTOR1_1]" caption="DOCTOR1_1"/>
    <dimension name="DRUGS" uniqueName="[DRUGS]" caption="DRUGS"/>
    <dimension name="DRUGS  3" uniqueName="[DRUGS  3]" caption="DRUGS  3"/>
    <dimension name="INSURANCE  3" uniqueName="[INSURANCE  3]" caption="INSURANCE  3"/>
    <dimension name="INSURANCE  6" uniqueName="[INSURANCE  6]" caption="INSURANCE  6"/>
    <dimension name="INSURANCE__5" uniqueName="[INSURANCE__5]" caption="INSURANCE__5"/>
    <dimension measure="1" name="Measures" uniqueName="[Measures]" caption="Measures"/>
    <dimension name="PATIENT1  3" uniqueName="[PATIENT1  3]" caption="PATIENT1  3"/>
    <dimension name="PATIENT1_1" uniqueName="[PATIENT1_1]" caption="PATIENT1_1"/>
    <dimension name="PRESCRIPTIONS" uniqueName="[PRESCRIPTIONS]" caption="PRESCRIPTIONS"/>
    <dimension name="PRESCRIPTIONS  3" uniqueName="[PRESCRIPTIONS  3]" caption="PRESCRIPTIONS  3"/>
    <dimension name="SUPPLIER" uniqueName="[SUPPLIER]" caption="SUPPLIER"/>
    <dimension name="SUPPLIER  3" uniqueName="[SUPPLIER  3]" caption="SUPPLIER  3"/>
  </dimensions>
  <measureGroups count="13">
    <measureGroup name="DOCTOR1  3" caption="DOCTOR1  3"/>
    <measureGroup name="DOCTOR1_1" caption="DOCTOR1_1"/>
    <measureGroup name="DRUGS" caption="DRUGS"/>
    <measureGroup name="DRUGS  3" caption="DRUGS  3"/>
    <measureGroup name="INSURANCE  3" caption="INSURANCE  3"/>
    <measureGroup name="INSURANCE  6" caption="INSURANCE  6"/>
    <measureGroup name="INSURANCE__5" caption="INSURANCE__5"/>
    <measureGroup name="PATIENT1  3" caption="PATIENT1  3"/>
    <measureGroup name="PATIENT1_1" caption="PATIENT1_1"/>
    <measureGroup name="PRESCRIPTIONS" caption="PRESCRIPTIONS"/>
    <measureGroup name="PRESCRIPTIONS  3" caption="PRESCRIPTIONS  3"/>
    <measureGroup name="SUPPLIER" caption="SUPPLIER"/>
    <measureGroup name="SUPPLIER  3" caption="SUPPLIER  3"/>
  </measureGroups>
  <maps count="16">
    <map measureGroup="0" dimension="0"/>
    <map measureGroup="1" dimension="1"/>
    <map measureGroup="2" dimension="2"/>
    <map measureGroup="3" dimension="3"/>
    <map measureGroup="3" dimension="13"/>
    <map measureGroup="4" dimension="4"/>
    <map measureGroup="5" dimension="5"/>
    <map measureGroup="6" dimension="6"/>
    <map measureGroup="7" dimension="8"/>
    <map measureGroup="8" dimension="9"/>
    <map measureGroup="9" dimension="10"/>
    <map measureGroup="10" dimension="0"/>
    <map measureGroup="10" dimension="8"/>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3.445083680555" backgroundQuery="1" createdVersion="8" refreshedVersion="8" minRefreshableVersion="3" recordCount="0" supportSubquery="1" supportAdvancedDrill="1" xr:uid="{03FD955E-C62F-408C-88CF-65B8E92E13F0}">
  <cacheSource type="external" connectionId="21"/>
  <cacheFields count="0"/>
  <cacheHierarchies count="123">
    <cacheHierarchy uniqueName="[DOCTOR1  3].[physID]" caption="physID" attribute="1" defaultMemberUniqueName="[DOCTOR1  3].[physID].[All]" allUniqueName="[DOCTOR1  3].[physID].[All]" dimensionUniqueName="[DOCTOR1  3]" displayFolder="" count="0" memberValueDatatype="20" unbalanced="0"/>
    <cacheHierarchy uniqueName="[DOCTOR1  3].[name]" caption="name" attribute="1" defaultMemberUniqueName="[DOCTOR1  3].[name].[All]" allUniqueName="[DOCTOR1  3].[name].[All]" dimensionUniqueName="[DOCTOR1  3]" displayFolder="" count="0" memberValueDatatype="130" unbalanced="0"/>
    <cacheHierarchy uniqueName="[DOCTOR1  3].[address]" caption="address" attribute="1" defaultMemberUniqueName="[DOCTOR1  3].[address].[All]" allUniqueName="[DOCTOR1  3].[address].[All]" dimensionUniqueName="[DOCTOR1  3]" displayFolder="" count="0" memberValueDatatype="130" unbalanced="0"/>
    <cacheHierarchy uniqueName="[DOCTOR1  3].[phone]" caption="phone" attribute="1" defaultMemberUniqueName="[DOCTOR1  3].[phone].[All]" allUniqueName="[DOCTOR1  3].[phone].[All]" dimensionUniqueName="[DOCTOR1  3]" displayFolder="" count="0" memberValueDatatype="130" unbalanced="0"/>
    <cacheHierarchy uniqueName="[DOCTOR1_1].[physID]" caption="physID" attribute="1" defaultMemberUniqueName="[DOCTOR1_1].[physID].[All]" allUniqueName="[DOCTOR1_1].[physID].[All]" dimensionUniqueName="[DOCTOR1_1]" displayFolder="" count="0" memberValueDatatype="130" unbalanced="0"/>
    <cacheHierarchy uniqueName="[DOCTOR1_1].[name]" caption="name" attribute="1" defaultMemberUniqueName="[DOCTOR1_1].[name].[All]" allUniqueName="[DOCTOR1_1].[name].[All]" dimensionUniqueName="[DOCTOR1_1]" displayFolder="" count="0" memberValueDatatype="130" unbalanced="0"/>
    <cacheHierarchy uniqueName="[DOCTOR1_1].[address]" caption="address" attribute="1" defaultMemberUniqueName="[DOCTOR1_1].[address].[All]" allUniqueName="[DOCTOR1_1].[address].[All]" dimensionUniqueName="[DOCTOR1_1]" displayFolder="" count="0" memberValueDatatype="130" unbalanced="0"/>
    <cacheHierarchy uniqueName="[DOCTOR1_1].[phone]" caption="phone" attribute="1" defaultMemberUniqueName="[DOCTOR1_1].[phone].[All]" allUniqueName="[DOCTOR1_1].[phone].[All]" dimensionUniqueName="[DOCTOR1_1]" displayFolder="" count="0" memberValueDatatype="130" unbalanced="0"/>
    <cacheHierarchy uniqueName="[DRUGS].[brandName]" caption="brandName" attribute="1" defaultMemberUniqueName="[DRUGS].[brandName].[All]" allUniqueName="[DRUGS].[brandName].[All]" dimensionUniqueName="[DRUGS]" displayFolder="" count="0" memberValueDatatype="130" unbalanced="0"/>
    <cacheHierarchy uniqueName="[DRUGS].[genericName]" caption="genericName" attribute="1" defaultMemberUniqueName="[DRUGS].[genericName].[All]" allUniqueName="[DRUGS].[genericName].[All]" dimensionUniqueName="[DRUGS]" displayFolder="" count="0" memberValueDatatype="130" unbalanced="0"/>
    <cacheHierarchy uniqueName="[DRUGS].[NDC]" caption="NDC" attribute="1" defaultMemberUniqueName="[DRUGS].[NDC].[All]" allUniqueName="[DRUGS].[NDC].[All]" dimensionUniqueName="[DRUGS]" displayFolder="" count="0" memberValueDatatype="130" unbalanced="0"/>
    <cacheHierarchy uniqueName="[DRUGS].[NNDC]" caption="NNDC" attribute="1" defaultMemberUniqueName="[DRUGS].[NNDC].[All]" allUniqueName="[DRUGS].[NNDC].[All]" dimensionUniqueName="[DRUGS]" displayFolder="" count="0" memberValueDatatype="20" unbalanced="0"/>
    <cacheHierarchy uniqueName="[DRUGS].[dosage]" caption="dosage" attribute="1" defaultMemberUniqueName="[DRUGS].[dosage].[All]" allUniqueName="[DRUGS].[dosage].[All]" dimensionUniqueName="[DRUGS]" displayFolder="" count="0" memberValueDatatype="130" unbalanced="0"/>
    <cacheHierarchy uniqueName="[DRUGS].[expDate]" caption="expDate" attribute="1" defaultMemberUniqueName="[DRUGS].[expDate].[All]" allUniqueName="[DRUGS].[expDate].[All]" dimensionUniqueName="[DRUGS]" displayFolder="" count="0" memberValueDatatype="130" unbalanced="0"/>
    <cacheHierarchy uniqueName="[DRUGS].[Days to Expiry]" caption="Days to Expiry" attribute="1" defaultMemberUniqueName="[DRUGS].[Days to Expiry].[All]" allUniqueName="[DRUGS].[Days to Expiry].[All]" dimensionUniqueName="[DRUGS]" displayFolder="" count="0" memberValueDatatype="20" unbalanced="0"/>
    <cacheHierarchy uniqueName="[DRUGS].[Expiry Status]" caption="Expiry Status" attribute="1" defaultMemberUniqueName="[DRUGS].[Expiry Status].[All]" allUniqueName="[DRUGS].[Expiry Status].[All]" dimensionUniqueName="[DRUGS]" displayFolder="" count="0" memberValueDatatype="130" unbalanced="0"/>
    <cacheHierarchy uniqueName="[DRUGS].[supID]" caption="supID" attribute="1" defaultMemberUniqueName="[DRUGS].[supID].[All]" allUniqueName="[DRUGS].[supID].[All]" dimensionUniqueName="[DRUGS]" displayFolder="" count="0" memberValueDatatype="130" unbalanced="0"/>
    <cacheHierarchy uniqueName="[DRUGS].[Drug Category]" caption="Drug Category" attribute="1" defaultMemberUniqueName="[DRUGS].[Drug Category].[All]" allUniqueName="[DRUGS].[Drug Category].[All]" dimensionUniqueName="[DRUGS]" displayFolder="" count="0" memberValueDatatype="130" unbalanced="0"/>
    <cacheHierarchy uniqueName="[DRUGS].[purchasePrice]" caption="purchasePrice" attribute="1" defaultMemberUniqueName="[DRUGS].[purchasePrice].[All]" allUniqueName="[DRUGS].[purchasePrice].[All]" dimensionUniqueName="[DRUGS]" displayFolder="" count="0" memberValueDatatype="130" unbalanced="0"/>
    <cacheHierarchy uniqueName="[DRUGS].[cpurchasePrice]" caption="cpurchasePrice" attribute="1" defaultMemberUniqueName="[DRUGS].[cpurchasePrice].[All]" allUniqueName="[DRUGS].[cpurchasePrice].[All]" dimensionUniqueName="[DRUGS]" displayFolder="" count="0" memberValueDatatype="5" unbalanced="0"/>
    <cacheHierarchy uniqueName="[DRUGS].[sellPrice]" caption="sellPrice" attribute="1" defaultMemberUniqueName="[DRUGS].[sellPrice].[All]" allUniqueName="[DRUGS].[sellPrice].[All]" dimensionUniqueName="[DRUGS]" displayFolder="" count="0" memberValueDatatype="130" unbalanced="0"/>
    <cacheHierarchy uniqueName="[DRUGS].[Exp Date]" caption="Exp Date" attribute="1" time="1" defaultMemberUniqueName="[DRUGS].[Exp Date].[All]" allUniqueName="[DRUGS].[Exp Date].[All]" dimensionUniqueName="[DRUGS]" displayFolder="" count="0" memberValueDatatype="7" unbalanced="0"/>
    <cacheHierarchy uniqueName="[DRUGS  3].[brandName]" caption="brandName" attribute="1" defaultMemberUniqueName="[DRUGS  3].[brandName].[All]" allUniqueName="[DRUGS  3].[brandName].[All]" dimensionUniqueName="[DRUGS  3]" displayFolder="" count="0" memberValueDatatype="130" unbalanced="0"/>
    <cacheHierarchy uniqueName="[DRUGS  3].[genericName]" caption="genericName" attribute="1" defaultMemberUniqueName="[DRUGS  3].[genericName].[All]" allUniqueName="[DRUGS  3].[genericName].[All]" dimensionUniqueName="[DRUGS  3]" displayFolder="" count="0" memberValueDatatype="130" unbalanced="0"/>
    <cacheHierarchy uniqueName="[DRUGS  3].[NDC]" caption="NDC" attribute="1" defaultMemberUniqueName="[DRUGS  3].[NDC].[All]" allUniqueName="[DRUGS  3].[NDC].[All]" dimensionUniqueName="[DRUGS  3]" displayFolder="" count="0" memberValueDatatype="20" unbalanced="0"/>
    <cacheHierarchy uniqueName="[DRUGS  3].[dosage]" caption="dosage" attribute="1" defaultMemberUniqueName="[DRUGS  3].[dosage].[All]" allUniqueName="[DRUGS  3].[dosage].[All]" dimensionUniqueName="[DRUGS  3]" displayFolder="" count="0" memberValueDatatype="20" unbalanced="0"/>
    <cacheHierarchy uniqueName="[DRUGS  3].[expDate]" caption="expDate" attribute="1" defaultMemberUniqueName="[DRUGS  3].[expDate].[All]" allUniqueName="[DRUGS  3].[expDate].[All]" dimensionUniqueName="[DRUGS  3]" displayFolder="" count="0" memberValueDatatype="130" unbalanced="0"/>
    <cacheHierarchy uniqueName="[DRUGS  3].[supID]" caption="supID" attribute="1" defaultMemberUniqueName="[DRUGS  3].[supID].[All]" allUniqueName="[DRUGS  3].[supID].[All]" dimensionUniqueName="[DRUGS  3]" displayFolder="" count="0" memberValueDatatype="20" unbalanced="0"/>
    <cacheHierarchy uniqueName="[DRUGS  3].[purchasePrice]" caption="purchasePrice" attribute="1" defaultMemberUniqueName="[DRUGS  3].[purchasePrice].[All]" allUniqueName="[DRUGS  3].[purchasePrice].[All]" dimensionUniqueName="[DRUGS  3]" displayFolder="" count="0" memberValueDatatype="5" unbalanced="0"/>
    <cacheHierarchy uniqueName="[DRUGS  3].[sellPrice]" caption="sellPrice" attribute="1" defaultMemberUniqueName="[DRUGS  3].[sellPrice].[All]" allUniqueName="[DRUGS  3].[sellPrice].[All]" dimensionUniqueName="[DRUGS  3]" displayFolder="" count="0" memberValueDatatype="5" unbalanced="0"/>
    <cacheHierarchy uniqueName="[INSURANCE  3].[Column1]" caption="Column1" attribute="1" defaultMemberUniqueName="[INSURANCE  3].[Column1].[All]" allUniqueName="[INSURANCE  3].[Column1].[All]" dimensionUniqueName="[INSURANCE  3]" displayFolder="" count="0" memberValueDatatype="130" unbalanced="0"/>
    <cacheHierarchy uniqueName="[INSURANCE  3].[Column2]" caption="Column2" attribute="1" defaultMemberUniqueName="[INSURANCE  3].[Column2].[All]" allUniqueName="[INSURANCE  3].[Column2].[All]" dimensionUniqueName="[INSURANCE  3]" displayFolder="" count="0" memberValueDatatype="130" unbalanced="0"/>
    <cacheHierarchy uniqueName="[INSURANCE  3].[Column3]" caption="Column3" attribute="1" defaultMemberUniqueName="[INSURANCE  3].[Column3].[All]" allUniqueName="[INSURANCE  3].[Column3].[All]" dimensionUniqueName="[INSURANCE  3]" displayFolder="" count="0" memberValueDatatype="130" unbalanced="0"/>
    <cacheHierarchy uniqueName="[INSURANCE  6].[Column1]" caption="Column1" attribute="1" defaultMemberUniqueName="[INSURANCE  6].[Column1].[All]" allUniqueName="[INSURANCE  6].[Column1].[All]" dimensionUniqueName="[INSURANCE  6]" displayFolder="" count="0" memberValueDatatype="130" unbalanced="0"/>
    <cacheHierarchy uniqueName="[INSURANCE  6].[Column2]" caption="Column2" attribute="1" defaultMemberUniqueName="[INSURANCE  6].[Column2].[All]" allUniqueName="[INSURANCE  6].[Column2].[All]" dimensionUniqueName="[INSURANCE  6]" displayFolder="" count="0" memberValueDatatype="130" unbalanced="0"/>
    <cacheHierarchy uniqueName="[INSURANCE  6].[Column3]" caption="Column3" attribute="1" defaultMemberUniqueName="[INSURANCE  6].[Column3].[All]" allUniqueName="[INSURANCE  6].[Column3].[All]" dimensionUniqueName="[INSURANCE  6]" displayFolder="" count="0" memberValueDatatype="130" unbalanced="0"/>
    <cacheHierarchy uniqueName="[INSURANCE__5].[name]" caption="name" attribute="1" defaultMemberUniqueName="[INSURANCE__5].[name].[All]" allUniqueName="[INSURANCE__5].[name].[All]" dimensionUniqueName="[INSURANCE__5]" displayFolder="" count="0" memberValueDatatype="130" unbalanced="0"/>
    <cacheHierarchy uniqueName="[INSURANCE__5].[phone]" caption="phone" attribute="1" defaultMemberUniqueName="[INSURANCE__5].[phone].[All]" allUniqueName="[INSURANCE__5].[phone].[All]" dimensionUniqueName="[INSURANCE__5]" displayFolder="" count="0" memberValueDatatype="130" unbalanced="0"/>
    <cacheHierarchy uniqueName="[INSURANCE__5].[ClearcoPay]" caption="ClearcoPay" attribute="1" defaultMemberUniqueName="[INSURANCE__5].[ClearcoPay].[All]" allUniqueName="[INSURANCE__5].[ClearcoPay].[All]" dimensionUniqueName="[INSURANCE__5]" displayFolder="" count="0" memberValueDatatype="20" unbalanced="0"/>
    <cacheHierarchy uniqueName="[INSURANCE__5].[coPay]" caption="coPay" attribute="1" defaultMemberUniqueName="[INSURANCE__5].[coPay].[All]" allUniqueName="[INSURANCE__5].[coPay].[All]" dimensionUniqueName="[INSURANCE__5]" displayFolder="" count="0" memberValueDatatype="130" unbalanced="0"/>
    <cacheHierarchy uniqueName="[PATIENT1  3].[firstName]" caption="firstName" attribute="1" defaultMemberUniqueName="[PATIENT1  3].[firstName].[All]" allUniqueName="[PATIENT1  3].[firstName].[All]" dimensionUniqueName="[PATIENT1  3]" displayFolder="" count="0" memberValueDatatype="130" unbalanced="0"/>
    <cacheHierarchy uniqueName="[PATIENT1  3].[lastName]" caption="lastName" attribute="1" defaultMemberUniqueName="[PATIENT1  3].[lastName].[All]" allUniqueName="[PATIENT1  3].[lastName].[All]" dimensionUniqueName="[PATIENT1  3]" displayFolder="" count="0" memberValueDatatype="130" unbalanced="0"/>
    <cacheHierarchy uniqueName="[PATIENT1  3].[birthdate]" caption="birthdate" attribute="1" defaultMemberUniqueName="[PATIENT1  3].[birthdate].[All]" allUniqueName="[PATIENT1  3].[birthdate].[All]" dimensionUniqueName="[PATIENT1  3]" displayFolder="" count="0" memberValueDatatype="130" unbalanced="0"/>
    <cacheHierarchy uniqueName="[PATIENT1  3].[address]" caption="address" attribute="1" defaultMemberUniqueName="[PATIENT1  3].[address].[All]" allUniqueName="[PATIENT1  3].[address].[All]" dimensionUniqueName="[PATIENT1  3]" displayFolder="" count="0" memberValueDatatype="130" unbalanced="0"/>
    <cacheHierarchy uniqueName="[PATIENT1  3].[phone]" caption="phone" attribute="1" defaultMemberUniqueName="[PATIENT1  3].[phone].[All]" allUniqueName="[PATIENT1  3].[phone].[All]" dimensionUniqueName="[PATIENT1  3]" displayFolder="" count="0" memberValueDatatype="130" unbalanced="0"/>
    <cacheHierarchy uniqueName="[PATIENT1  3].[gender]" caption="gender" attribute="1" defaultMemberUniqueName="[PATIENT1  3].[gender].[All]" allUniqueName="[PATIENT1  3].[gender].[All]" dimensionUniqueName="[PATIENT1  3]" displayFolder="" count="0" memberValueDatatype="130" unbalanced="0"/>
    <cacheHierarchy uniqueName="[PATIENT1  3].[insurance]" caption="insurance" attribute="1" defaultMemberUniqueName="[PATIENT1  3].[insurance].[All]" allUniqueName="[PATIENT1  3].[insurance].[All]" dimensionUniqueName="[PATIENT1  3]" displayFolder="" count="0" memberValueDatatype="130" unbalanced="0"/>
    <cacheHierarchy uniqueName="[PATIENT1  3].[patientID]" caption="patientID" attribute="1" defaultMemberUniqueName="[PATIENT1  3].[patientID].[All]" allUniqueName="[PATIENT1  3].[patientID].[All]" dimensionUniqueName="[PATIENT1  3]" displayFolder="" count="0" memberValueDatatype="20" unbalanced="0"/>
    <cacheHierarchy uniqueName="[PATIENT1_1].[firstName]" caption="firstName" attribute="1" defaultMemberUniqueName="[PATIENT1_1].[firstName].[All]" allUniqueName="[PATIENT1_1].[firstName].[All]" dimensionUniqueName="[PATIENT1_1]" displayFolder="" count="0" memberValueDatatype="130" unbalanced="0"/>
    <cacheHierarchy uniqueName="[PATIENT1_1].[lastName]" caption="lastName" attribute="1" defaultMemberUniqueName="[PATIENT1_1].[lastName].[All]" allUniqueName="[PATIENT1_1].[lastName].[All]" dimensionUniqueName="[PATIENT1_1]" displayFolder="" count="0" memberValueDatatype="130" unbalanced="0"/>
    <cacheHierarchy uniqueName="[PATIENT1_1].[birthdate]" caption="birthdate" attribute="1" time="1" defaultMemberUniqueName="[PATIENT1_1].[birthdate].[All]" allUniqueName="[PATIENT1_1].[birthdate].[All]" dimensionUniqueName="[PATIENT1_1]" displayFolder="" count="0" memberValueDatatype="7" unbalanced="0"/>
    <cacheHierarchy uniqueName="[PATIENT1_1].[address]" caption="address" attribute="1" defaultMemberUniqueName="[PATIENT1_1].[address].[All]" allUniqueName="[PATIENT1_1].[address].[All]" dimensionUniqueName="[PATIENT1_1]" displayFolder="" count="0" memberValueDatatype="130" unbalanced="0"/>
    <cacheHierarchy uniqueName="[PATIENT1_1].[phone]" caption="phone" attribute="1" defaultMemberUniqueName="[PATIENT1_1].[phone].[All]" allUniqueName="[PATIENT1_1].[phone].[All]" dimensionUniqueName="[PATIENT1_1]" displayFolder="" count="0" memberValueDatatype="130" unbalanced="0"/>
    <cacheHierarchy uniqueName="[PATIENT1_1].[gender]" caption="gender" attribute="1" defaultMemberUniqueName="[PATIENT1_1].[gender].[All]" allUniqueName="[PATIENT1_1].[gender].[All]" dimensionUniqueName="[PATIENT1_1]" displayFolder="" count="0" memberValueDatatype="130" unbalanced="0"/>
    <cacheHierarchy uniqueName="[PATIENT1_1].[insurance]" caption="insurance" attribute="1" defaultMemberUniqueName="[PATIENT1_1].[insurance].[All]" allUniqueName="[PATIENT1_1].[insurance].[All]" dimensionUniqueName="[PATIENT1_1]" displayFolder="" count="0" memberValueDatatype="130" unbalanced="0"/>
    <cacheHierarchy uniqueName="[PATIENT1_1].[patientID]" caption="patientID" attribute="1" defaultMemberUniqueName="[PATIENT1_1].[patientID].[All]" allUniqueName="[PATIENT1_1].[patientID].[All]" dimensionUniqueName="[PATIENT1_1]" displayFolder="" count="0" memberValueDatatype="20" unbalanced="0"/>
    <cacheHierarchy uniqueName="[PRESCRIPTIONS].[patientID]" caption="patientID" attribute="1" defaultMemberUniqueName="[PRESCRIPTIONS].[patientID].[All]" allUniqueName="[PRESCRIPTIONS].[patientID].[All]" dimensionUniqueName="[PRESCRIPTIONS]" displayFolder="" count="0" memberValueDatatype="20" unbalanced="0"/>
    <cacheHierarchy uniqueName="[PRESCRIPTIONS].[physID]" caption="physID" attribute="1" defaultMemberUniqueName="[PRESCRIPTIONS].[physID].[All]" allUniqueName="[PRESCRIPTIONS].[physID].[All]" dimensionUniqueName="[PRESCRIPTIONS]" displayFolder="" count="0" memberValueDatatype="20" unbalanced="0"/>
    <cacheHierarchy uniqueName="[PRESCRIPTIONS].[NDC]" caption="NDC" attribute="1" defaultMemberUniqueName="[PRESCRIPTIONS].[NDC].[All]" allUniqueName="[PRESCRIPTIONS].[NDC].[All]" dimensionUniqueName="[PRESCRIPTIONS]" displayFolder="" count="0" memberValueDatatype="20" unbalanced="0"/>
    <cacheHierarchy uniqueName="[PRESCRIPTIONS].[NNDC]" caption="NNDC" attribute="1" defaultMemberUniqueName="[PRESCRIPTIONS].[NNDC].[All]" allUniqueName="[PRESCRIPTIONS].[NNDC].[All]" dimensionUniqueName="[PRESCRIPTIONS]" displayFolder="" count="0" memberValueDatatype="20" unbalanced="0"/>
    <cacheHierarchy uniqueName="[PRESCRIPTIONS].[qty]" caption="qty" attribute="1" defaultMemberUniqueName="[PRESCRIPTIONS].[qty].[All]" allUniqueName="[PRESCRIPTIONS].[qty].[All]" dimensionUniqueName="[PRESCRIPTIONS]" displayFolder="" count="0" memberValueDatatype="20" unbalanced="0"/>
    <cacheHierarchy uniqueName="[PRESCRIPTIONS].[Cqty]" caption="Cqty" attribute="1" defaultMemberUniqueName="[PRESCRIPTIONS].[Cqty].[All]" allUniqueName="[PRESCRIPTIONS].[Cqty].[All]" dimensionUniqueName="[PRESCRIPTIONS]" displayFolder="" count="0" memberValueDatatype="20" unbalanced="0"/>
    <cacheHierarchy uniqueName="[PRESCRIPTIONS].[days]" caption="days" attribute="1" defaultMemberUniqueName="[PRESCRIPTIONS].[days].[All]" allUniqueName="[PRESCRIPTIONS].[days].[All]" dimensionUniqueName="[PRESCRIPTIONS]" displayFolder="" count="0" memberValueDatatype="20" unbalanced="0"/>
    <cacheHierarchy uniqueName="[PRESCRIPTIONS].[Date]" caption="Date" attribute="1" time="1" defaultMemberUniqueName="[PRESCRIPTIONS].[Date].[All]" allUniqueName="[PRESCRIPTIONS].[Date].[All]" dimensionUniqueName="[PRESCRIPTIONS]" displayFolder="" count="0" memberValueDatatype="7" unbalanced="0"/>
    <cacheHierarchy uniqueName="[PRESCRIPTIONS].[Drug Price]" caption="Drug Price" attribute="1" defaultMemberUniqueName="[PRESCRIPTIONS].[Drug Price].[All]" allUniqueName="[PRESCRIPTIONS].[Drug Price].[All]" dimensionUniqueName="[PRESCRIPTIONS]" displayFolder="" count="0" memberValueDatatype="5" unbalanced="0"/>
    <cacheHierarchy uniqueName="[PRESCRIPTIONS].[Revenue]" caption="Revenue" attribute="1" defaultMemberUniqueName="[PRESCRIPTIONS].[Revenue].[All]" allUniqueName="[PRESCRIPTIONS].[Revenue].[All]" dimensionUniqueName="[PRESCRIPTIONS]" displayFolder="" count="0" memberValueDatatype="5" unbalanced="0"/>
    <cacheHierarchy uniqueName="[PRESCRIPTIONS].[refills]" caption="refills" attribute="1" defaultMemberUniqueName="[PRESCRIPTIONS].[refills].[All]" allUniqueName="[PRESCRIPTIONS].[refills].[All]" dimensionUniqueName="[PRESCRIPTIONS]" displayFolder="" count="0" memberValueDatatype="20" unbalanced="0"/>
    <cacheHierarchy uniqueName="[PRESCRIPTIONS].[BringInsurance]" caption="BringInsurance" attribute="1" defaultMemberUniqueName="[PRESCRIPTIONS].[BringInsurance].[All]" allUniqueName="[PRESCRIPTIONS].[BringInsurance].[All]" dimensionUniqueName="[PRESCRIPTIONS]" displayFolder="" count="0" memberValueDatatype="130" unbalanced="0"/>
    <cacheHierarchy uniqueName="[PRESCRIPTIONS].[BringCopay]" caption="BringCopay" attribute="1" defaultMemberUniqueName="[PRESCRIPTIONS].[BringCopay].[All]" allUniqueName="[PRESCRIPTIONS].[BringCopay].[All]" dimensionUniqueName="[PRESCRIPTIONS]" displayFolder="" count="0" memberValueDatatype="130" unbalanced="0"/>
    <cacheHierarchy uniqueName="[PRESCRIPTIONS].[status]" caption="status" attribute="1" defaultMemberUniqueName="[PRESCRIPTIONS].[status].[All]" allUniqueName="[PRESCRIPTIONS].[status].[All]" dimensionUniqueName="[PRESCRIPTIONS]" displayFolder="" count="0" memberValueDatatype="130" unbalanced="0"/>
    <cacheHierarchy uniqueName="[PRESCRIPTIONS].[Date (Year)]" caption="Date (Year)" attribute="1" defaultMemberUniqueName="[PRESCRIPTIONS].[Date (Year)].[All]" allUniqueName="[PRESCRIPTIONS].[Date (Year)].[All]" dimensionUniqueName="[PRESCRIPTIONS]" displayFolder="" count="0" memberValueDatatype="130" unbalanced="0"/>
    <cacheHierarchy uniqueName="[PRESCRIPTIONS].[Date (Quarter)]" caption="Date (Quarter)" attribute="1" defaultMemberUniqueName="[PRESCRIPTIONS].[Date (Quarter)].[All]" allUniqueName="[PRESCRIPTIONS].[Date (Quarter)].[All]" dimensionUniqueName="[PRESCRIPTIONS]" displayFolder="" count="0" memberValueDatatype="130" unbalanced="0"/>
    <cacheHierarchy uniqueName="[PRESCRIPTIONS].[Date (Month)]" caption="Date (Month)" attribute="1" defaultMemberUniqueName="[PRESCRIPTIONS].[Date (Month)].[All]" allUniqueName="[PRESCRIPTIONS].[Date (Month)].[All]" dimensionUniqueName="[PRESCRIPTIONS]" displayFolder="" count="0" memberValueDatatype="130" unbalanced="0"/>
    <cacheHierarchy uniqueName="[PRESCRIPTIONS  3].[patientID]" caption="patientID" attribute="1" defaultMemberUniqueName="[PRESCRIPTIONS  3].[patientID].[All]" allUniqueName="[PRESCRIPTIONS  3].[patientID].[All]" dimensionUniqueName="[PRESCRIPTIONS  3]" displayFolder="" count="0" memberValueDatatype="20" unbalanced="0"/>
    <cacheHierarchy uniqueName="[PRESCRIPTIONS  3].[physID]" caption="physID" attribute="1" defaultMemberUniqueName="[PRESCRIPTIONS  3].[physID].[All]" allUniqueName="[PRESCRIPTIONS  3].[physID].[All]" dimensionUniqueName="[PRESCRIPTIONS  3]" displayFolder="" count="0" memberValueDatatype="20" unbalanced="0"/>
    <cacheHierarchy uniqueName="[PRESCRIPTIONS  3].[NDC]" caption="NDC" attribute="1" defaultMemberUniqueName="[PRESCRIPTIONS  3].[NDC].[All]" allUniqueName="[PRESCRIPTIONS  3].[NDC].[All]" dimensionUniqueName="[PRESCRIPTIONS  3]" displayFolder="" count="0" memberValueDatatype="20" unbalanced="0"/>
    <cacheHierarchy uniqueName="[PRESCRIPTIONS  3].[qty]" caption="qty" attribute="1" defaultMemberUniqueName="[PRESCRIPTIONS  3].[qty].[All]" allUniqueName="[PRESCRIPTIONS  3].[qty].[All]" dimensionUniqueName="[PRESCRIPTIONS  3]" displayFolder="" count="0" memberValueDatatype="20" unbalanced="0"/>
    <cacheHierarchy uniqueName="[PRESCRIPTIONS  3].[days]" caption="days" attribute="1" defaultMemberUniqueName="[PRESCRIPTIONS  3].[days].[All]" allUniqueName="[PRESCRIPTIONS  3].[days].[All]" dimensionUniqueName="[PRESCRIPTIONS  3]" displayFolder="" count="0" memberValueDatatype="20" unbalanced="0"/>
    <cacheHierarchy uniqueName="[PRESCRIPTIONS  3].[refills]" caption="refills" attribute="1" defaultMemberUniqueName="[PRESCRIPTIONS  3].[refills].[All]" allUniqueName="[PRESCRIPTIONS  3].[refills].[All]" dimensionUniqueName="[PRESCRIPTIONS  3]" displayFolder="" count="0" memberValueDatatype="20" unbalanced="0"/>
    <cacheHierarchy uniqueName="[PRESCRIPTIONS  3].[status]" caption="status" attribute="1" defaultMemberUniqueName="[PRESCRIPTIONS  3].[status].[All]" allUniqueName="[PRESCRIPTIONS  3].[status].[All]" dimensionUniqueName="[PRESCRIPTIONS  3]" displayFolder="" count="0" memberValueDatatype="130" unbalanced="0"/>
    <cacheHierarchy uniqueName="[SUPPLIER].[name]" caption="name" attribute="1" defaultMemberUniqueName="[SUPPLIER].[name].[All]" allUniqueName="[SUPPLIER].[name].[All]" dimensionUniqueName="[SUPPLIER]" displayFolder="" count="0" memberValueDatatype="130" unbalanced="0"/>
    <cacheHierarchy uniqueName="[SUPPLIER].[address]" caption="address" attribute="1" defaultMemberUniqueName="[SUPPLIER].[address].[All]" allUniqueName="[SUPPLIER].[address].[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130" unbalanced="0"/>
    <cacheHierarchy uniqueName="[SUPPLIER].[supID]" caption="supID" attribute="1" defaultMemberUniqueName="[SUPPLIER].[supID].[All]" allUniqueName="[SUPPLIER].[supID].[All]" dimensionUniqueName="[SUPPLIER]" displayFolder="" count="0" memberValueDatatype="20" unbalanced="0"/>
    <cacheHierarchy uniqueName="[SUPPLIER  3].[name]" caption="name" attribute="1" defaultMemberUniqueName="[SUPPLIER  3].[name].[All]" allUniqueName="[SUPPLIER  3].[name].[All]" dimensionUniqueName="[SUPPLIER  3]" displayFolder="" count="0" memberValueDatatype="130" unbalanced="0"/>
    <cacheHierarchy uniqueName="[SUPPLIER  3].[address]" caption="address" attribute="1" defaultMemberUniqueName="[SUPPLIER  3].[address].[All]" allUniqueName="[SUPPLIER  3].[address].[All]" dimensionUniqueName="[SUPPLIER  3]" displayFolder="" count="0" memberValueDatatype="130" unbalanced="0"/>
    <cacheHierarchy uniqueName="[SUPPLIER  3].[phone]" caption="phone" attribute="1" defaultMemberUniqueName="[SUPPLIER  3].[phone].[All]" allUniqueName="[SUPPLIER  3].[phone].[All]" dimensionUniqueName="[SUPPLIER  3]" displayFolder="" count="0" memberValueDatatype="130" unbalanced="0"/>
    <cacheHierarchy uniqueName="[SUPPLIER  3].[supID]" caption="supID" attribute="1" defaultMemberUniqueName="[SUPPLIER  3].[supID].[All]" allUniqueName="[SUPPLIER  3].[supID].[All]" dimensionUniqueName="[SUPPLIER  3]" displayFolder="" count="0" memberValueDatatype="20" unbalanced="0"/>
    <cacheHierarchy uniqueName="[PRESCRIPTIONS].[Date (Month Index)]" caption="Date (Month Index)" attribute="1" defaultMemberUniqueName="[PRESCRIPTIONS].[Date (Month Index)].[All]" allUniqueName="[PRESCRIPTIONS].[Date (Month Index)].[All]" dimensionUniqueName="[PRESCRIPTIONS]" displayFolder="" count="0" memberValueDatatype="20" unbalanced="0" hidden="1"/>
    <cacheHierarchy uniqueName="[Measures].[__XL_Count DRUGS  3]" caption="__XL_Count DRUGS  3" measure="1" displayFolder="" measureGroup="DRUGS  3" count="0" hidden="1"/>
    <cacheHierarchy uniqueName="[Measures].[__XL_Count DOCTOR1  3]" caption="__XL_Count DOCTOR1  3" measure="1" displayFolder="" measureGroup="DOCTOR1  3" count="0" hidden="1"/>
    <cacheHierarchy uniqueName="[Measures].[__XL_Count INSURANCE  3]" caption="__XL_Count INSURANCE  3" measure="1" displayFolder="" measureGroup="INSURANCE  3" count="0" hidden="1"/>
    <cacheHierarchy uniqueName="[Measures].[__XL_Count PATIENT1  3]" caption="__XL_Count PATIENT1  3" measure="1" displayFolder="" measureGroup="PATIENT1  3" count="0" hidden="1"/>
    <cacheHierarchy uniqueName="[Measures].[__XL_Count PRESCRIPTIONS  3]" caption="__XL_Count PRESCRIPTIONS  3" measure="1" displayFolder="" measureGroup="PRESCRIPTIONS  3" count="0" hidden="1"/>
    <cacheHierarchy uniqueName="[Measures].[__XL_Count SUPPLIER  3]" caption="__XL_Count SUPPLIER  3" measure="1" displayFolder="" measureGroup="SUPPLIER  3" count="0" hidden="1"/>
    <cacheHierarchy uniqueName="[Measures].[__XL_Count INSURANCE  6]" caption="__XL_Count INSURANCE  6" measure="1" displayFolder="" measureGroup="INSURANCE  6" count="0" hidden="1"/>
    <cacheHierarchy uniqueName="[Measures].[__XL_Count PATIENT1_1]" caption="__XL_Count PATIENT1_1" measure="1" displayFolder="" measureGroup="PATIENT1_1" count="0" hidden="1"/>
    <cacheHierarchy uniqueName="[Measures].[__XL_Count PRESCRIPTIONS]" caption="__XL_Count PRESCRIPTIONS" measure="1" displayFolder="" measureGroup="PRESCRIPTIONS" count="0" hidden="1"/>
    <cacheHierarchy uniqueName="[Measures].[__XL_Count DRUGS]" caption="__XL_Count DRUGS" measure="1" displayFolder="" measureGroup="DRUGS" count="0" hidden="1"/>
    <cacheHierarchy uniqueName="[Measures].[__XL_Count DOCTOR1_1]" caption="__XL_Count DOCTOR1_1" measure="1" displayFolder="" measureGroup="DOCTOR1_1" count="0" hidden="1"/>
    <cacheHierarchy uniqueName="[Measures].[__XL_Count SUPPLIER]" caption="__XL_Count SUPPLIER" measure="1" displayFolder="" measureGroup="SUPPLIER" count="0" hidden="1"/>
    <cacheHierarchy uniqueName="[Measures].[__XL_Count INSURANCE__5]" caption="__XL_Count INSURANCE__5" measure="1" displayFolder="" measureGroup="INSURANCE__5" count="0" hidden="1"/>
    <cacheHierarchy uniqueName="[Measures].[__No measures defined]" caption="__No measures defined" measure="1" displayFolder="" count="0" hidden="1"/>
    <cacheHierarchy uniqueName="[Measures].[Count of patientID]" caption="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Distinct Count of patientID]" caption="Distinct 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Sum of NDC]" caption="Sum of NDC" measure="1" displayFolder="" measureGroup="PRESCRIPTIONS" count="0" hidden="1">
      <extLst>
        <ext xmlns:x15="http://schemas.microsoft.com/office/spreadsheetml/2010/11/main" uri="{B97F6D7D-B522-45F9-BDA1-12C45D357490}">
          <x15:cacheHierarchy aggregatedColumn="58"/>
        </ext>
      </extLst>
    </cacheHierarchy>
    <cacheHierarchy uniqueName="[Measures].[Count of NDC]" caption="Count of NDC" measure="1" displayFolder="" measureGroup="PRESCRIPTIONS" count="0" hidden="1">
      <extLst>
        <ext xmlns:x15="http://schemas.microsoft.com/office/spreadsheetml/2010/11/main" uri="{B97F6D7D-B522-45F9-BDA1-12C45D357490}">
          <x15:cacheHierarchy aggregatedColumn="58"/>
        </ext>
      </extLst>
    </cacheHierarchy>
    <cacheHierarchy uniqueName="[Measures].[Sum of qty]" caption="Sum of qty" measure="1" displayFolder="" measureGroup="PRESCRIPTIONS  3" count="0" hidden="1">
      <extLst>
        <ext xmlns:x15="http://schemas.microsoft.com/office/spreadsheetml/2010/11/main" uri="{B97F6D7D-B522-45F9-BDA1-12C45D357490}">
          <x15:cacheHierarchy aggregatedColumn="76"/>
        </ext>
      </extLst>
    </cacheHierarchy>
    <cacheHierarchy uniqueName="[Measures].[Sum of qty 2]" caption="Sum of qty 2" measure="1" displayFolder="" measureGroup="PRESCRIPTIONS" count="0" hidden="1">
      <extLst>
        <ext xmlns:x15="http://schemas.microsoft.com/office/spreadsheetml/2010/11/main" uri="{B97F6D7D-B522-45F9-BDA1-12C45D357490}">
          <x15:cacheHierarchy aggregatedColumn="60"/>
        </ext>
      </extLst>
    </cacheHierarchy>
    <cacheHierarchy uniqueName="[Measures].[Sum of patientID]" caption="Sum of patientID" measure="1" displayFolder="" measureGroup="PRESCRIPTIONS" count="0" hidden="1">
      <extLst>
        <ext xmlns:x15="http://schemas.microsoft.com/office/spreadsheetml/2010/11/main" uri="{B97F6D7D-B522-45F9-BDA1-12C45D357490}">
          <x15:cacheHierarchy aggregatedColumn="56"/>
        </ext>
      </extLst>
    </cacheHierarchy>
    <cacheHierarchy uniqueName="[Measures].[Sum of physID]" caption="Sum of physID" measure="1" displayFolder="" measureGroup="PRESCRIPTIONS" count="0" hidden="1">
      <extLst>
        <ext xmlns:x15="http://schemas.microsoft.com/office/spreadsheetml/2010/11/main" uri="{B97F6D7D-B522-45F9-BDA1-12C45D357490}">
          <x15:cacheHierarchy aggregatedColumn="57"/>
        </ext>
      </extLst>
    </cacheHierarchy>
    <cacheHierarchy uniqueName="[Measures].[Count of gender]" caption="Count of gender" measure="1" displayFolder="" measureGroup="PATIENT1  3" count="0" hidden="1">
      <extLst>
        <ext xmlns:x15="http://schemas.microsoft.com/office/spreadsheetml/2010/11/main" uri="{B97F6D7D-B522-45F9-BDA1-12C45D357490}">
          <x15:cacheHierarchy aggregatedColumn="45"/>
        </ext>
      </extLst>
    </cacheHierarchy>
    <cacheHierarchy uniqueName="[Measures].[Sum of supID]" caption="Sum of supID" measure="1" displayFolder="" measureGroup="SUPPLIER  3" count="0" hidden="1">
      <extLst>
        <ext xmlns:x15="http://schemas.microsoft.com/office/spreadsheetml/2010/11/main" uri="{B97F6D7D-B522-45F9-BDA1-12C45D357490}">
          <x15:cacheHierarchy aggregatedColumn="87"/>
        </ext>
      </extLst>
    </cacheHierarchy>
    <cacheHierarchy uniqueName="[Measures].[Count of NDC 2]" caption="Count of NDC 2" measure="1" displayFolder="" measureGroup="DRUGS" count="0" hidden="1">
      <extLst>
        <ext xmlns:x15="http://schemas.microsoft.com/office/spreadsheetml/2010/11/main" uri="{B97F6D7D-B522-45F9-BDA1-12C45D357490}">
          <x15:cacheHierarchy aggregatedColumn="10"/>
        </ext>
      </extLst>
    </cacheHierarchy>
    <cacheHierarchy uniqueName="[Measures].[Count of status]" caption="Count of status" measure="1" displayFolder="" measureGroup="PRESCRIPTIONS  3" count="0" hidden="1">
      <extLst>
        <ext xmlns:x15="http://schemas.microsoft.com/office/spreadsheetml/2010/11/main" uri="{B97F6D7D-B522-45F9-BDA1-12C45D357490}">
          <x15:cacheHierarchy aggregatedColumn="79"/>
        </ext>
      </extLst>
    </cacheHierarchy>
    <cacheHierarchy uniqueName="[Measures].[Sum of Revenue]" caption="Sum of Revenue" measure="1" displayFolder="" measureGroup="PRESCRIPTIONS" count="0" hidden="1">
      <extLst>
        <ext xmlns:x15="http://schemas.microsoft.com/office/spreadsheetml/2010/11/main" uri="{B97F6D7D-B522-45F9-BDA1-12C45D357490}">
          <x15:cacheHierarchy aggregatedColumn="65"/>
        </ext>
      </extLst>
    </cacheHierarchy>
    <cacheHierarchy uniqueName="[Measures].[Sum of NNDC]" caption="Sum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NNDC]" caption="Count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gender 2]" caption="Count of gender 2" measure="1" displayFolder="" measureGroup="PATIENT1_1" count="0" hidden="1">
      <extLst>
        <ext xmlns:x15="http://schemas.microsoft.com/office/spreadsheetml/2010/11/main" uri="{B97F6D7D-B522-45F9-BDA1-12C45D357490}">
          <x15:cacheHierarchy aggregatedColumn="53"/>
        </ext>
      </extLst>
    </cacheHierarchy>
    <cacheHierarchy uniqueName="[Measures].[Count of status 2]" caption="Count of status 2" measure="1" displayFolder="" measureGroup="PRESCRIPTIONS" count="0" hidden="1">
      <extLst>
        <ext xmlns:x15="http://schemas.microsoft.com/office/spreadsheetml/2010/11/main" uri="{B97F6D7D-B522-45F9-BDA1-12C45D357490}">
          <x15:cacheHierarchy aggregatedColumn="69"/>
        </ext>
      </extLst>
    </cacheHierarchy>
    <cacheHierarchy uniqueName="[Measures].[Count of patientID 2]" caption="Count of patientID 2" measure="1" displayFolder="" measureGroup="PRESCRIPTIONS" count="0" hidden="1">
      <extLst>
        <ext xmlns:x15="http://schemas.microsoft.com/office/spreadsheetml/2010/11/main" uri="{B97F6D7D-B522-45F9-BDA1-12C45D357490}">
          <x15:cacheHierarchy aggregatedColumn="56"/>
        </ext>
      </extLst>
    </cacheHierarchy>
    <cacheHierarchy uniqueName="[Measures].[Sum of NNDC 2]" caption="Sum of NNDC 2" measure="1" displayFolder="" measureGroup="DRUGS" count="0" hidden="1">
      <extLst>
        <ext xmlns:x15="http://schemas.microsoft.com/office/spreadsheetml/2010/11/main" uri="{B97F6D7D-B522-45F9-BDA1-12C45D357490}">
          <x15:cacheHierarchy aggregatedColumn="11"/>
        </ext>
      </extLst>
    </cacheHierarchy>
    <cacheHierarchy uniqueName="[Measures].[Count of NNDC 2]" caption="Count of NNDC 2" measure="1" displayFolder="" measureGroup="DRUGS" count="0" hidden="1">
      <extLst>
        <ext xmlns:x15="http://schemas.microsoft.com/office/spreadsheetml/2010/11/main" uri="{B97F6D7D-B522-45F9-BDA1-12C45D357490}">
          <x15:cacheHierarchy aggregatedColumn="11"/>
        </ext>
      </extLst>
    </cacheHierarchy>
  </cacheHierarchies>
  <kpis count="0"/>
  <dimensions count="14">
    <dimension name="DOCTOR1  3" uniqueName="[DOCTOR1  3]" caption="DOCTOR1  3"/>
    <dimension name="DOCTOR1_1" uniqueName="[DOCTOR1_1]" caption="DOCTOR1_1"/>
    <dimension name="DRUGS" uniqueName="[DRUGS]" caption="DRUGS"/>
    <dimension name="DRUGS  3" uniqueName="[DRUGS  3]" caption="DRUGS  3"/>
    <dimension name="INSURANCE  3" uniqueName="[INSURANCE  3]" caption="INSURANCE  3"/>
    <dimension name="INSURANCE  6" uniqueName="[INSURANCE  6]" caption="INSURANCE  6"/>
    <dimension name="INSURANCE__5" uniqueName="[INSURANCE__5]" caption="INSURANCE__5"/>
    <dimension measure="1" name="Measures" uniqueName="[Measures]" caption="Measures"/>
    <dimension name="PATIENT1  3" uniqueName="[PATIENT1  3]" caption="PATIENT1  3"/>
    <dimension name="PATIENT1_1" uniqueName="[PATIENT1_1]" caption="PATIENT1_1"/>
    <dimension name="PRESCRIPTIONS" uniqueName="[PRESCRIPTIONS]" caption="PRESCRIPTIONS"/>
    <dimension name="PRESCRIPTIONS  3" uniqueName="[PRESCRIPTIONS  3]" caption="PRESCRIPTIONS  3"/>
    <dimension name="SUPPLIER" uniqueName="[SUPPLIER]" caption="SUPPLIER"/>
    <dimension name="SUPPLIER  3" uniqueName="[SUPPLIER  3]" caption="SUPPLIER  3"/>
  </dimensions>
  <measureGroups count="13">
    <measureGroup name="DOCTOR1  3" caption="DOCTOR1  3"/>
    <measureGroup name="DOCTOR1_1" caption="DOCTOR1_1"/>
    <measureGroup name="DRUGS" caption="DRUGS"/>
    <measureGroup name="DRUGS  3" caption="DRUGS  3"/>
    <measureGroup name="INSURANCE  3" caption="INSURANCE  3"/>
    <measureGroup name="INSURANCE  6" caption="INSURANCE  6"/>
    <measureGroup name="INSURANCE__5" caption="INSURANCE__5"/>
    <measureGroup name="PATIENT1  3" caption="PATIENT1  3"/>
    <measureGroup name="PATIENT1_1" caption="PATIENT1_1"/>
    <measureGroup name="PRESCRIPTIONS" caption="PRESCRIPTIONS"/>
    <measureGroup name="PRESCRIPTIONS  3" caption="PRESCRIPTIONS  3"/>
    <measureGroup name="SUPPLIER" caption="SUPPLIER"/>
    <measureGroup name="SUPPLIER  3" caption="SUPPLIER  3"/>
  </measureGroups>
  <maps count="16">
    <map measureGroup="0" dimension="0"/>
    <map measureGroup="1" dimension="1"/>
    <map measureGroup="2" dimension="2"/>
    <map measureGroup="3" dimension="3"/>
    <map measureGroup="3" dimension="13"/>
    <map measureGroup="4" dimension="4"/>
    <map measureGroup="5" dimension="5"/>
    <map measureGroup="6" dimension="6"/>
    <map measureGroup="7" dimension="8"/>
    <map measureGroup="8" dimension="9"/>
    <map measureGroup="9" dimension="10"/>
    <map measureGroup="10" dimension="0"/>
    <map measureGroup="10" dimension="8"/>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3.445757754627" backgroundQuery="1" createdVersion="8" refreshedVersion="8" minRefreshableVersion="3" recordCount="0" supportSubquery="1" supportAdvancedDrill="1" xr:uid="{88C237D6-7753-496A-A256-B4C0B7A25166}">
  <cacheSource type="external" connectionId="21"/>
  <cacheFields count="0"/>
  <cacheHierarchies count="123">
    <cacheHierarchy uniqueName="[DOCTOR1  3].[physID]" caption="physID" attribute="1" defaultMemberUniqueName="[DOCTOR1  3].[physID].[All]" allUniqueName="[DOCTOR1  3].[physID].[All]" dimensionUniqueName="[DOCTOR1  3]" displayFolder="" count="0" memberValueDatatype="20" unbalanced="0"/>
    <cacheHierarchy uniqueName="[DOCTOR1  3].[name]" caption="name" attribute="1" defaultMemberUniqueName="[DOCTOR1  3].[name].[All]" allUniqueName="[DOCTOR1  3].[name].[All]" dimensionUniqueName="[DOCTOR1  3]" displayFolder="" count="0" memberValueDatatype="130" unbalanced="0"/>
    <cacheHierarchy uniqueName="[DOCTOR1  3].[address]" caption="address" attribute="1" defaultMemberUniqueName="[DOCTOR1  3].[address].[All]" allUniqueName="[DOCTOR1  3].[address].[All]" dimensionUniqueName="[DOCTOR1  3]" displayFolder="" count="0" memberValueDatatype="130" unbalanced="0"/>
    <cacheHierarchy uniqueName="[DOCTOR1  3].[phone]" caption="phone" attribute="1" defaultMemberUniqueName="[DOCTOR1  3].[phone].[All]" allUniqueName="[DOCTOR1  3].[phone].[All]" dimensionUniqueName="[DOCTOR1  3]" displayFolder="" count="0" memberValueDatatype="130" unbalanced="0"/>
    <cacheHierarchy uniqueName="[DOCTOR1_1].[physID]" caption="physID" attribute="1" defaultMemberUniqueName="[DOCTOR1_1].[physID].[All]" allUniqueName="[DOCTOR1_1].[physID].[All]" dimensionUniqueName="[DOCTOR1_1]" displayFolder="" count="0" memberValueDatatype="130" unbalanced="0"/>
    <cacheHierarchy uniqueName="[DOCTOR1_1].[name]" caption="name" attribute="1" defaultMemberUniqueName="[DOCTOR1_1].[name].[All]" allUniqueName="[DOCTOR1_1].[name].[All]" dimensionUniqueName="[DOCTOR1_1]" displayFolder="" count="0" memberValueDatatype="130" unbalanced="0"/>
    <cacheHierarchy uniqueName="[DOCTOR1_1].[address]" caption="address" attribute="1" defaultMemberUniqueName="[DOCTOR1_1].[address].[All]" allUniqueName="[DOCTOR1_1].[address].[All]" dimensionUniqueName="[DOCTOR1_1]" displayFolder="" count="0" memberValueDatatype="130" unbalanced="0"/>
    <cacheHierarchy uniqueName="[DOCTOR1_1].[phone]" caption="phone" attribute="1" defaultMemberUniqueName="[DOCTOR1_1].[phone].[All]" allUniqueName="[DOCTOR1_1].[phone].[All]" dimensionUniqueName="[DOCTOR1_1]" displayFolder="" count="0" memberValueDatatype="130" unbalanced="0"/>
    <cacheHierarchy uniqueName="[DRUGS].[brandName]" caption="brandName" attribute="1" defaultMemberUniqueName="[DRUGS].[brandName].[All]" allUniqueName="[DRUGS].[brandName].[All]" dimensionUniqueName="[DRUGS]" displayFolder="" count="0" memberValueDatatype="130" unbalanced="0"/>
    <cacheHierarchy uniqueName="[DRUGS].[genericName]" caption="genericName" attribute="1" defaultMemberUniqueName="[DRUGS].[genericName].[All]" allUniqueName="[DRUGS].[genericName].[All]" dimensionUniqueName="[DRUGS]" displayFolder="" count="0" memberValueDatatype="130" unbalanced="0"/>
    <cacheHierarchy uniqueName="[DRUGS].[NDC]" caption="NDC" attribute="1" defaultMemberUniqueName="[DRUGS].[NDC].[All]" allUniqueName="[DRUGS].[NDC].[All]" dimensionUniqueName="[DRUGS]" displayFolder="" count="0" memberValueDatatype="130" unbalanced="0"/>
    <cacheHierarchy uniqueName="[DRUGS].[NNDC]" caption="NNDC" attribute="1" defaultMemberUniqueName="[DRUGS].[NNDC].[All]" allUniqueName="[DRUGS].[NNDC].[All]" dimensionUniqueName="[DRUGS]" displayFolder="" count="0" memberValueDatatype="20" unbalanced="0"/>
    <cacheHierarchy uniqueName="[DRUGS].[dosage]" caption="dosage" attribute="1" defaultMemberUniqueName="[DRUGS].[dosage].[All]" allUniqueName="[DRUGS].[dosage].[All]" dimensionUniqueName="[DRUGS]" displayFolder="" count="0" memberValueDatatype="130" unbalanced="0"/>
    <cacheHierarchy uniqueName="[DRUGS].[expDate]" caption="expDate" attribute="1" defaultMemberUniqueName="[DRUGS].[expDate].[All]" allUniqueName="[DRUGS].[expDate].[All]" dimensionUniqueName="[DRUGS]" displayFolder="" count="0" memberValueDatatype="130" unbalanced="0"/>
    <cacheHierarchy uniqueName="[DRUGS].[Days to Expiry]" caption="Days to Expiry" attribute="1" defaultMemberUniqueName="[DRUGS].[Days to Expiry].[All]" allUniqueName="[DRUGS].[Days to Expiry].[All]" dimensionUniqueName="[DRUGS]" displayFolder="" count="0" memberValueDatatype="20" unbalanced="0"/>
    <cacheHierarchy uniqueName="[DRUGS].[Expiry Status]" caption="Expiry Status" attribute="1" defaultMemberUniqueName="[DRUGS].[Expiry Status].[All]" allUniqueName="[DRUGS].[Expiry Status].[All]" dimensionUniqueName="[DRUGS]" displayFolder="" count="0" memberValueDatatype="130" unbalanced="0"/>
    <cacheHierarchy uniqueName="[DRUGS].[supID]" caption="supID" attribute="1" defaultMemberUniqueName="[DRUGS].[supID].[All]" allUniqueName="[DRUGS].[supID].[All]" dimensionUniqueName="[DRUGS]" displayFolder="" count="0" memberValueDatatype="130" unbalanced="0"/>
    <cacheHierarchy uniqueName="[DRUGS].[Drug Category]" caption="Drug Category" attribute="1" defaultMemberUniqueName="[DRUGS].[Drug Category].[All]" allUniqueName="[DRUGS].[Drug Category].[All]" dimensionUniqueName="[DRUGS]" displayFolder="" count="0" memberValueDatatype="130" unbalanced="0"/>
    <cacheHierarchy uniqueName="[DRUGS].[purchasePrice]" caption="purchasePrice" attribute="1" defaultMemberUniqueName="[DRUGS].[purchasePrice].[All]" allUniqueName="[DRUGS].[purchasePrice].[All]" dimensionUniqueName="[DRUGS]" displayFolder="" count="0" memberValueDatatype="130" unbalanced="0"/>
    <cacheHierarchy uniqueName="[DRUGS].[cpurchasePrice]" caption="cpurchasePrice" attribute="1" defaultMemberUniqueName="[DRUGS].[cpurchasePrice].[All]" allUniqueName="[DRUGS].[cpurchasePrice].[All]" dimensionUniqueName="[DRUGS]" displayFolder="" count="0" memberValueDatatype="5" unbalanced="0"/>
    <cacheHierarchy uniqueName="[DRUGS].[sellPrice]" caption="sellPrice" attribute="1" defaultMemberUniqueName="[DRUGS].[sellPrice].[All]" allUniqueName="[DRUGS].[sellPrice].[All]" dimensionUniqueName="[DRUGS]" displayFolder="" count="0" memberValueDatatype="130" unbalanced="0"/>
    <cacheHierarchy uniqueName="[DRUGS].[Exp Date]" caption="Exp Date" attribute="1" time="1" defaultMemberUniqueName="[DRUGS].[Exp Date].[All]" allUniqueName="[DRUGS].[Exp Date].[All]" dimensionUniqueName="[DRUGS]" displayFolder="" count="0" memberValueDatatype="7" unbalanced="0"/>
    <cacheHierarchy uniqueName="[DRUGS  3].[brandName]" caption="brandName" attribute="1" defaultMemberUniqueName="[DRUGS  3].[brandName].[All]" allUniqueName="[DRUGS  3].[brandName].[All]" dimensionUniqueName="[DRUGS  3]" displayFolder="" count="0" memberValueDatatype="130" unbalanced="0"/>
    <cacheHierarchy uniqueName="[DRUGS  3].[genericName]" caption="genericName" attribute="1" defaultMemberUniqueName="[DRUGS  3].[genericName].[All]" allUniqueName="[DRUGS  3].[genericName].[All]" dimensionUniqueName="[DRUGS  3]" displayFolder="" count="0" memberValueDatatype="130" unbalanced="0"/>
    <cacheHierarchy uniqueName="[DRUGS  3].[NDC]" caption="NDC" attribute="1" defaultMemberUniqueName="[DRUGS  3].[NDC].[All]" allUniqueName="[DRUGS  3].[NDC].[All]" dimensionUniqueName="[DRUGS  3]" displayFolder="" count="0" memberValueDatatype="20" unbalanced="0"/>
    <cacheHierarchy uniqueName="[DRUGS  3].[dosage]" caption="dosage" attribute="1" defaultMemberUniqueName="[DRUGS  3].[dosage].[All]" allUniqueName="[DRUGS  3].[dosage].[All]" dimensionUniqueName="[DRUGS  3]" displayFolder="" count="0" memberValueDatatype="20" unbalanced="0"/>
    <cacheHierarchy uniqueName="[DRUGS  3].[expDate]" caption="expDate" attribute="1" defaultMemberUniqueName="[DRUGS  3].[expDate].[All]" allUniqueName="[DRUGS  3].[expDate].[All]" dimensionUniqueName="[DRUGS  3]" displayFolder="" count="0" memberValueDatatype="130" unbalanced="0"/>
    <cacheHierarchy uniqueName="[DRUGS  3].[supID]" caption="supID" attribute="1" defaultMemberUniqueName="[DRUGS  3].[supID].[All]" allUniqueName="[DRUGS  3].[supID].[All]" dimensionUniqueName="[DRUGS  3]" displayFolder="" count="0" memberValueDatatype="20" unbalanced="0"/>
    <cacheHierarchy uniqueName="[DRUGS  3].[purchasePrice]" caption="purchasePrice" attribute="1" defaultMemberUniqueName="[DRUGS  3].[purchasePrice].[All]" allUniqueName="[DRUGS  3].[purchasePrice].[All]" dimensionUniqueName="[DRUGS  3]" displayFolder="" count="0" memberValueDatatype="5" unbalanced="0"/>
    <cacheHierarchy uniqueName="[DRUGS  3].[sellPrice]" caption="sellPrice" attribute="1" defaultMemberUniqueName="[DRUGS  3].[sellPrice].[All]" allUniqueName="[DRUGS  3].[sellPrice].[All]" dimensionUniqueName="[DRUGS  3]" displayFolder="" count="0" memberValueDatatype="5" unbalanced="0"/>
    <cacheHierarchy uniqueName="[INSURANCE  3].[Column1]" caption="Column1" attribute="1" defaultMemberUniqueName="[INSURANCE  3].[Column1].[All]" allUniqueName="[INSURANCE  3].[Column1].[All]" dimensionUniqueName="[INSURANCE  3]" displayFolder="" count="0" memberValueDatatype="130" unbalanced="0"/>
    <cacheHierarchy uniqueName="[INSURANCE  3].[Column2]" caption="Column2" attribute="1" defaultMemberUniqueName="[INSURANCE  3].[Column2].[All]" allUniqueName="[INSURANCE  3].[Column2].[All]" dimensionUniqueName="[INSURANCE  3]" displayFolder="" count="0" memberValueDatatype="130" unbalanced="0"/>
    <cacheHierarchy uniqueName="[INSURANCE  3].[Column3]" caption="Column3" attribute="1" defaultMemberUniqueName="[INSURANCE  3].[Column3].[All]" allUniqueName="[INSURANCE  3].[Column3].[All]" dimensionUniqueName="[INSURANCE  3]" displayFolder="" count="0" memberValueDatatype="130" unbalanced="0"/>
    <cacheHierarchy uniqueName="[INSURANCE  6].[Column1]" caption="Column1" attribute="1" defaultMemberUniqueName="[INSURANCE  6].[Column1].[All]" allUniqueName="[INSURANCE  6].[Column1].[All]" dimensionUniqueName="[INSURANCE  6]" displayFolder="" count="0" memberValueDatatype="130" unbalanced="0"/>
    <cacheHierarchy uniqueName="[INSURANCE  6].[Column2]" caption="Column2" attribute="1" defaultMemberUniqueName="[INSURANCE  6].[Column2].[All]" allUniqueName="[INSURANCE  6].[Column2].[All]" dimensionUniqueName="[INSURANCE  6]" displayFolder="" count="0" memberValueDatatype="130" unbalanced="0"/>
    <cacheHierarchy uniqueName="[INSURANCE  6].[Column3]" caption="Column3" attribute="1" defaultMemberUniqueName="[INSURANCE  6].[Column3].[All]" allUniqueName="[INSURANCE  6].[Column3].[All]" dimensionUniqueName="[INSURANCE  6]" displayFolder="" count="0" memberValueDatatype="130" unbalanced="0"/>
    <cacheHierarchy uniqueName="[INSURANCE__5].[name]" caption="name" attribute="1" defaultMemberUniqueName="[INSURANCE__5].[name].[All]" allUniqueName="[INSURANCE__5].[name].[All]" dimensionUniqueName="[INSURANCE__5]" displayFolder="" count="0" memberValueDatatype="130" unbalanced="0"/>
    <cacheHierarchy uniqueName="[INSURANCE__5].[phone]" caption="phone" attribute="1" defaultMemberUniqueName="[INSURANCE__5].[phone].[All]" allUniqueName="[INSURANCE__5].[phone].[All]" dimensionUniqueName="[INSURANCE__5]" displayFolder="" count="0" memberValueDatatype="130" unbalanced="0"/>
    <cacheHierarchy uniqueName="[INSURANCE__5].[ClearcoPay]" caption="ClearcoPay" attribute="1" defaultMemberUniqueName="[INSURANCE__5].[ClearcoPay].[All]" allUniqueName="[INSURANCE__5].[ClearcoPay].[All]" dimensionUniqueName="[INSURANCE__5]" displayFolder="" count="0" memberValueDatatype="20" unbalanced="0"/>
    <cacheHierarchy uniqueName="[INSURANCE__5].[coPay]" caption="coPay" attribute="1" defaultMemberUniqueName="[INSURANCE__5].[coPay].[All]" allUniqueName="[INSURANCE__5].[coPay].[All]" dimensionUniqueName="[INSURANCE__5]" displayFolder="" count="0" memberValueDatatype="130" unbalanced="0"/>
    <cacheHierarchy uniqueName="[PATIENT1  3].[firstName]" caption="firstName" attribute="1" defaultMemberUniqueName="[PATIENT1  3].[firstName].[All]" allUniqueName="[PATIENT1  3].[firstName].[All]" dimensionUniqueName="[PATIENT1  3]" displayFolder="" count="0" memberValueDatatype="130" unbalanced="0"/>
    <cacheHierarchy uniqueName="[PATIENT1  3].[lastName]" caption="lastName" attribute="1" defaultMemberUniqueName="[PATIENT1  3].[lastName].[All]" allUniqueName="[PATIENT1  3].[lastName].[All]" dimensionUniqueName="[PATIENT1  3]" displayFolder="" count="0" memberValueDatatype="130" unbalanced="0"/>
    <cacheHierarchy uniqueName="[PATIENT1  3].[birthdate]" caption="birthdate" attribute="1" defaultMemberUniqueName="[PATIENT1  3].[birthdate].[All]" allUniqueName="[PATIENT1  3].[birthdate].[All]" dimensionUniqueName="[PATIENT1  3]" displayFolder="" count="0" memberValueDatatype="130" unbalanced="0"/>
    <cacheHierarchy uniqueName="[PATIENT1  3].[address]" caption="address" attribute="1" defaultMemberUniqueName="[PATIENT1  3].[address].[All]" allUniqueName="[PATIENT1  3].[address].[All]" dimensionUniqueName="[PATIENT1  3]" displayFolder="" count="0" memberValueDatatype="130" unbalanced="0"/>
    <cacheHierarchy uniqueName="[PATIENT1  3].[phone]" caption="phone" attribute="1" defaultMemberUniqueName="[PATIENT1  3].[phone].[All]" allUniqueName="[PATIENT1  3].[phone].[All]" dimensionUniqueName="[PATIENT1  3]" displayFolder="" count="0" memberValueDatatype="130" unbalanced="0"/>
    <cacheHierarchy uniqueName="[PATIENT1  3].[gender]" caption="gender" attribute="1" defaultMemberUniqueName="[PATIENT1  3].[gender].[All]" allUniqueName="[PATIENT1  3].[gender].[All]" dimensionUniqueName="[PATIENT1  3]" displayFolder="" count="0" memberValueDatatype="130" unbalanced="0"/>
    <cacheHierarchy uniqueName="[PATIENT1  3].[insurance]" caption="insurance" attribute="1" defaultMemberUniqueName="[PATIENT1  3].[insurance].[All]" allUniqueName="[PATIENT1  3].[insurance].[All]" dimensionUniqueName="[PATIENT1  3]" displayFolder="" count="0" memberValueDatatype="130" unbalanced="0"/>
    <cacheHierarchy uniqueName="[PATIENT1  3].[patientID]" caption="patientID" attribute="1" defaultMemberUniqueName="[PATIENT1  3].[patientID].[All]" allUniqueName="[PATIENT1  3].[patientID].[All]" dimensionUniqueName="[PATIENT1  3]" displayFolder="" count="0" memberValueDatatype="20" unbalanced="0"/>
    <cacheHierarchy uniqueName="[PATIENT1_1].[firstName]" caption="firstName" attribute="1" defaultMemberUniqueName="[PATIENT1_1].[firstName].[All]" allUniqueName="[PATIENT1_1].[firstName].[All]" dimensionUniqueName="[PATIENT1_1]" displayFolder="" count="0" memberValueDatatype="130" unbalanced="0"/>
    <cacheHierarchy uniqueName="[PATIENT1_1].[lastName]" caption="lastName" attribute="1" defaultMemberUniqueName="[PATIENT1_1].[lastName].[All]" allUniqueName="[PATIENT1_1].[lastName].[All]" dimensionUniqueName="[PATIENT1_1]" displayFolder="" count="0" memberValueDatatype="130" unbalanced="0"/>
    <cacheHierarchy uniqueName="[PATIENT1_1].[birthdate]" caption="birthdate" attribute="1" time="1" defaultMemberUniqueName="[PATIENT1_1].[birthdate].[All]" allUniqueName="[PATIENT1_1].[birthdate].[All]" dimensionUniqueName="[PATIENT1_1]" displayFolder="" count="0" memberValueDatatype="7" unbalanced="0"/>
    <cacheHierarchy uniqueName="[PATIENT1_1].[address]" caption="address" attribute="1" defaultMemberUniqueName="[PATIENT1_1].[address].[All]" allUniqueName="[PATIENT1_1].[address].[All]" dimensionUniqueName="[PATIENT1_1]" displayFolder="" count="0" memberValueDatatype="130" unbalanced="0"/>
    <cacheHierarchy uniqueName="[PATIENT1_1].[phone]" caption="phone" attribute="1" defaultMemberUniqueName="[PATIENT1_1].[phone].[All]" allUniqueName="[PATIENT1_1].[phone].[All]" dimensionUniqueName="[PATIENT1_1]" displayFolder="" count="0" memberValueDatatype="130" unbalanced="0"/>
    <cacheHierarchy uniqueName="[PATIENT1_1].[gender]" caption="gender" attribute="1" defaultMemberUniqueName="[PATIENT1_1].[gender].[All]" allUniqueName="[PATIENT1_1].[gender].[All]" dimensionUniqueName="[PATIENT1_1]" displayFolder="" count="0" memberValueDatatype="130" unbalanced="0"/>
    <cacheHierarchy uniqueName="[PATIENT1_1].[insurance]" caption="insurance" attribute="1" defaultMemberUniqueName="[PATIENT1_1].[insurance].[All]" allUniqueName="[PATIENT1_1].[insurance].[All]" dimensionUniqueName="[PATIENT1_1]" displayFolder="" count="0" memberValueDatatype="130" unbalanced="0"/>
    <cacheHierarchy uniqueName="[PATIENT1_1].[patientID]" caption="patientID" attribute="1" defaultMemberUniqueName="[PATIENT1_1].[patientID].[All]" allUniqueName="[PATIENT1_1].[patientID].[All]" dimensionUniqueName="[PATIENT1_1]" displayFolder="" count="0" memberValueDatatype="20" unbalanced="0"/>
    <cacheHierarchy uniqueName="[PRESCRIPTIONS].[patientID]" caption="patientID" attribute="1" defaultMemberUniqueName="[PRESCRIPTIONS].[patientID].[All]" allUniqueName="[PRESCRIPTIONS].[patientID].[All]" dimensionUniqueName="[PRESCRIPTIONS]" displayFolder="" count="0" memberValueDatatype="20" unbalanced="0"/>
    <cacheHierarchy uniqueName="[PRESCRIPTIONS].[physID]" caption="physID" attribute="1" defaultMemberUniqueName="[PRESCRIPTIONS].[physID].[All]" allUniqueName="[PRESCRIPTIONS].[physID].[All]" dimensionUniqueName="[PRESCRIPTIONS]" displayFolder="" count="0" memberValueDatatype="20" unbalanced="0"/>
    <cacheHierarchy uniqueName="[PRESCRIPTIONS].[NDC]" caption="NDC" attribute="1" defaultMemberUniqueName="[PRESCRIPTIONS].[NDC].[All]" allUniqueName="[PRESCRIPTIONS].[NDC].[All]" dimensionUniqueName="[PRESCRIPTIONS]" displayFolder="" count="0" memberValueDatatype="20" unbalanced="0"/>
    <cacheHierarchy uniqueName="[PRESCRIPTIONS].[NNDC]" caption="NNDC" attribute="1" defaultMemberUniqueName="[PRESCRIPTIONS].[NNDC].[All]" allUniqueName="[PRESCRIPTIONS].[NNDC].[All]" dimensionUniqueName="[PRESCRIPTIONS]" displayFolder="" count="0" memberValueDatatype="20" unbalanced="0"/>
    <cacheHierarchy uniqueName="[PRESCRIPTIONS].[qty]" caption="qty" attribute="1" defaultMemberUniqueName="[PRESCRIPTIONS].[qty].[All]" allUniqueName="[PRESCRIPTIONS].[qty].[All]" dimensionUniqueName="[PRESCRIPTIONS]" displayFolder="" count="0" memberValueDatatype="20" unbalanced="0"/>
    <cacheHierarchy uniqueName="[PRESCRIPTIONS].[Cqty]" caption="Cqty" attribute="1" defaultMemberUniqueName="[PRESCRIPTIONS].[Cqty].[All]" allUniqueName="[PRESCRIPTIONS].[Cqty].[All]" dimensionUniqueName="[PRESCRIPTIONS]" displayFolder="" count="0" memberValueDatatype="20" unbalanced="0"/>
    <cacheHierarchy uniqueName="[PRESCRIPTIONS].[days]" caption="days" attribute="1" defaultMemberUniqueName="[PRESCRIPTIONS].[days].[All]" allUniqueName="[PRESCRIPTIONS].[days].[All]" dimensionUniqueName="[PRESCRIPTIONS]" displayFolder="" count="0" memberValueDatatype="20" unbalanced="0"/>
    <cacheHierarchy uniqueName="[PRESCRIPTIONS].[Date]" caption="Date" attribute="1" time="1" defaultMemberUniqueName="[PRESCRIPTIONS].[Date].[All]" allUniqueName="[PRESCRIPTIONS].[Date].[All]" dimensionUniqueName="[PRESCRIPTIONS]" displayFolder="" count="0" memberValueDatatype="7" unbalanced="0"/>
    <cacheHierarchy uniqueName="[PRESCRIPTIONS].[Drug Price]" caption="Drug Price" attribute="1" defaultMemberUniqueName="[PRESCRIPTIONS].[Drug Price].[All]" allUniqueName="[PRESCRIPTIONS].[Drug Price].[All]" dimensionUniqueName="[PRESCRIPTIONS]" displayFolder="" count="0" memberValueDatatype="5" unbalanced="0"/>
    <cacheHierarchy uniqueName="[PRESCRIPTIONS].[Revenue]" caption="Revenue" attribute="1" defaultMemberUniqueName="[PRESCRIPTIONS].[Revenue].[All]" allUniqueName="[PRESCRIPTIONS].[Revenue].[All]" dimensionUniqueName="[PRESCRIPTIONS]" displayFolder="" count="0" memberValueDatatype="5" unbalanced="0"/>
    <cacheHierarchy uniqueName="[PRESCRIPTIONS].[refills]" caption="refills" attribute="1" defaultMemberUniqueName="[PRESCRIPTIONS].[refills].[All]" allUniqueName="[PRESCRIPTIONS].[refills].[All]" dimensionUniqueName="[PRESCRIPTIONS]" displayFolder="" count="0" memberValueDatatype="20" unbalanced="0"/>
    <cacheHierarchy uniqueName="[PRESCRIPTIONS].[BringInsurance]" caption="BringInsurance" attribute="1" defaultMemberUniqueName="[PRESCRIPTIONS].[BringInsurance].[All]" allUniqueName="[PRESCRIPTIONS].[BringInsurance].[All]" dimensionUniqueName="[PRESCRIPTIONS]" displayFolder="" count="0" memberValueDatatype="130" unbalanced="0"/>
    <cacheHierarchy uniqueName="[PRESCRIPTIONS].[BringCopay]" caption="BringCopay" attribute="1" defaultMemberUniqueName="[PRESCRIPTIONS].[BringCopay].[All]" allUniqueName="[PRESCRIPTIONS].[BringCopay].[All]" dimensionUniqueName="[PRESCRIPTIONS]" displayFolder="" count="0" memberValueDatatype="130" unbalanced="0"/>
    <cacheHierarchy uniqueName="[PRESCRIPTIONS].[status]" caption="status" attribute="1" defaultMemberUniqueName="[PRESCRIPTIONS].[status].[All]" allUniqueName="[PRESCRIPTIONS].[status].[All]" dimensionUniqueName="[PRESCRIPTIONS]" displayFolder="" count="0" memberValueDatatype="130" unbalanced="0"/>
    <cacheHierarchy uniqueName="[PRESCRIPTIONS].[Date (Year)]" caption="Date (Year)" attribute="1" defaultMemberUniqueName="[PRESCRIPTIONS].[Date (Year)].[All]" allUniqueName="[PRESCRIPTIONS].[Date (Year)].[All]" dimensionUniqueName="[PRESCRIPTIONS]" displayFolder="" count="0" memberValueDatatype="130" unbalanced="0"/>
    <cacheHierarchy uniqueName="[PRESCRIPTIONS].[Date (Quarter)]" caption="Date (Quarter)" attribute="1" defaultMemberUniqueName="[PRESCRIPTIONS].[Date (Quarter)].[All]" allUniqueName="[PRESCRIPTIONS].[Date (Quarter)].[All]" dimensionUniqueName="[PRESCRIPTIONS]" displayFolder="" count="0" memberValueDatatype="130" unbalanced="0"/>
    <cacheHierarchy uniqueName="[PRESCRIPTIONS].[Date (Month)]" caption="Date (Month)" attribute="1" defaultMemberUniqueName="[PRESCRIPTIONS].[Date (Month)].[All]" allUniqueName="[PRESCRIPTIONS].[Date (Month)].[All]" dimensionUniqueName="[PRESCRIPTIONS]" displayFolder="" count="0" memberValueDatatype="130" unbalanced="0"/>
    <cacheHierarchy uniqueName="[PRESCRIPTIONS  3].[patientID]" caption="patientID" attribute="1" defaultMemberUniqueName="[PRESCRIPTIONS  3].[patientID].[All]" allUniqueName="[PRESCRIPTIONS  3].[patientID].[All]" dimensionUniqueName="[PRESCRIPTIONS  3]" displayFolder="" count="0" memberValueDatatype="20" unbalanced="0"/>
    <cacheHierarchy uniqueName="[PRESCRIPTIONS  3].[physID]" caption="physID" attribute="1" defaultMemberUniqueName="[PRESCRIPTIONS  3].[physID].[All]" allUniqueName="[PRESCRIPTIONS  3].[physID].[All]" dimensionUniqueName="[PRESCRIPTIONS  3]" displayFolder="" count="0" memberValueDatatype="20" unbalanced="0"/>
    <cacheHierarchy uniqueName="[PRESCRIPTIONS  3].[NDC]" caption="NDC" attribute="1" defaultMemberUniqueName="[PRESCRIPTIONS  3].[NDC].[All]" allUniqueName="[PRESCRIPTIONS  3].[NDC].[All]" dimensionUniqueName="[PRESCRIPTIONS  3]" displayFolder="" count="0" memberValueDatatype="20" unbalanced="0"/>
    <cacheHierarchy uniqueName="[PRESCRIPTIONS  3].[qty]" caption="qty" attribute="1" defaultMemberUniqueName="[PRESCRIPTIONS  3].[qty].[All]" allUniqueName="[PRESCRIPTIONS  3].[qty].[All]" dimensionUniqueName="[PRESCRIPTIONS  3]" displayFolder="" count="0" memberValueDatatype="20" unbalanced="0"/>
    <cacheHierarchy uniqueName="[PRESCRIPTIONS  3].[days]" caption="days" attribute="1" defaultMemberUniqueName="[PRESCRIPTIONS  3].[days].[All]" allUniqueName="[PRESCRIPTIONS  3].[days].[All]" dimensionUniqueName="[PRESCRIPTIONS  3]" displayFolder="" count="0" memberValueDatatype="20" unbalanced="0"/>
    <cacheHierarchy uniqueName="[PRESCRIPTIONS  3].[refills]" caption="refills" attribute="1" defaultMemberUniqueName="[PRESCRIPTIONS  3].[refills].[All]" allUniqueName="[PRESCRIPTIONS  3].[refills].[All]" dimensionUniqueName="[PRESCRIPTIONS  3]" displayFolder="" count="0" memberValueDatatype="20" unbalanced="0"/>
    <cacheHierarchy uniqueName="[PRESCRIPTIONS  3].[status]" caption="status" attribute="1" defaultMemberUniqueName="[PRESCRIPTIONS  3].[status].[All]" allUniqueName="[PRESCRIPTIONS  3].[status].[All]" dimensionUniqueName="[PRESCRIPTIONS  3]" displayFolder="" count="0" memberValueDatatype="130" unbalanced="0"/>
    <cacheHierarchy uniqueName="[SUPPLIER].[name]" caption="name" attribute="1" defaultMemberUniqueName="[SUPPLIER].[name].[All]" allUniqueName="[SUPPLIER].[name].[All]" dimensionUniqueName="[SUPPLIER]" displayFolder="" count="0" memberValueDatatype="130" unbalanced="0"/>
    <cacheHierarchy uniqueName="[SUPPLIER].[address]" caption="address" attribute="1" defaultMemberUniqueName="[SUPPLIER].[address].[All]" allUniqueName="[SUPPLIER].[address].[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130" unbalanced="0"/>
    <cacheHierarchy uniqueName="[SUPPLIER].[supID]" caption="supID" attribute="1" defaultMemberUniqueName="[SUPPLIER].[supID].[All]" allUniqueName="[SUPPLIER].[supID].[All]" dimensionUniqueName="[SUPPLIER]" displayFolder="" count="0" memberValueDatatype="20" unbalanced="0"/>
    <cacheHierarchy uniqueName="[SUPPLIER  3].[name]" caption="name" attribute="1" defaultMemberUniqueName="[SUPPLIER  3].[name].[All]" allUniqueName="[SUPPLIER  3].[name].[All]" dimensionUniqueName="[SUPPLIER  3]" displayFolder="" count="0" memberValueDatatype="130" unbalanced="0"/>
    <cacheHierarchy uniqueName="[SUPPLIER  3].[address]" caption="address" attribute="1" defaultMemberUniqueName="[SUPPLIER  3].[address].[All]" allUniqueName="[SUPPLIER  3].[address].[All]" dimensionUniqueName="[SUPPLIER  3]" displayFolder="" count="0" memberValueDatatype="130" unbalanced="0"/>
    <cacheHierarchy uniqueName="[SUPPLIER  3].[phone]" caption="phone" attribute="1" defaultMemberUniqueName="[SUPPLIER  3].[phone].[All]" allUniqueName="[SUPPLIER  3].[phone].[All]" dimensionUniqueName="[SUPPLIER  3]" displayFolder="" count="0" memberValueDatatype="130" unbalanced="0"/>
    <cacheHierarchy uniqueName="[SUPPLIER  3].[supID]" caption="supID" attribute="1" defaultMemberUniqueName="[SUPPLIER  3].[supID].[All]" allUniqueName="[SUPPLIER  3].[supID].[All]" dimensionUniqueName="[SUPPLIER  3]" displayFolder="" count="0" memberValueDatatype="20" unbalanced="0"/>
    <cacheHierarchy uniqueName="[PRESCRIPTIONS].[Date (Month Index)]" caption="Date (Month Index)" attribute="1" defaultMemberUniqueName="[PRESCRIPTIONS].[Date (Month Index)].[All]" allUniqueName="[PRESCRIPTIONS].[Date (Month Index)].[All]" dimensionUniqueName="[PRESCRIPTIONS]" displayFolder="" count="0" memberValueDatatype="20" unbalanced="0" hidden="1"/>
    <cacheHierarchy uniqueName="[Measures].[__XL_Count DRUGS  3]" caption="__XL_Count DRUGS  3" measure="1" displayFolder="" measureGroup="DRUGS  3" count="0" hidden="1"/>
    <cacheHierarchy uniqueName="[Measures].[__XL_Count DOCTOR1  3]" caption="__XL_Count DOCTOR1  3" measure="1" displayFolder="" measureGroup="DOCTOR1  3" count="0" hidden="1"/>
    <cacheHierarchy uniqueName="[Measures].[__XL_Count INSURANCE  3]" caption="__XL_Count INSURANCE  3" measure="1" displayFolder="" measureGroup="INSURANCE  3" count="0" hidden="1"/>
    <cacheHierarchy uniqueName="[Measures].[__XL_Count PATIENT1  3]" caption="__XL_Count PATIENT1  3" measure="1" displayFolder="" measureGroup="PATIENT1  3" count="0" hidden="1"/>
    <cacheHierarchy uniqueName="[Measures].[__XL_Count PRESCRIPTIONS  3]" caption="__XL_Count PRESCRIPTIONS  3" measure="1" displayFolder="" measureGroup="PRESCRIPTIONS  3" count="0" hidden="1"/>
    <cacheHierarchy uniqueName="[Measures].[__XL_Count SUPPLIER  3]" caption="__XL_Count SUPPLIER  3" measure="1" displayFolder="" measureGroup="SUPPLIER  3" count="0" hidden="1"/>
    <cacheHierarchy uniqueName="[Measures].[__XL_Count INSURANCE  6]" caption="__XL_Count INSURANCE  6" measure="1" displayFolder="" measureGroup="INSURANCE  6" count="0" hidden="1"/>
    <cacheHierarchy uniqueName="[Measures].[__XL_Count PATIENT1_1]" caption="__XL_Count PATIENT1_1" measure="1" displayFolder="" measureGroup="PATIENT1_1" count="0" hidden="1"/>
    <cacheHierarchy uniqueName="[Measures].[__XL_Count PRESCRIPTIONS]" caption="__XL_Count PRESCRIPTIONS" measure="1" displayFolder="" measureGroup="PRESCRIPTIONS" count="0" hidden="1"/>
    <cacheHierarchy uniqueName="[Measures].[__XL_Count DRUGS]" caption="__XL_Count DRUGS" measure="1" displayFolder="" measureGroup="DRUGS" count="0" hidden="1"/>
    <cacheHierarchy uniqueName="[Measures].[__XL_Count DOCTOR1_1]" caption="__XL_Count DOCTOR1_1" measure="1" displayFolder="" measureGroup="DOCTOR1_1" count="0" hidden="1"/>
    <cacheHierarchy uniqueName="[Measures].[__XL_Count SUPPLIER]" caption="__XL_Count SUPPLIER" measure="1" displayFolder="" measureGroup="SUPPLIER" count="0" hidden="1"/>
    <cacheHierarchy uniqueName="[Measures].[__XL_Count INSURANCE__5]" caption="__XL_Count INSURANCE__5" measure="1" displayFolder="" measureGroup="INSURANCE__5" count="0" hidden="1"/>
    <cacheHierarchy uniqueName="[Measures].[__No measures defined]" caption="__No measures defined" measure="1" displayFolder="" count="0" hidden="1"/>
    <cacheHierarchy uniqueName="[Measures].[Count of patientID]" caption="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Distinct Count of patientID]" caption="Distinct 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Sum of NDC]" caption="Sum of NDC" measure="1" displayFolder="" measureGroup="PRESCRIPTIONS" count="0" hidden="1">
      <extLst>
        <ext xmlns:x15="http://schemas.microsoft.com/office/spreadsheetml/2010/11/main" uri="{B97F6D7D-B522-45F9-BDA1-12C45D357490}">
          <x15:cacheHierarchy aggregatedColumn="58"/>
        </ext>
      </extLst>
    </cacheHierarchy>
    <cacheHierarchy uniqueName="[Measures].[Count of NDC]" caption="Count of NDC" measure="1" displayFolder="" measureGroup="PRESCRIPTIONS" count="0" hidden="1">
      <extLst>
        <ext xmlns:x15="http://schemas.microsoft.com/office/spreadsheetml/2010/11/main" uri="{B97F6D7D-B522-45F9-BDA1-12C45D357490}">
          <x15:cacheHierarchy aggregatedColumn="58"/>
        </ext>
      </extLst>
    </cacheHierarchy>
    <cacheHierarchy uniqueName="[Measures].[Sum of qty]" caption="Sum of qty" measure="1" displayFolder="" measureGroup="PRESCRIPTIONS  3" count="0" hidden="1">
      <extLst>
        <ext xmlns:x15="http://schemas.microsoft.com/office/spreadsheetml/2010/11/main" uri="{B97F6D7D-B522-45F9-BDA1-12C45D357490}">
          <x15:cacheHierarchy aggregatedColumn="76"/>
        </ext>
      </extLst>
    </cacheHierarchy>
    <cacheHierarchy uniqueName="[Measures].[Sum of qty 2]" caption="Sum of qty 2" measure="1" displayFolder="" measureGroup="PRESCRIPTIONS" count="0" hidden="1">
      <extLst>
        <ext xmlns:x15="http://schemas.microsoft.com/office/spreadsheetml/2010/11/main" uri="{B97F6D7D-B522-45F9-BDA1-12C45D357490}">
          <x15:cacheHierarchy aggregatedColumn="60"/>
        </ext>
      </extLst>
    </cacheHierarchy>
    <cacheHierarchy uniqueName="[Measures].[Sum of patientID]" caption="Sum of patientID" measure="1" displayFolder="" measureGroup="PRESCRIPTIONS" count="0" hidden="1">
      <extLst>
        <ext xmlns:x15="http://schemas.microsoft.com/office/spreadsheetml/2010/11/main" uri="{B97F6D7D-B522-45F9-BDA1-12C45D357490}">
          <x15:cacheHierarchy aggregatedColumn="56"/>
        </ext>
      </extLst>
    </cacheHierarchy>
    <cacheHierarchy uniqueName="[Measures].[Sum of physID]" caption="Sum of physID" measure="1" displayFolder="" measureGroup="PRESCRIPTIONS" count="0" hidden="1">
      <extLst>
        <ext xmlns:x15="http://schemas.microsoft.com/office/spreadsheetml/2010/11/main" uri="{B97F6D7D-B522-45F9-BDA1-12C45D357490}">
          <x15:cacheHierarchy aggregatedColumn="57"/>
        </ext>
      </extLst>
    </cacheHierarchy>
    <cacheHierarchy uniqueName="[Measures].[Count of gender]" caption="Count of gender" measure="1" displayFolder="" measureGroup="PATIENT1  3" count="0" hidden="1">
      <extLst>
        <ext xmlns:x15="http://schemas.microsoft.com/office/spreadsheetml/2010/11/main" uri="{B97F6D7D-B522-45F9-BDA1-12C45D357490}">
          <x15:cacheHierarchy aggregatedColumn="45"/>
        </ext>
      </extLst>
    </cacheHierarchy>
    <cacheHierarchy uniqueName="[Measures].[Sum of supID]" caption="Sum of supID" measure="1" displayFolder="" measureGroup="SUPPLIER  3" count="0" hidden="1">
      <extLst>
        <ext xmlns:x15="http://schemas.microsoft.com/office/spreadsheetml/2010/11/main" uri="{B97F6D7D-B522-45F9-BDA1-12C45D357490}">
          <x15:cacheHierarchy aggregatedColumn="87"/>
        </ext>
      </extLst>
    </cacheHierarchy>
    <cacheHierarchy uniqueName="[Measures].[Count of NDC 2]" caption="Count of NDC 2" measure="1" displayFolder="" measureGroup="DRUGS" count="0" hidden="1">
      <extLst>
        <ext xmlns:x15="http://schemas.microsoft.com/office/spreadsheetml/2010/11/main" uri="{B97F6D7D-B522-45F9-BDA1-12C45D357490}">
          <x15:cacheHierarchy aggregatedColumn="10"/>
        </ext>
      </extLst>
    </cacheHierarchy>
    <cacheHierarchy uniqueName="[Measures].[Count of status]" caption="Count of status" measure="1" displayFolder="" measureGroup="PRESCRIPTIONS  3" count="0" hidden="1">
      <extLst>
        <ext xmlns:x15="http://schemas.microsoft.com/office/spreadsheetml/2010/11/main" uri="{B97F6D7D-B522-45F9-BDA1-12C45D357490}">
          <x15:cacheHierarchy aggregatedColumn="79"/>
        </ext>
      </extLst>
    </cacheHierarchy>
    <cacheHierarchy uniqueName="[Measures].[Sum of Revenue]" caption="Sum of Revenue" measure="1" displayFolder="" measureGroup="PRESCRIPTIONS" count="0" hidden="1">
      <extLst>
        <ext xmlns:x15="http://schemas.microsoft.com/office/spreadsheetml/2010/11/main" uri="{B97F6D7D-B522-45F9-BDA1-12C45D357490}">
          <x15:cacheHierarchy aggregatedColumn="65"/>
        </ext>
      </extLst>
    </cacheHierarchy>
    <cacheHierarchy uniqueName="[Measures].[Sum of NNDC]" caption="Sum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NNDC]" caption="Count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gender 2]" caption="Count of gender 2" measure="1" displayFolder="" measureGroup="PATIENT1_1" count="0" hidden="1">
      <extLst>
        <ext xmlns:x15="http://schemas.microsoft.com/office/spreadsheetml/2010/11/main" uri="{B97F6D7D-B522-45F9-BDA1-12C45D357490}">
          <x15:cacheHierarchy aggregatedColumn="53"/>
        </ext>
      </extLst>
    </cacheHierarchy>
    <cacheHierarchy uniqueName="[Measures].[Count of status 2]" caption="Count of status 2" measure="1" displayFolder="" measureGroup="PRESCRIPTIONS" count="0" hidden="1">
      <extLst>
        <ext xmlns:x15="http://schemas.microsoft.com/office/spreadsheetml/2010/11/main" uri="{B97F6D7D-B522-45F9-BDA1-12C45D357490}">
          <x15:cacheHierarchy aggregatedColumn="69"/>
        </ext>
      </extLst>
    </cacheHierarchy>
    <cacheHierarchy uniqueName="[Measures].[Count of patientID 2]" caption="Count of patientID 2" measure="1" displayFolder="" measureGroup="PRESCRIPTIONS" count="0" hidden="1">
      <extLst>
        <ext xmlns:x15="http://schemas.microsoft.com/office/spreadsheetml/2010/11/main" uri="{B97F6D7D-B522-45F9-BDA1-12C45D357490}">
          <x15:cacheHierarchy aggregatedColumn="56"/>
        </ext>
      </extLst>
    </cacheHierarchy>
    <cacheHierarchy uniqueName="[Measures].[Sum of NNDC 2]" caption="Sum of NNDC 2" measure="1" displayFolder="" measureGroup="DRUGS" count="0" hidden="1">
      <extLst>
        <ext xmlns:x15="http://schemas.microsoft.com/office/spreadsheetml/2010/11/main" uri="{B97F6D7D-B522-45F9-BDA1-12C45D357490}">
          <x15:cacheHierarchy aggregatedColumn="11"/>
        </ext>
      </extLst>
    </cacheHierarchy>
    <cacheHierarchy uniqueName="[Measures].[Count of NNDC 2]" caption="Count of NNDC 2" measure="1" displayFolder="" measureGroup="DRUGS" count="0" hidden="1">
      <extLst>
        <ext xmlns:x15="http://schemas.microsoft.com/office/spreadsheetml/2010/11/main" uri="{B97F6D7D-B522-45F9-BDA1-12C45D357490}">
          <x15:cacheHierarchy aggregatedColumn="11"/>
        </ext>
      </extLst>
    </cacheHierarchy>
  </cacheHierarchies>
  <kpis count="0"/>
  <dimensions count="14">
    <dimension name="DOCTOR1  3" uniqueName="[DOCTOR1  3]" caption="DOCTOR1  3"/>
    <dimension name="DOCTOR1_1" uniqueName="[DOCTOR1_1]" caption="DOCTOR1_1"/>
    <dimension name="DRUGS" uniqueName="[DRUGS]" caption="DRUGS"/>
    <dimension name="DRUGS  3" uniqueName="[DRUGS  3]" caption="DRUGS  3"/>
    <dimension name="INSURANCE  3" uniqueName="[INSURANCE  3]" caption="INSURANCE  3"/>
    <dimension name="INSURANCE  6" uniqueName="[INSURANCE  6]" caption="INSURANCE  6"/>
    <dimension name="INSURANCE__5" uniqueName="[INSURANCE__5]" caption="INSURANCE__5"/>
    <dimension measure="1" name="Measures" uniqueName="[Measures]" caption="Measures"/>
    <dimension name="PATIENT1  3" uniqueName="[PATIENT1  3]" caption="PATIENT1  3"/>
    <dimension name="PATIENT1_1" uniqueName="[PATIENT1_1]" caption="PATIENT1_1"/>
    <dimension name="PRESCRIPTIONS" uniqueName="[PRESCRIPTIONS]" caption="PRESCRIPTIONS"/>
    <dimension name="PRESCRIPTIONS  3" uniqueName="[PRESCRIPTIONS  3]" caption="PRESCRIPTIONS  3"/>
    <dimension name="SUPPLIER" uniqueName="[SUPPLIER]" caption="SUPPLIER"/>
    <dimension name="SUPPLIER  3" uniqueName="[SUPPLIER  3]" caption="SUPPLIER  3"/>
  </dimensions>
  <measureGroups count="13">
    <measureGroup name="DOCTOR1  3" caption="DOCTOR1  3"/>
    <measureGroup name="DOCTOR1_1" caption="DOCTOR1_1"/>
    <measureGroup name="DRUGS" caption="DRUGS"/>
    <measureGroup name="DRUGS  3" caption="DRUGS  3"/>
    <measureGroup name="INSURANCE  3" caption="INSURANCE  3"/>
    <measureGroup name="INSURANCE  6" caption="INSURANCE  6"/>
    <measureGroup name="INSURANCE__5" caption="INSURANCE__5"/>
    <measureGroup name="PATIENT1  3" caption="PATIENT1  3"/>
    <measureGroup name="PATIENT1_1" caption="PATIENT1_1"/>
    <measureGroup name="PRESCRIPTIONS" caption="PRESCRIPTIONS"/>
    <measureGroup name="PRESCRIPTIONS  3" caption="PRESCRIPTIONS  3"/>
    <measureGroup name="SUPPLIER" caption="SUPPLIER"/>
    <measureGroup name="SUPPLIER  3" caption="SUPPLIER  3"/>
  </measureGroups>
  <maps count="16">
    <map measureGroup="0" dimension="0"/>
    <map measureGroup="1" dimension="1"/>
    <map measureGroup="2" dimension="2"/>
    <map measureGroup="3" dimension="3"/>
    <map measureGroup="3" dimension="13"/>
    <map measureGroup="4" dimension="4"/>
    <map measureGroup="5" dimension="5"/>
    <map measureGroup="6" dimension="6"/>
    <map measureGroup="7" dimension="8"/>
    <map measureGroup="8" dimension="9"/>
    <map measureGroup="9" dimension="10"/>
    <map measureGroup="10" dimension="0"/>
    <map measureGroup="10" dimension="8"/>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3.445937847224" backgroundQuery="1" createdVersion="8" refreshedVersion="8" minRefreshableVersion="3" recordCount="0" supportSubquery="1" supportAdvancedDrill="1" xr:uid="{0C1F4D27-6885-4367-ADF5-1792E71F61E9}">
  <cacheSource type="external" connectionId="21"/>
  <cacheFields count="0"/>
  <cacheHierarchies count="123">
    <cacheHierarchy uniqueName="[DOCTOR1  3].[physID]" caption="physID" attribute="1" defaultMemberUniqueName="[DOCTOR1  3].[physID].[All]" allUniqueName="[DOCTOR1  3].[physID].[All]" dimensionUniqueName="[DOCTOR1  3]" displayFolder="" count="0" memberValueDatatype="20" unbalanced="0"/>
    <cacheHierarchy uniqueName="[DOCTOR1  3].[name]" caption="name" attribute="1" defaultMemberUniqueName="[DOCTOR1  3].[name].[All]" allUniqueName="[DOCTOR1  3].[name].[All]" dimensionUniqueName="[DOCTOR1  3]" displayFolder="" count="0" memberValueDatatype="130" unbalanced="0"/>
    <cacheHierarchy uniqueName="[DOCTOR1  3].[address]" caption="address" attribute="1" defaultMemberUniqueName="[DOCTOR1  3].[address].[All]" allUniqueName="[DOCTOR1  3].[address].[All]" dimensionUniqueName="[DOCTOR1  3]" displayFolder="" count="0" memberValueDatatype="130" unbalanced="0"/>
    <cacheHierarchy uniqueName="[DOCTOR1  3].[phone]" caption="phone" attribute="1" defaultMemberUniqueName="[DOCTOR1  3].[phone].[All]" allUniqueName="[DOCTOR1  3].[phone].[All]" dimensionUniqueName="[DOCTOR1  3]" displayFolder="" count="0" memberValueDatatype="130" unbalanced="0"/>
    <cacheHierarchy uniqueName="[DOCTOR1_1].[physID]" caption="physID" attribute="1" defaultMemberUniqueName="[DOCTOR1_1].[physID].[All]" allUniqueName="[DOCTOR1_1].[physID].[All]" dimensionUniqueName="[DOCTOR1_1]" displayFolder="" count="0" memberValueDatatype="130" unbalanced="0"/>
    <cacheHierarchy uniqueName="[DOCTOR1_1].[name]" caption="name" attribute="1" defaultMemberUniqueName="[DOCTOR1_1].[name].[All]" allUniqueName="[DOCTOR1_1].[name].[All]" dimensionUniqueName="[DOCTOR1_1]" displayFolder="" count="0" memberValueDatatype="130" unbalanced="0"/>
    <cacheHierarchy uniqueName="[DOCTOR1_1].[address]" caption="address" attribute="1" defaultMemberUniqueName="[DOCTOR1_1].[address].[All]" allUniqueName="[DOCTOR1_1].[address].[All]" dimensionUniqueName="[DOCTOR1_1]" displayFolder="" count="0" memberValueDatatype="130" unbalanced="0"/>
    <cacheHierarchy uniqueName="[DOCTOR1_1].[phone]" caption="phone" attribute="1" defaultMemberUniqueName="[DOCTOR1_1].[phone].[All]" allUniqueName="[DOCTOR1_1].[phone].[All]" dimensionUniqueName="[DOCTOR1_1]" displayFolder="" count="0" memberValueDatatype="130" unbalanced="0"/>
    <cacheHierarchy uniqueName="[DRUGS].[brandName]" caption="brandName" attribute="1" defaultMemberUniqueName="[DRUGS].[brandName].[All]" allUniqueName="[DRUGS].[brandName].[All]" dimensionUniqueName="[DRUGS]" displayFolder="" count="0" memberValueDatatype="130" unbalanced="0"/>
    <cacheHierarchy uniqueName="[DRUGS].[genericName]" caption="genericName" attribute="1" defaultMemberUniqueName="[DRUGS].[genericName].[All]" allUniqueName="[DRUGS].[genericName].[All]" dimensionUniqueName="[DRUGS]" displayFolder="" count="0" memberValueDatatype="130" unbalanced="0"/>
    <cacheHierarchy uniqueName="[DRUGS].[NDC]" caption="NDC" attribute="1" defaultMemberUniqueName="[DRUGS].[NDC].[All]" allUniqueName="[DRUGS].[NDC].[All]" dimensionUniqueName="[DRUGS]" displayFolder="" count="0" memberValueDatatype="130" unbalanced="0"/>
    <cacheHierarchy uniqueName="[DRUGS].[NNDC]" caption="NNDC" attribute="1" defaultMemberUniqueName="[DRUGS].[NNDC].[All]" allUniqueName="[DRUGS].[NNDC].[All]" dimensionUniqueName="[DRUGS]" displayFolder="" count="0" memberValueDatatype="20" unbalanced="0"/>
    <cacheHierarchy uniqueName="[DRUGS].[dosage]" caption="dosage" attribute="1" defaultMemberUniqueName="[DRUGS].[dosage].[All]" allUniqueName="[DRUGS].[dosage].[All]" dimensionUniqueName="[DRUGS]" displayFolder="" count="0" memberValueDatatype="130" unbalanced="0"/>
    <cacheHierarchy uniqueName="[DRUGS].[expDate]" caption="expDate" attribute="1" defaultMemberUniqueName="[DRUGS].[expDate].[All]" allUniqueName="[DRUGS].[expDate].[All]" dimensionUniqueName="[DRUGS]" displayFolder="" count="0" memberValueDatatype="130" unbalanced="0"/>
    <cacheHierarchy uniqueName="[DRUGS].[Days to Expiry]" caption="Days to Expiry" attribute="1" defaultMemberUniqueName="[DRUGS].[Days to Expiry].[All]" allUniqueName="[DRUGS].[Days to Expiry].[All]" dimensionUniqueName="[DRUGS]" displayFolder="" count="0" memberValueDatatype="20" unbalanced="0"/>
    <cacheHierarchy uniqueName="[DRUGS].[Expiry Status]" caption="Expiry Status" attribute="1" defaultMemberUniqueName="[DRUGS].[Expiry Status].[All]" allUniqueName="[DRUGS].[Expiry Status].[All]" dimensionUniqueName="[DRUGS]" displayFolder="" count="0" memberValueDatatype="130" unbalanced="0"/>
    <cacheHierarchy uniqueName="[DRUGS].[supID]" caption="supID" attribute="1" defaultMemberUniqueName="[DRUGS].[supID].[All]" allUniqueName="[DRUGS].[supID].[All]" dimensionUniqueName="[DRUGS]" displayFolder="" count="0" memberValueDatatype="130" unbalanced="0"/>
    <cacheHierarchy uniqueName="[DRUGS].[Drug Category]" caption="Drug Category" attribute="1" defaultMemberUniqueName="[DRUGS].[Drug Category].[All]" allUniqueName="[DRUGS].[Drug Category].[All]" dimensionUniqueName="[DRUGS]" displayFolder="" count="0" memberValueDatatype="130" unbalanced="0"/>
    <cacheHierarchy uniqueName="[DRUGS].[purchasePrice]" caption="purchasePrice" attribute="1" defaultMemberUniqueName="[DRUGS].[purchasePrice].[All]" allUniqueName="[DRUGS].[purchasePrice].[All]" dimensionUniqueName="[DRUGS]" displayFolder="" count="0" memberValueDatatype="130" unbalanced="0"/>
    <cacheHierarchy uniqueName="[DRUGS].[cpurchasePrice]" caption="cpurchasePrice" attribute="1" defaultMemberUniqueName="[DRUGS].[cpurchasePrice].[All]" allUniqueName="[DRUGS].[cpurchasePrice].[All]" dimensionUniqueName="[DRUGS]" displayFolder="" count="0" memberValueDatatype="5" unbalanced="0"/>
    <cacheHierarchy uniqueName="[DRUGS].[sellPrice]" caption="sellPrice" attribute="1" defaultMemberUniqueName="[DRUGS].[sellPrice].[All]" allUniqueName="[DRUGS].[sellPrice].[All]" dimensionUniqueName="[DRUGS]" displayFolder="" count="0" memberValueDatatype="130" unbalanced="0"/>
    <cacheHierarchy uniqueName="[DRUGS].[Exp Date]" caption="Exp Date" attribute="1" time="1" defaultMemberUniqueName="[DRUGS].[Exp Date].[All]" allUniqueName="[DRUGS].[Exp Date].[All]" dimensionUniqueName="[DRUGS]" displayFolder="" count="0" memberValueDatatype="7" unbalanced="0"/>
    <cacheHierarchy uniqueName="[DRUGS  3].[brandName]" caption="brandName" attribute="1" defaultMemberUniqueName="[DRUGS  3].[brandName].[All]" allUniqueName="[DRUGS  3].[brandName].[All]" dimensionUniqueName="[DRUGS  3]" displayFolder="" count="0" memberValueDatatype="130" unbalanced="0"/>
    <cacheHierarchy uniqueName="[DRUGS  3].[genericName]" caption="genericName" attribute="1" defaultMemberUniqueName="[DRUGS  3].[genericName].[All]" allUniqueName="[DRUGS  3].[genericName].[All]" dimensionUniqueName="[DRUGS  3]" displayFolder="" count="0" memberValueDatatype="130" unbalanced="0"/>
    <cacheHierarchy uniqueName="[DRUGS  3].[NDC]" caption="NDC" attribute="1" defaultMemberUniqueName="[DRUGS  3].[NDC].[All]" allUniqueName="[DRUGS  3].[NDC].[All]" dimensionUniqueName="[DRUGS  3]" displayFolder="" count="0" memberValueDatatype="20" unbalanced="0"/>
    <cacheHierarchy uniqueName="[DRUGS  3].[dosage]" caption="dosage" attribute="1" defaultMemberUniqueName="[DRUGS  3].[dosage].[All]" allUniqueName="[DRUGS  3].[dosage].[All]" dimensionUniqueName="[DRUGS  3]" displayFolder="" count="0" memberValueDatatype="20" unbalanced="0"/>
    <cacheHierarchy uniqueName="[DRUGS  3].[expDate]" caption="expDate" attribute="1" defaultMemberUniqueName="[DRUGS  3].[expDate].[All]" allUniqueName="[DRUGS  3].[expDate].[All]" dimensionUniqueName="[DRUGS  3]" displayFolder="" count="0" memberValueDatatype="130" unbalanced="0"/>
    <cacheHierarchy uniqueName="[DRUGS  3].[supID]" caption="supID" attribute="1" defaultMemberUniqueName="[DRUGS  3].[supID].[All]" allUniqueName="[DRUGS  3].[supID].[All]" dimensionUniqueName="[DRUGS  3]" displayFolder="" count="0" memberValueDatatype="20" unbalanced="0"/>
    <cacheHierarchy uniqueName="[DRUGS  3].[purchasePrice]" caption="purchasePrice" attribute="1" defaultMemberUniqueName="[DRUGS  3].[purchasePrice].[All]" allUniqueName="[DRUGS  3].[purchasePrice].[All]" dimensionUniqueName="[DRUGS  3]" displayFolder="" count="0" memberValueDatatype="5" unbalanced="0"/>
    <cacheHierarchy uniqueName="[DRUGS  3].[sellPrice]" caption="sellPrice" attribute="1" defaultMemberUniqueName="[DRUGS  3].[sellPrice].[All]" allUniqueName="[DRUGS  3].[sellPrice].[All]" dimensionUniqueName="[DRUGS  3]" displayFolder="" count="0" memberValueDatatype="5" unbalanced="0"/>
    <cacheHierarchy uniqueName="[INSURANCE  3].[Column1]" caption="Column1" attribute="1" defaultMemberUniqueName="[INSURANCE  3].[Column1].[All]" allUniqueName="[INSURANCE  3].[Column1].[All]" dimensionUniqueName="[INSURANCE  3]" displayFolder="" count="0" memberValueDatatype="130" unbalanced="0"/>
    <cacheHierarchy uniqueName="[INSURANCE  3].[Column2]" caption="Column2" attribute="1" defaultMemberUniqueName="[INSURANCE  3].[Column2].[All]" allUniqueName="[INSURANCE  3].[Column2].[All]" dimensionUniqueName="[INSURANCE  3]" displayFolder="" count="0" memberValueDatatype="130" unbalanced="0"/>
    <cacheHierarchy uniqueName="[INSURANCE  3].[Column3]" caption="Column3" attribute="1" defaultMemberUniqueName="[INSURANCE  3].[Column3].[All]" allUniqueName="[INSURANCE  3].[Column3].[All]" dimensionUniqueName="[INSURANCE  3]" displayFolder="" count="0" memberValueDatatype="130" unbalanced="0"/>
    <cacheHierarchy uniqueName="[INSURANCE  6].[Column1]" caption="Column1" attribute="1" defaultMemberUniqueName="[INSURANCE  6].[Column1].[All]" allUniqueName="[INSURANCE  6].[Column1].[All]" dimensionUniqueName="[INSURANCE  6]" displayFolder="" count="0" memberValueDatatype="130" unbalanced="0"/>
    <cacheHierarchy uniqueName="[INSURANCE  6].[Column2]" caption="Column2" attribute="1" defaultMemberUniqueName="[INSURANCE  6].[Column2].[All]" allUniqueName="[INSURANCE  6].[Column2].[All]" dimensionUniqueName="[INSURANCE  6]" displayFolder="" count="0" memberValueDatatype="130" unbalanced="0"/>
    <cacheHierarchy uniqueName="[INSURANCE  6].[Column3]" caption="Column3" attribute="1" defaultMemberUniqueName="[INSURANCE  6].[Column3].[All]" allUniqueName="[INSURANCE  6].[Column3].[All]" dimensionUniqueName="[INSURANCE  6]" displayFolder="" count="0" memberValueDatatype="130" unbalanced="0"/>
    <cacheHierarchy uniqueName="[INSURANCE__5].[name]" caption="name" attribute="1" defaultMemberUniqueName="[INSURANCE__5].[name].[All]" allUniqueName="[INSURANCE__5].[name].[All]" dimensionUniqueName="[INSURANCE__5]" displayFolder="" count="0" memberValueDatatype="130" unbalanced="0"/>
    <cacheHierarchy uniqueName="[INSURANCE__5].[phone]" caption="phone" attribute="1" defaultMemberUniqueName="[INSURANCE__5].[phone].[All]" allUniqueName="[INSURANCE__5].[phone].[All]" dimensionUniqueName="[INSURANCE__5]" displayFolder="" count="0" memberValueDatatype="130" unbalanced="0"/>
    <cacheHierarchy uniqueName="[INSURANCE__5].[ClearcoPay]" caption="ClearcoPay" attribute="1" defaultMemberUniqueName="[INSURANCE__5].[ClearcoPay].[All]" allUniqueName="[INSURANCE__5].[ClearcoPay].[All]" dimensionUniqueName="[INSURANCE__5]" displayFolder="" count="0" memberValueDatatype="20" unbalanced="0"/>
    <cacheHierarchy uniqueName="[INSURANCE__5].[coPay]" caption="coPay" attribute="1" defaultMemberUniqueName="[INSURANCE__5].[coPay].[All]" allUniqueName="[INSURANCE__5].[coPay].[All]" dimensionUniqueName="[INSURANCE__5]" displayFolder="" count="0" memberValueDatatype="130" unbalanced="0"/>
    <cacheHierarchy uniqueName="[PATIENT1  3].[firstName]" caption="firstName" attribute="1" defaultMemberUniqueName="[PATIENT1  3].[firstName].[All]" allUniqueName="[PATIENT1  3].[firstName].[All]" dimensionUniqueName="[PATIENT1  3]" displayFolder="" count="0" memberValueDatatype="130" unbalanced="0"/>
    <cacheHierarchy uniqueName="[PATIENT1  3].[lastName]" caption="lastName" attribute="1" defaultMemberUniqueName="[PATIENT1  3].[lastName].[All]" allUniqueName="[PATIENT1  3].[lastName].[All]" dimensionUniqueName="[PATIENT1  3]" displayFolder="" count="0" memberValueDatatype="130" unbalanced="0"/>
    <cacheHierarchy uniqueName="[PATIENT1  3].[birthdate]" caption="birthdate" attribute="1" defaultMemberUniqueName="[PATIENT1  3].[birthdate].[All]" allUniqueName="[PATIENT1  3].[birthdate].[All]" dimensionUniqueName="[PATIENT1  3]" displayFolder="" count="0" memberValueDatatype="130" unbalanced="0"/>
    <cacheHierarchy uniqueName="[PATIENT1  3].[address]" caption="address" attribute="1" defaultMemberUniqueName="[PATIENT1  3].[address].[All]" allUniqueName="[PATIENT1  3].[address].[All]" dimensionUniqueName="[PATIENT1  3]" displayFolder="" count="0" memberValueDatatype="130" unbalanced="0"/>
    <cacheHierarchy uniqueName="[PATIENT1  3].[phone]" caption="phone" attribute="1" defaultMemberUniqueName="[PATIENT1  3].[phone].[All]" allUniqueName="[PATIENT1  3].[phone].[All]" dimensionUniqueName="[PATIENT1  3]" displayFolder="" count="0" memberValueDatatype="130" unbalanced="0"/>
    <cacheHierarchy uniqueName="[PATIENT1  3].[gender]" caption="gender" attribute="1" defaultMemberUniqueName="[PATIENT1  3].[gender].[All]" allUniqueName="[PATIENT1  3].[gender].[All]" dimensionUniqueName="[PATIENT1  3]" displayFolder="" count="0" memberValueDatatype="130" unbalanced="0"/>
    <cacheHierarchy uniqueName="[PATIENT1  3].[insurance]" caption="insurance" attribute="1" defaultMemberUniqueName="[PATIENT1  3].[insurance].[All]" allUniqueName="[PATIENT1  3].[insurance].[All]" dimensionUniqueName="[PATIENT1  3]" displayFolder="" count="0" memberValueDatatype="130" unbalanced="0"/>
    <cacheHierarchy uniqueName="[PATIENT1  3].[patientID]" caption="patientID" attribute="1" defaultMemberUniqueName="[PATIENT1  3].[patientID].[All]" allUniqueName="[PATIENT1  3].[patientID].[All]" dimensionUniqueName="[PATIENT1  3]" displayFolder="" count="0" memberValueDatatype="20" unbalanced="0"/>
    <cacheHierarchy uniqueName="[PATIENT1_1].[firstName]" caption="firstName" attribute="1" defaultMemberUniqueName="[PATIENT1_1].[firstName].[All]" allUniqueName="[PATIENT1_1].[firstName].[All]" dimensionUniqueName="[PATIENT1_1]" displayFolder="" count="0" memberValueDatatype="130" unbalanced="0"/>
    <cacheHierarchy uniqueName="[PATIENT1_1].[lastName]" caption="lastName" attribute="1" defaultMemberUniqueName="[PATIENT1_1].[lastName].[All]" allUniqueName="[PATIENT1_1].[lastName].[All]" dimensionUniqueName="[PATIENT1_1]" displayFolder="" count="0" memberValueDatatype="130" unbalanced="0"/>
    <cacheHierarchy uniqueName="[PATIENT1_1].[birthdate]" caption="birthdate" attribute="1" time="1" defaultMemberUniqueName="[PATIENT1_1].[birthdate].[All]" allUniqueName="[PATIENT1_1].[birthdate].[All]" dimensionUniqueName="[PATIENT1_1]" displayFolder="" count="0" memberValueDatatype="7" unbalanced="0"/>
    <cacheHierarchy uniqueName="[PATIENT1_1].[address]" caption="address" attribute="1" defaultMemberUniqueName="[PATIENT1_1].[address].[All]" allUniqueName="[PATIENT1_1].[address].[All]" dimensionUniqueName="[PATIENT1_1]" displayFolder="" count="0" memberValueDatatype="130" unbalanced="0"/>
    <cacheHierarchy uniqueName="[PATIENT1_1].[phone]" caption="phone" attribute="1" defaultMemberUniqueName="[PATIENT1_1].[phone].[All]" allUniqueName="[PATIENT1_1].[phone].[All]" dimensionUniqueName="[PATIENT1_1]" displayFolder="" count="0" memberValueDatatype="130" unbalanced="0"/>
    <cacheHierarchy uniqueName="[PATIENT1_1].[gender]" caption="gender" attribute="1" defaultMemberUniqueName="[PATIENT1_1].[gender].[All]" allUniqueName="[PATIENT1_1].[gender].[All]" dimensionUniqueName="[PATIENT1_1]" displayFolder="" count="0" memberValueDatatype="130" unbalanced="0"/>
    <cacheHierarchy uniqueName="[PATIENT1_1].[insurance]" caption="insurance" attribute="1" defaultMemberUniqueName="[PATIENT1_1].[insurance].[All]" allUniqueName="[PATIENT1_1].[insurance].[All]" dimensionUniqueName="[PATIENT1_1]" displayFolder="" count="0" memberValueDatatype="130" unbalanced="0"/>
    <cacheHierarchy uniqueName="[PATIENT1_1].[patientID]" caption="patientID" attribute="1" defaultMemberUniqueName="[PATIENT1_1].[patientID].[All]" allUniqueName="[PATIENT1_1].[patientID].[All]" dimensionUniqueName="[PATIENT1_1]" displayFolder="" count="0" memberValueDatatype="20" unbalanced="0"/>
    <cacheHierarchy uniqueName="[PRESCRIPTIONS].[patientID]" caption="patientID" attribute="1" defaultMemberUniqueName="[PRESCRIPTIONS].[patientID].[All]" allUniqueName="[PRESCRIPTIONS].[patientID].[All]" dimensionUniqueName="[PRESCRIPTIONS]" displayFolder="" count="0" memberValueDatatype="20" unbalanced="0"/>
    <cacheHierarchy uniqueName="[PRESCRIPTIONS].[physID]" caption="physID" attribute="1" defaultMemberUniqueName="[PRESCRIPTIONS].[physID].[All]" allUniqueName="[PRESCRIPTIONS].[physID].[All]" dimensionUniqueName="[PRESCRIPTIONS]" displayFolder="" count="0" memberValueDatatype="20" unbalanced="0"/>
    <cacheHierarchy uniqueName="[PRESCRIPTIONS].[NDC]" caption="NDC" attribute="1" defaultMemberUniqueName="[PRESCRIPTIONS].[NDC].[All]" allUniqueName="[PRESCRIPTIONS].[NDC].[All]" dimensionUniqueName="[PRESCRIPTIONS]" displayFolder="" count="0" memberValueDatatype="20" unbalanced="0"/>
    <cacheHierarchy uniqueName="[PRESCRIPTIONS].[NNDC]" caption="NNDC" attribute="1" defaultMemberUniqueName="[PRESCRIPTIONS].[NNDC].[All]" allUniqueName="[PRESCRIPTIONS].[NNDC].[All]" dimensionUniqueName="[PRESCRIPTIONS]" displayFolder="" count="0" memberValueDatatype="20" unbalanced="0"/>
    <cacheHierarchy uniqueName="[PRESCRIPTIONS].[qty]" caption="qty" attribute="1" defaultMemberUniqueName="[PRESCRIPTIONS].[qty].[All]" allUniqueName="[PRESCRIPTIONS].[qty].[All]" dimensionUniqueName="[PRESCRIPTIONS]" displayFolder="" count="0" memberValueDatatype="20" unbalanced="0"/>
    <cacheHierarchy uniqueName="[PRESCRIPTIONS].[Cqty]" caption="Cqty" attribute="1" defaultMemberUniqueName="[PRESCRIPTIONS].[Cqty].[All]" allUniqueName="[PRESCRIPTIONS].[Cqty].[All]" dimensionUniqueName="[PRESCRIPTIONS]" displayFolder="" count="0" memberValueDatatype="20" unbalanced="0"/>
    <cacheHierarchy uniqueName="[PRESCRIPTIONS].[days]" caption="days" attribute="1" defaultMemberUniqueName="[PRESCRIPTIONS].[days].[All]" allUniqueName="[PRESCRIPTIONS].[days].[All]" dimensionUniqueName="[PRESCRIPTIONS]" displayFolder="" count="0" memberValueDatatype="20" unbalanced="0"/>
    <cacheHierarchy uniqueName="[PRESCRIPTIONS].[Date]" caption="Date" attribute="1" time="1" defaultMemberUniqueName="[PRESCRIPTIONS].[Date].[All]" allUniqueName="[PRESCRIPTIONS].[Date].[All]" dimensionUniqueName="[PRESCRIPTIONS]" displayFolder="" count="0" memberValueDatatype="7" unbalanced="0"/>
    <cacheHierarchy uniqueName="[PRESCRIPTIONS].[Drug Price]" caption="Drug Price" attribute="1" defaultMemberUniqueName="[PRESCRIPTIONS].[Drug Price].[All]" allUniqueName="[PRESCRIPTIONS].[Drug Price].[All]" dimensionUniqueName="[PRESCRIPTIONS]" displayFolder="" count="0" memberValueDatatype="5" unbalanced="0"/>
    <cacheHierarchy uniqueName="[PRESCRIPTIONS].[Revenue]" caption="Revenue" attribute="1" defaultMemberUniqueName="[PRESCRIPTIONS].[Revenue].[All]" allUniqueName="[PRESCRIPTIONS].[Revenue].[All]" dimensionUniqueName="[PRESCRIPTIONS]" displayFolder="" count="0" memberValueDatatype="5" unbalanced="0"/>
    <cacheHierarchy uniqueName="[PRESCRIPTIONS].[refills]" caption="refills" attribute="1" defaultMemberUniqueName="[PRESCRIPTIONS].[refills].[All]" allUniqueName="[PRESCRIPTIONS].[refills].[All]" dimensionUniqueName="[PRESCRIPTIONS]" displayFolder="" count="0" memberValueDatatype="20" unbalanced="0"/>
    <cacheHierarchy uniqueName="[PRESCRIPTIONS].[BringInsurance]" caption="BringInsurance" attribute="1" defaultMemberUniqueName="[PRESCRIPTIONS].[BringInsurance].[All]" allUniqueName="[PRESCRIPTIONS].[BringInsurance].[All]" dimensionUniqueName="[PRESCRIPTIONS]" displayFolder="" count="0" memberValueDatatype="130" unbalanced="0"/>
    <cacheHierarchy uniqueName="[PRESCRIPTIONS].[BringCopay]" caption="BringCopay" attribute="1" defaultMemberUniqueName="[PRESCRIPTIONS].[BringCopay].[All]" allUniqueName="[PRESCRIPTIONS].[BringCopay].[All]" dimensionUniqueName="[PRESCRIPTIONS]" displayFolder="" count="0" memberValueDatatype="130" unbalanced="0"/>
    <cacheHierarchy uniqueName="[PRESCRIPTIONS].[status]" caption="status" attribute="1" defaultMemberUniqueName="[PRESCRIPTIONS].[status].[All]" allUniqueName="[PRESCRIPTIONS].[status].[All]" dimensionUniqueName="[PRESCRIPTIONS]" displayFolder="" count="0" memberValueDatatype="130" unbalanced="0"/>
    <cacheHierarchy uniqueName="[PRESCRIPTIONS].[Date (Year)]" caption="Date (Year)" attribute="1" defaultMemberUniqueName="[PRESCRIPTIONS].[Date (Year)].[All]" allUniqueName="[PRESCRIPTIONS].[Date (Year)].[All]" dimensionUniqueName="[PRESCRIPTIONS]" displayFolder="" count="0" memberValueDatatype="130" unbalanced="0"/>
    <cacheHierarchy uniqueName="[PRESCRIPTIONS].[Date (Quarter)]" caption="Date (Quarter)" attribute="1" defaultMemberUniqueName="[PRESCRIPTIONS].[Date (Quarter)].[All]" allUniqueName="[PRESCRIPTIONS].[Date (Quarter)].[All]" dimensionUniqueName="[PRESCRIPTIONS]" displayFolder="" count="0" memberValueDatatype="130" unbalanced="0"/>
    <cacheHierarchy uniqueName="[PRESCRIPTIONS].[Date (Month)]" caption="Date (Month)" attribute="1" defaultMemberUniqueName="[PRESCRIPTIONS].[Date (Month)].[All]" allUniqueName="[PRESCRIPTIONS].[Date (Month)].[All]" dimensionUniqueName="[PRESCRIPTIONS]" displayFolder="" count="0" memberValueDatatype="130" unbalanced="0"/>
    <cacheHierarchy uniqueName="[PRESCRIPTIONS  3].[patientID]" caption="patientID" attribute="1" defaultMemberUniqueName="[PRESCRIPTIONS  3].[patientID].[All]" allUniqueName="[PRESCRIPTIONS  3].[patientID].[All]" dimensionUniqueName="[PRESCRIPTIONS  3]" displayFolder="" count="0" memberValueDatatype="20" unbalanced="0"/>
    <cacheHierarchy uniqueName="[PRESCRIPTIONS  3].[physID]" caption="physID" attribute="1" defaultMemberUniqueName="[PRESCRIPTIONS  3].[physID].[All]" allUniqueName="[PRESCRIPTIONS  3].[physID].[All]" dimensionUniqueName="[PRESCRIPTIONS  3]" displayFolder="" count="0" memberValueDatatype="20" unbalanced="0"/>
    <cacheHierarchy uniqueName="[PRESCRIPTIONS  3].[NDC]" caption="NDC" attribute="1" defaultMemberUniqueName="[PRESCRIPTIONS  3].[NDC].[All]" allUniqueName="[PRESCRIPTIONS  3].[NDC].[All]" dimensionUniqueName="[PRESCRIPTIONS  3]" displayFolder="" count="0" memberValueDatatype="20" unbalanced="0"/>
    <cacheHierarchy uniqueName="[PRESCRIPTIONS  3].[qty]" caption="qty" attribute="1" defaultMemberUniqueName="[PRESCRIPTIONS  3].[qty].[All]" allUniqueName="[PRESCRIPTIONS  3].[qty].[All]" dimensionUniqueName="[PRESCRIPTIONS  3]" displayFolder="" count="0" memberValueDatatype="20" unbalanced="0"/>
    <cacheHierarchy uniqueName="[PRESCRIPTIONS  3].[days]" caption="days" attribute="1" defaultMemberUniqueName="[PRESCRIPTIONS  3].[days].[All]" allUniqueName="[PRESCRIPTIONS  3].[days].[All]" dimensionUniqueName="[PRESCRIPTIONS  3]" displayFolder="" count="0" memberValueDatatype="20" unbalanced="0"/>
    <cacheHierarchy uniqueName="[PRESCRIPTIONS  3].[refills]" caption="refills" attribute="1" defaultMemberUniqueName="[PRESCRIPTIONS  3].[refills].[All]" allUniqueName="[PRESCRIPTIONS  3].[refills].[All]" dimensionUniqueName="[PRESCRIPTIONS  3]" displayFolder="" count="0" memberValueDatatype="20" unbalanced="0"/>
    <cacheHierarchy uniqueName="[PRESCRIPTIONS  3].[status]" caption="status" attribute="1" defaultMemberUniqueName="[PRESCRIPTIONS  3].[status].[All]" allUniqueName="[PRESCRIPTIONS  3].[status].[All]" dimensionUniqueName="[PRESCRIPTIONS  3]" displayFolder="" count="0" memberValueDatatype="130" unbalanced="0"/>
    <cacheHierarchy uniqueName="[SUPPLIER].[name]" caption="name" attribute="1" defaultMemberUniqueName="[SUPPLIER].[name].[All]" allUniqueName="[SUPPLIER].[name].[All]" dimensionUniqueName="[SUPPLIER]" displayFolder="" count="0" memberValueDatatype="130" unbalanced="0"/>
    <cacheHierarchy uniqueName="[SUPPLIER].[address]" caption="address" attribute="1" defaultMemberUniqueName="[SUPPLIER].[address].[All]" allUniqueName="[SUPPLIER].[address].[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130" unbalanced="0"/>
    <cacheHierarchy uniqueName="[SUPPLIER].[supID]" caption="supID" attribute="1" defaultMemberUniqueName="[SUPPLIER].[supID].[All]" allUniqueName="[SUPPLIER].[supID].[All]" dimensionUniqueName="[SUPPLIER]" displayFolder="" count="0" memberValueDatatype="20" unbalanced="0"/>
    <cacheHierarchy uniqueName="[SUPPLIER  3].[name]" caption="name" attribute="1" defaultMemberUniqueName="[SUPPLIER  3].[name].[All]" allUniqueName="[SUPPLIER  3].[name].[All]" dimensionUniqueName="[SUPPLIER  3]" displayFolder="" count="0" memberValueDatatype="130" unbalanced="0"/>
    <cacheHierarchy uniqueName="[SUPPLIER  3].[address]" caption="address" attribute="1" defaultMemberUniqueName="[SUPPLIER  3].[address].[All]" allUniqueName="[SUPPLIER  3].[address].[All]" dimensionUniqueName="[SUPPLIER  3]" displayFolder="" count="0" memberValueDatatype="130" unbalanced="0"/>
    <cacheHierarchy uniqueName="[SUPPLIER  3].[phone]" caption="phone" attribute="1" defaultMemberUniqueName="[SUPPLIER  3].[phone].[All]" allUniqueName="[SUPPLIER  3].[phone].[All]" dimensionUniqueName="[SUPPLIER  3]" displayFolder="" count="0" memberValueDatatype="130" unbalanced="0"/>
    <cacheHierarchy uniqueName="[SUPPLIER  3].[supID]" caption="supID" attribute="1" defaultMemberUniqueName="[SUPPLIER  3].[supID].[All]" allUniqueName="[SUPPLIER  3].[supID].[All]" dimensionUniqueName="[SUPPLIER  3]" displayFolder="" count="0" memberValueDatatype="20" unbalanced="0"/>
    <cacheHierarchy uniqueName="[PRESCRIPTIONS].[Date (Month Index)]" caption="Date (Month Index)" attribute="1" defaultMemberUniqueName="[PRESCRIPTIONS].[Date (Month Index)].[All]" allUniqueName="[PRESCRIPTIONS].[Date (Month Index)].[All]" dimensionUniqueName="[PRESCRIPTIONS]" displayFolder="" count="0" memberValueDatatype="20" unbalanced="0" hidden="1"/>
    <cacheHierarchy uniqueName="[Measures].[__XL_Count DRUGS  3]" caption="__XL_Count DRUGS  3" measure="1" displayFolder="" measureGroup="DRUGS  3" count="0" hidden="1"/>
    <cacheHierarchy uniqueName="[Measures].[__XL_Count DOCTOR1  3]" caption="__XL_Count DOCTOR1  3" measure="1" displayFolder="" measureGroup="DOCTOR1  3" count="0" hidden="1"/>
    <cacheHierarchy uniqueName="[Measures].[__XL_Count INSURANCE  3]" caption="__XL_Count INSURANCE  3" measure="1" displayFolder="" measureGroup="INSURANCE  3" count="0" hidden="1"/>
    <cacheHierarchy uniqueName="[Measures].[__XL_Count PATIENT1  3]" caption="__XL_Count PATIENT1  3" measure="1" displayFolder="" measureGroup="PATIENT1  3" count="0" hidden="1"/>
    <cacheHierarchy uniqueName="[Measures].[__XL_Count PRESCRIPTIONS  3]" caption="__XL_Count PRESCRIPTIONS  3" measure="1" displayFolder="" measureGroup="PRESCRIPTIONS  3" count="0" hidden="1"/>
    <cacheHierarchy uniqueName="[Measures].[__XL_Count SUPPLIER  3]" caption="__XL_Count SUPPLIER  3" measure="1" displayFolder="" measureGroup="SUPPLIER  3" count="0" hidden="1"/>
    <cacheHierarchy uniqueName="[Measures].[__XL_Count INSURANCE  6]" caption="__XL_Count INSURANCE  6" measure="1" displayFolder="" measureGroup="INSURANCE  6" count="0" hidden="1"/>
    <cacheHierarchy uniqueName="[Measures].[__XL_Count PATIENT1_1]" caption="__XL_Count PATIENT1_1" measure="1" displayFolder="" measureGroup="PATIENT1_1" count="0" hidden="1"/>
    <cacheHierarchy uniqueName="[Measures].[__XL_Count PRESCRIPTIONS]" caption="__XL_Count PRESCRIPTIONS" measure="1" displayFolder="" measureGroup="PRESCRIPTIONS" count="0" hidden="1"/>
    <cacheHierarchy uniqueName="[Measures].[__XL_Count DRUGS]" caption="__XL_Count DRUGS" measure="1" displayFolder="" measureGroup="DRUGS" count="0" hidden="1"/>
    <cacheHierarchy uniqueName="[Measures].[__XL_Count DOCTOR1_1]" caption="__XL_Count DOCTOR1_1" measure="1" displayFolder="" measureGroup="DOCTOR1_1" count="0" hidden="1"/>
    <cacheHierarchy uniqueName="[Measures].[__XL_Count SUPPLIER]" caption="__XL_Count SUPPLIER" measure="1" displayFolder="" measureGroup="SUPPLIER" count="0" hidden="1"/>
    <cacheHierarchy uniqueName="[Measures].[__XL_Count INSURANCE__5]" caption="__XL_Count INSURANCE__5" measure="1" displayFolder="" measureGroup="INSURANCE__5" count="0" hidden="1"/>
    <cacheHierarchy uniqueName="[Measures].[__No measures defined]" caption="__No measures defined" measure="1" displayFolder="" count="0" hidden="1"/>
    <cacheHierarchy uniqueName="[Measures].[Count of patientID]" caption="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Distinct Count of patientID]" caption="Distinct 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Sum of NDC]" caption="Sum of NDC" measure="1" displayFolder="" measureGroup="PRESCRIPTIONS" count="0" hidden="1">
      <extLst>
        <ext xmlns:x15="http://schemas.microsoft.com/office/spreadsheetml/2010/11/main" uri="{B97F6D7D-B522-45F9-BDA1-12C45D357490}">
          <x15:cacheHierarchy aggregatedColumn="58"/>
        </ext>
      </extLst>
    </cacheHierarchy>
    <cacheHierarchy uniqueName="[Measures].[Count of NDC]" caption="Count of NDC" measure="1" displayFolder="" measureGroup="PRESCRIPTIONS" count="0" hidden="1">
      <extLst>
        <ext xmlns:x15="http://schemas.microsoft.com/office/spreadsheetml/2010/11/main" uri="{B97F6D7D-B522-45F9-BDA1-12C45D357490}">
          <x15:cacheHierarchy aggregatedColumn="58"/>
        </ext>
      </extLst>
    </cacheHierarchy>
    <cacheHierarchy uniqueName="[Measures].[Sum of qty]" caption="Sum of qty" measure="1" displayFolder="" measureGroup="PRESCRIPTIONS  3" count="0" hidden="1">
      <extLst>
        <ext xmlns:x15="http://schemas.microsoft.com/office/spreadsheetml/2010/11/main" uri="{B97F6D7D-B522-45F9-BDA1-12C45D357490}">
          <x15:cacheHierarchy aggregatedColumn="76"/>
        </ext>
      </extLst>
    </cacheHierarchy>
    <cacheHierarchy uniqueName="[Measures].[Sum of qty 2]" caption="Sum of qty 2" measure="1" displayFolder="" measureGroup="PRESCRIPTIONS" count="0" hidden="1">
      <extLst>
        <ext xmlns:x15="http://schemas.microsoft.com/office/spreadsheetml/2010/11/main" uri="{B97F6D7D-B522-45F9-BDA1-12C45D357490}">
          <x15:cacheHierarchy aggregatedColumn="60"/>
        </ext>
      </extLst>
    </cacheHierarchy>
    <cacheHierarchy uniqueName="[Measures].[Sum of patientID]" caption="Sum of patientID" measure="1" displayFolder="" measureGroup="PRESCRIPTIONS" count="0" hidden="1">
      <extLst>
        <ext xmlns:x15="http://schemas.microsoft.com/office/spreadsheetml/2010/11/main" uri="{B97F6D7D-B522-45F9-BDA1-12C45D357490}">
          <x15:cacheHierarchy aggregatedColumn="56"/>
        </ext>
      </extLst>
    </cacheHierarchy>
    <cacheHierarchy uniqueName="[Measures].[Sum of physID]" caption="Sum of physID" measure="1" displayFolder="" measureGroup="PRESCRIPTIONS" count="0" hidden="1">
      <extLst>
        <ext xmlns:x15="http://schemas.microsoft.com/office/spreadsheetml/2010/11/main" uri="{B97F6D7D-B522-45F9-BDA1-12C45D357490}">
          <x15:cacheHierarchy aggregatedColumn="57"/>
        </ext>
      </extLst>
    </cacheHierarchy>
    <cacheHierarchy uniqueName="[Measures].[Count of gender]" caption="Count of gender" measure="1" displayFolder="" measureGroup="PATIENT1  3" count="0" hidden="1">
      <extLst>
        <ext xmlns:x15="http://schemas.microsoft.com/office/spreadsheetml/2010/11/main" uri="{B97F6D7D-B522-45F9-BDA1-12C45D357490}">
          <x15:cacheHierarchy aggregatedColumn="45"/>
        </ext>
      </extLst>
    </cacheHierarchy>
    <cacheHierarchy uniqueName="[Measures].[Sum of supID]" caption="Sum of supID" measure="1" displayFolder="" measureGroup="SUPPLIER  3" count="0" hidden="1">
      <extLst>
        <ext xmlns:x15="http://schemas.microsoft.com/office/spreadsheetml/2010/11/main" uri="{B97F6D7D-B522-45F9-BDA1-12C45D357490}">
          <x15:cacheHierarchy aggregatedColumn="87"/>
        </ext>
      </extLst>
    </cacheHierarchy>
    <cacheHierarchy uniqueName="[Measures].[Count of NDC 2]" caption="Count of NDC 2" measure="1" displayFolder="" measureGroup="DRUGS" count="0" hidden="1">
      <extLst>
        <ext xmlns:x15="http://schemas.microsoft.com/office/spreadsheetml/2010/11/main" uri="{B97F6D7D-B522-45F9-BDA1-12C45D357490}">
          <x15:cacheHierarchy aggregatedColumn="10"/>
        </ext>
      </extLst>
    </cacheHierarchy>
    <cacheHierarchy uniqueName="[Measures].[Count of status]" caption="Count of status" measure="1" displayFolder="" measureGroup="PRESCRIPTIONS  3" count="0" hidden="1">
      <extLst>
        <ext xmlns:x15="http://schemas.microsoft.com/office/spreadsheetml/2010/11/main" uri="{B97F6D7D-B522-45F9-BDA1-12C45D357490}">
          <x15:cacheHierarchy aggregatedColumn="79"/>
        </ext>
      </extLst>
    </cacheHierarchy>
    <cacheHierarchy uniqueName="[Measures].[Sum of Revenue]" caption="Sum of Revenue" measure="1" displayFolder="" measureGroup="PRESCRIPTIONS" count="0" hidden="1">
      <extLst>
        <ext xmlns:x15="http://schemas.microsoft.com/office/spreadsheetml/2010/11/main" uri="{B97F6D7D-B522-45F9-BDA1-12C45D357490}">
          <x15:cacheHierarchy aggregatedColumn="65"/>
        </ext>
      </extLst>
    </cacheHierarchy>
    <cacheHierarchy uniqueName="[Measures].[Sum of NNDC]" caption="Sum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NNDC]" caption="Count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gender 2]" caption="Count of gender 2" measure="1" displayFolder="" measureGroup="PATIENT1_1" count="0" hidden="1">
      <extLst>
        <ext xmlns:x15="http://schemas.microsoft.com/office/spreadsheetml/2010/11/main" uri="{B97F6D7D-B522-45F9-BDA1-12C45D357490}">
          <x15:cacheHierarchy aggregatedColumn="53"/>
        </ext>
      </extLst>
    </cacheHierarchy>
    <cacheHierarchy uniqueName="[Measures].[Count of status 2]" caption="Count of status 2" measure="1" displayFolder="" measureGroup="PRESCRIPTIONS" count="0" hidden="1">
      <extLst>
        <ext xmlns:x15="http://schemas.microsoft.com/office/spreadsheetml/2010/11/main" uri="{B97F6D7D-B522-45F9-BDA1-12C45D357490}">
          <x15:cacheHierarchy aggregatedColumn="69"/>
        </ext>
      </extLst>
    </cacheHierarchy>
    <cacheHierarchy uniqueName="[Measures].[Count of patientID 2]" caption="Count of patientID 2" measure="1" displayFolder="" measureGroup="PRESCRIPTIONS" count="0" hidden="1">
      <extLst>
        <ext xmlns:x15="http://schemas.microsoft.com/office/spreadsheetml/2010/11/main" uri="{B97F6D7D-B522-45F9-BDA1-12C45D357490}">
          <x15:cacheHierarchy aggregatedColumn="56"/>
        </ext>
      </extLst>
    </cacheHierarchy>
    <cacheHierarchy uniqueName="[Measures].[Sum of NNDC 2]" caption="Sum of NNDC 2" measure="1" displayFolder="" measureGroup="DRUGS" count="0" hidden="1">
      <extLst>
        <ext xmlns:x15="http://schemas.microsoft.com/office/spreadsheetml/2010/11/main" uri="{B97F6D7D-B522-45F9-BDA1-12C45D357490}">
          <x15:cacheHierarchy aggregatedColumn="11"/>
        </ext>
      </extLst>
    </cacheHierarchy>
    <cacheHierarchy uniqueName="[Measures].[Count of NNDC 2]" caption="Count of NNDC 2" measure="1" displayFolder="" measureGroup="DRUGS" count="0" hidden="1">
      <extLst>
        <ext xmlns:x15="http://schemas.microsoft.com/office/spreadsheetml/2010/11/main" uri="{B97F6D7D-B522-45F9-BDA1-12C45D357490}">
          <x15:cacheHierarchy aggregatedColumn="11"/>
        </ext>
      </extLst>
    </cacheHierarchy>
  </cacheHierarchies>
  <kpis count="0"/>
  <dimensions count="14">
    <dimension name="DOCTOR1  3" uniqueName="[DOCTOR1  3]" caption="DOCTOR1  3"/>
    <dimension name="DOCTOR1_1" uniqueName="[DOCTOR1_1]" caption="DOCTOR1_1"/>
    <dimension name="DRUGS" uniqueName="[DRUGS]" caption="DRUGS"/>
    <dimension name="DRUGS  3" uniqueName="[DRUGS  3]" caption="DRUGS  3"/>
    <dimension name="INSURANCE  3" uniqueName="[INSURANCE  3]" caption="INSURANCE  3"/>
    <dimension name="INSURANCE  6" uniqueName="[INSURANCE  6]" caption="INSURANCE  6"/>
    <dimension name="INSURANCE__5" uniqueName="[INSURANCE__5]" caption="INSURANCE__5"/>
    <dimension measure="1" name="Measures" uniqueName="[Measures]" caption="Measures"/>
    <dimension name="PATIENT1  3" uniqueName="[PATIENT1  3]" caption="PATIENT1  3"/>
    <dimension name="PATIENT1_1" uniqueName="[PATIENT1_1]" caption="PATIENT1_1"/>
    <dimension name="PRESCRIPTIONS" uniqueName="[PRESCRIPTIONS]" caption="PRESCRIPTIONS"/>
    <dimension name="PRESCRIPTIONS  3" uniqueName="[PRESCRIPTIONS  3]" caption="PRESCRIPTIONS  3"/>
    <dimension name="SUPPLIER" uniqueName="[SUPPLIER]" caption="SUPPLIER"/>
    <dimension name="SUPPLIER  3" uniqueName="[SUPPLIER  3]" caption="SUPPLIER  3"/>
  </dimensions>
  <measureGroups count="13">
    <measureGroup name="DOCTOR1  3" caption="DOCTOR1  3"/>
    <measureGroup name="DOCTOR1_1" caption="DOCTOR1_1"/>
    <measureGroup name="DRUGS" caption="DRUGS"/>
    <measureGroup name="DRUGS  3" caption="DRUGS  3"/>
    <measureGroup name="INSURANCE  3" caption="INSURANCE  3"/>
    <measureGroup name="INSURANCE  6" caption="INSURANCE  6"/>
    <measureGroup name="INSURANCE__5" caption="INSURANCE__5"/>
    <measureGroup name="PATIENT1  3" caption="PATIENT1  3"/>
    <measureGroup name="PATIENT1_1" caption="PATIENT1_1"/>
    <measureGroup name="PRESCRIPTIONS" caption="PRESCRIPTIONS"/>
    <measureGroup name="PRESCRIPTIONS  3" caption="PRESCRIPTIONS  3"/>
    <measureGroup name="SUPPLIER" caption="SUPPLIER"/>
    <measureGroup name="SUPPLIER  3" caption="SUPPLIER  3"/>
  </measureGroups>
  <maps count="16">
    <map measureGroup="0" dimension="0"/>
    <map measureGroup="1" dimension="1"/>
    <map measureGroup="2" dimension="2"/>
    <map measureGroup="3" dimension="3"/>
    <map measureGroup="3" dimension="13"/>
    <map measureGroup="4" dimension="4"/>
    <map measureGroup="5" dimension="5"/>
    <map measureGroup="6" dimension="6"/>
    <map measureGroup="7" dimension="8"/>
    <map measureGroup="8" dimension="9"/>
    <map measureGroup="9" dimension="10"/>
    <map measureGroup="10" dimension="0"/>
    <map measureGroup="10" dimension="8"/>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3.771547569442" backgroundQuery="1" createdVersion="8" refreshedVersion="8" minRefreshableVersion="3" recordCount="0" supportSubquery="1" supportAdvancedDrill="1" xr:uid="{D3B43B40-E999-42F3-B8C4-A66A818B7313}">
  <cacheSource type="external" connectionId="21"/>
  <cacheFields count="2">
    <cacheField name="[PRESCRIPTIONS].[physID].[physID]" caption="physID" numFmtId="0" hierarchy="57" level="1">
      <sharedItems containsSemiMixedTypes="0" containsString="0" containsNumber="1" containsInteger="1" minValue="1" maxValue="9" count="4">
        <n v="1"/>
        <n v="2"/>
        <n v="3"/>
        <n v="9"/>
      </sharedItems>
      <extLst>
        <ext xmlns:x15="http://schemas.microsoft.com/office/spreadsheetml/2010/11/main" uri="{4F2E5C28-24EA-4eb8-9CBF-B6C8F9C3D259}">
          <x15:cachedUniqueNames>
            <x15:cachedUniqueName index="0" name="[PRESCRIPTIONS].[physID].&amp;[1]"/>
            <x15:cachedUniqueName index="1" name="[PRESCRIPTIONS].[physID].&amp;[2]"/>
            <x15:cachedUniqueName index="2" name="[PRESCRIPTIONS].[physID].&amp;[3]"/>
            <x15:cachedUniqueName index="3" name="[PRESCRIPTIONS].[physID].&amp;[9]"/>
          </x15:cachedUniqueNames>
        </ext>
      </extLst>
    </cacheField>
    <cacheField name="[Measures].[Count of NDC]" caption="Count of NDC" numFmtId="0" hierarchy="106" level="32767"/>
  </cacheFields>
  <cacheHierarchies count="123">
    <cacheHierarchy uniqueName="[DOCTOR1  3].[physID]" caption="physID" attribute="1" defaultMemberUniqueName="[DOCTOR1  3].[physID].[All]" allUniqueName="[DOCTOR1  3].[physID].[All]" dimensionUniqueName="[DOCTOR1  3]" displayFolder="" count="0" memberValueDatatype="20" unbalanced="0"/>
    <cacheHierarchy uniqueName="[DOCTOR1  3].[name]" caption="name" attribute="1" defaultMemberUniqueName="[DOCTOR1  3].[name].[All]" allUniqueName="[DOCTOR1  3].[name].[All]" dimensionUniqueName="[DOCTOR1  3]" displayFolder="" count="0" memberValueDatatype="130" unbalanced="0"/>
    <cacheHierarchy uniqueName="[DOCTOR1  3].[address]" caption="address" attribute="1" defaultMemberUniqueName="[DOCTOR1  3].[address].[All]" allUniqueName="[DOCTOR1  3].[address].[All]" dimensionUniqueName="[DOCTOR1  3]" displayFolder="" count="0" memberValueDatatype="130" unbalanced="0"/>
    <cacheHierarchy uniqueName="[DOCTOR1  3].[phone]" caption="phone" attribute="1" defaultMemberUniqueName="[DOCTOR1  3].[phone].[All]" allUniqueName="[DOCTOR1  3].[phone].[All]" dimensionUniqueName="[DOCTOR1  3]" displayFolder="" count="0" memberValueDatatype="130" unbalanced="0"/>
    <cacheHierarchy uniqueName="[DOCTOR1_1].[physID]" caption="physID" attribute="1" defaultMemberUniqueName="[DOCTOR1_1].[physID].[All]" allUniqueName="[DOCTOR1_1].[physID].[All]" dimensionUniqueName="[DOCTOR1_1]" displayFolder="" count="0" memberValueDatatype="130" unbalanced="0"/>
    <cacheHierarchy uniqueName="[DOCTOR1_1].[name]" caption="name" attribute="1" defaultMemberUniqueName="[DOCTOR1_1].[name].[All]" allUniqueName="[DOCTOR1_1].[name].[All]" dimensionUniqueName="[DOCTOR1_1]" displayFolder="" count="0" memberValueDatatype="130" unbalanced="0"/>
    <cacheHierarchy uniqueName="[DOCTOR1_1].[address]" caption="address" attribute="1" defaultMemberUniqueName="[DOCTOR1_1].[address].[All]" allUniqueName="[DOCTOR1_1].[address].[All]" dimensionUniqueName="[DOCTOR1_1]" displayFolder="" count="0" memberValueDatatype="130" unbalanced="0"/>
    <cacheHierarchy uniqueName="[DOCTOR1_1].[phone]" caption="phone" attribute="1" defaultMemberUniqueName="[DOCTOR1_1].[phone].[All]" allUniqueName="[DOCTOR1_1].[phone].[All]" dimensionUniqueName="[DOCTOR1_1]" displayFolder="" count="0" memberValueDatatype="130" unbalanced="0"/>
    <cacheHierarchy uniqueName="[DRUGS].[brandName]" caption="brandName" attribute="1" defaultMemberUniqueName="[DRUGS].[brandName].[All]" allUniqueName="[DRUGS].[brandName].[All]" dimensionUniqueName="[DRUGS]" displayFolder="" count="0" memberValueDatatype="130" unbalanced="0"/>
    <cacheHierarchy uniqueName="[DRUGS].[genericName]" caption="genericName" attribute="1" defaultMemberUniqueName="[DRUGS].[genericName].[All]" allUniqueName="[DRUGS].[genericName].[All]" dimensionUniqueName="[DRUGS]" displayFolder="" count="0" memberValueDatatype="130" unbalanced="0"/>
    <cacheHierarchy uniqueName="[DRUGS].[NDC]" caption="NDC" attribute="1" defaultMemberUniqueName="[DRUGS].[NDC].[All]" allUniqueName="[DRUGS].[NDC].[All]" dimensionUniqueName="[DRUGS]" displayFolder="" count="0" memberValueDatatype="130" unbalanced="0"/>
    <cacheHierarchy uniqueName="[DRUGS].[NNDC]" caption="NNDC" attribute="1" defaultMemberUniqueName="[DRUGS].[NNDC].[All]" allUniqueName="[DRUGS].[NNDC].[All]" dimensionUniqueName="[DRUGS]" displayFolder="" count="0" memberValueDatatype="20" unbalanced="0"/>
    <cacheHierarchy uniqueName="[DRUGS].[dosage]" caption="dosage" attribute="1" defaultMemberUniqueName="[DRUGS].[dosage].[All]" allUniqueName="[DRUGS].[dosage].[All]" dimensionUniqueName="[DRUGS]" displayFolder="" count="0" memberValueDatatype="130" unbalanced="0"/>
    <cacheHierarchy uniqueName="[DRUGS].[expDate]" caption="expDate" attribute="1" defaultMemberUniqueName="[DRUGS].[expDate].[All]" allUniqueName="[DRUGS].[expDate].[All]" dimensionUniqueName="[DRUGS]" displayFolder="" count="0" memberValueDatatype="130" unbalanced="0"/>
    <cacheHierarchy uniqueName="[DRUGS].[Days to Expiry]" caption="Days to Expiry" attribute="1" defaultMemberUniqueName="[DRUGS].[Days to Expiry].[All]" allUniqueName="[DRUGS].[Days to Expiry].[All]" dimensionUniqueName="[DRUGS]" displayFolder="" count="0" memberValueDatatype="20" unbalanced="0"/>
    <cacheHierarchy uniqueName="[DRUGS].[Expiry Status]" caption="Expiry Status" attribute="1" defaultMemberUniqueName="[DRUGS].[Expiry Status].[All]" allUniqueName="[DRUGS].[Expiry Status].[All]" dimensionUniqueName="[DRUGS]" displayFolder="" count="0" memberValueDatatype="130" unbalanced="0"/>
    <cacheHierarchy uniqueName="[DRUGS].[supID]" caption="supID" attribute="1" defaultMemberUniqueName="[DRUGS].[supID].[All]" allUniqueName="[DRUGS].[supID].[All]" dimensionUniqueName="[DRUGS]" displayFolder="" count="0" memberValueDatatype="130" unbalanced="0"/>
    <cacheHierarchy uniqueName="[DRUGS].[Drug Category]" caption="Drug Category" attribute="1" defaultMemberUniqueName="[DRUGS].[Drug Category].[All]" allUniqueName="[DRUGS].[Drug Category].[All]" dimensionUniqueName="[DRUGS]" displayFolder="" count="0" memberValueDatatype="130" unbalanced="0"/>
    <cacheHierarchy uniqueName="[DRUGS].[purchasePrice]" caption="purchasePrice" attribute="1" defaultMemberUniqueName="[DRUGS].[purchasePrice].[All]" allUniqueName="[DRUGS].[purchasePrice].[All]" dimensionUniqueName="[DRUGS]" displayFolder="" count="0" memberValueDatatype="130" unbalanced="0"/>
    <cacheHierarchy uniqueName="[DRUGS].[cpurchasePrice]" caption="cpurchasePrice" attribute="1" defaultMemberUniqueName="[DRUGS].[cpurchasePrice].[All]" allUniqueName="[DRUGS].[cpurchasePrice].[All]" dimensionUniqueName="[DRUGS]" displayFolder="" count="0" memberValueDatatype="5" unbalanced="0"/>
    <cacheHierarchy uniqueName="[DRUGS].[sellPrice]" caption="sellPrice" attribute="1" defaultMemberUniqueName="[DRUGS].[sellPrice].[All]" allUniqueName="[DRUGS].[sellPrice].[All]" dimensionUniqueName="[DRUGS]" displayFolder="" count="0" memberValueDatatype="130" unbalanced="0"/>
    <cacheHierarchy uniqueName="[DRUGS].[Exp Date]" caption="Exp Date" attribute="1" time="1" defaultMemberUniqueName="[DRUGS].[Exp Date].[All]" allUniqueName="[DRUGS].[Exp Date].[All]" dimensionUniqueName="[DRUGS]" displayFolder="" count="0" memberValueDatatype="7" unbalanced="0"/>
    <cacheHierarchy uniqueName="[DRUGS  3].[brandName]" caption="brandName" attribute="1" defaultMemberUniqueName="[DRUGS  3].[brandName].[All]" allUniqueName="[DRUGS  3].[brandName].[All]" dimensionUniqueName="[DRUGS  3]" displayFolder="" count="0" memberValueDatatype="130" unbalanced="0"/>
    <cacheHierarchy uniqueName="[DRUGS  3].[genericName]" caption="genericName" attribute="1" defaultMemberUniqueName="[DRUGS  3].[genericName].[All]" allUniqueName="[DRUGS  3].[genericName].[All]" dimensionUniqueName="[DRUGS  3]" displayFolder="" count="0" memberValueDatatype="130" unbalanced="0"/>
    <cacheHierarchy uniqueName="[DRUGS  3].[NDC]" caption="NDC" attribute="1" defaultMemberUniqueName="[DRUGS  3].[NDC].[All]" allUniqueName="[DRUGS  3].[NDC].[All]" dimensionUniqueName="[DRUGS  3]" displayFolder="" count="0" memberValueDatatype="20" unbalanced="0"/>
    <cacheHierarchy uniqueName="[DRUGS  3].[dosage]" caption="dosage" attribute="1" defaultMemberUniqueName="[DRUGS  3].[dosage].[All]" allUniqueName="[DRUGS  3].[dosage].[All]" dimensionUniqueName="[DRUGS  3]" displayFolder="" count="0" memberValueDatatype="20" unbalanced="0"/>
    <cacheHierarchy uniqueName="[DRUGS  3].[expDate]" caption="expDate" attribute="1" defaultMemberUniqueName="[DRUGS  3].[expDate].[All]" allUniqueName="[DRUGS  3].[expDate].[All]" dimensionUniqueName="[DRUGS  3]" displayFolder="" count="0" memberValueDatatype="130" unbalanced="0"/>
    <cacheHierarchy uniqueName="[DRUGS  3].[supID]" caption="supID" attribute="1" defaultMemberUniqueName="[DRUGS  3].[supID].[All]" allUniqueName="[DRUGS  3].[supID].[All]" dimensionUniqueName="[DRUGS  3]" displayFolder="" count="0" memberValueDatatype="20" unbalanced="0"/>
    <cacheHierarchy uniqueName="[DRUGS  3].[purchasePrice]" caption="purchasePrice" attribute="1" defaultMemberUniqueName="[DRUGS  3].[purchasePrice].[All]" allUniqueName="[DRUGS  3].[purchasePrice].[All]" dimensionUniqueName="[DRUGS  3]" displayFolder="" count="0" memberValueDatatype="5" unbalanced="0"/>
    <cacheHierarchy uniqueName="[DRUGS  3].[sellPrice]" caption="sellPrice" attribute="1" defaultMemberUniqueName="[DRUGS  3].[sellPrice].[All]" allUniqueName="[DRUGS  3].[sellPrice].[All]" dimensionUniqueName="[DRUGS  3]" displayFolder="" count="0" memberValueDatatype="5" unbalanced="0"/>
    <cacheHierarchy uniqueName="[INSURANCE  3].[Column1]" caption="Column1" attribute="1" defaultMemberUniqueName="[INSURANCE  3].[Column1].[All]" allUniqueName="[INSURANCE  3].[Column1].[All]" dimensionUniqueName="[INSURANCE  3]" displayFolder="" count="0" memberValueDatatype="130" unbalanced="0"/>
    <cacheHierarchy uniqueName="[INSURANCE  3].[Column2]" caption="Column2" attribute="1" defaultMemberUniqueName="[INSURANCE  3].[Column2].[All]" allUniqueName="[INSURANCE  3].[Column2].[All]" dimensionUniqueName="[INSURANCE  3]" displayFolder="" count="0" memberValueDatatype="130" unbalanced="0"/>
    <cacheHierarchy uniqueName="[INSURANCE  3].[Column3]" caption="Column3" attribute="1" defaultMemberUniqueName="[INSURANCE  3].[Column3].[All]" allUniqueName="[INSURANCE  3].[Column3].[All]" dimensionUniqueName="[INSURANCE  3]" displayFolder="" count="0" memberValueDatatype="130" unbalanced="0"/>
    <cacheHierarchy uniqueName="[INSURANCE  6].[Column1]" caption="Column1" attribute="1" defaultMemberUniqueName="[INSURANCE  6].[Column1].[All]" allUniqueName="[INSURANCE  6].[Column1].[All]" dimensionUniqueName="[INSURANCE  6]" displayFolder="" count="0" memberValueDatatype="130" unbalanced="0"/>
    <cacheHierarchy uniqueName="[INSURANCE  6].[Column2]" caption="Column2" attribute="1" defaultMemberUniqueName="[INSURANCE  6].[Column2].[All]" allUniqueName="[INSURANCE  6].[Column2].[All]" dimensionUniqueName="[INSURANCE  6]" displayFolder="" count="0" memberValueDatatype="130" unbalanced="0"/>
    <cacheHierarchy uniqueName="[INSURANCE  6].[Column3]" caption="Column3" attribute="1" defaultMemberUniqueName="[INSURANCE  6].[Column3].[All]" allUniqueName="[INSURANCE  6].[Column3].[All]" dimensionUniqueName="[INSURANCE  6]" displayFolder="" count="0" memberValueDatatype="130" unbalanced="0"/>
    <cacheHierarchy uniqueName="[INSURANCE__5].[name]" caption="name" attribute="1" defaultMemberUniqueName="[INSURANCE__5].[name].[All]" allUniqueName="[INSURANCE__5].[name].[All]" dimensionUniqueName="[INSURANCE__5]" displayFolder="" count="0" memberValueDatatype="130" unbalanced="0"/>
    <cacheHierarchy uniqueName="[INSURANCE__5].[phone]" caption="phone" attribute="1" defaultMemberUniqueName="[INSURANCE__5].[phone].[All]" allUniqueName="[INSURANCE__5].[phone].[All]" dimensionUniqueName="[INSURANCE__5]" displayFolder="" count="0" memberValueDatatype="130" unbalanced="0"/>
    <cacheHierarchy uniqueName="[INSURANCE__5].[ClearcoPay]" caption="ClearcoPay" attribute="1" defaultMemberUniqueName="[INSURANCE__5].[ClearcoPay].[All]" allUniqueName="[INSURANCE__5].[ClearcoPay].[All]" dimensionUniqueName="[INSURANCE__5]" displayFolder="" count="0" memberValueDatatype="20" unbalanced="0"/>
    <cacheHierarchy uniqueName="[INSURANCE__5].[coPay]" caption="coPay" attribute="1" defaultMemberUniqueName="[INSURANCE__5].[coPay].[All]" allUniqueName="[INSURANCE__5].[coPay].[All]" dimensionUniqueName="[INSURANCE__5]" displayFolder="" count="0" memberValueDatatype="130" unbalanced="0"/>
    <cacheHierarchy uniqueName="[PATIENT1  3].[firstName]" caption="firstName" attribute="1" defaultMemberUniqueName="[PATIENT1  3].[firstName].[All]" allUniqueName="[PATIENT1  3].[firstName].[All]" dimensionUniqueName="[PATIENT1  3]" displayFolder="" count="0" memberValueDatatype="130" unbalanced="0"/>
    <cacheHierarchy uniqueName="[PATIENT1  3].[lastName]" caption="lastName" attribute="1" defaultMemberUniqueName="[PATIENT1  3].[lastName].[All]" allUniqueName="[PATIENT1  3].[lastName].[All]" dimensionUniqueName="[PATIENT1  3]" displayFolder="" count="0" memberValueDatatype="130" unbalanced="0"/>
    <cacheHierarchy uniqueName="[PATIENT1  3].[birthdate]" caption="birthdate" attribute="1" defaultMemberUniqueName="[PATIENT1  3].[birthdate].[All]" allUniqueName="[PATIENT1  3].[birthdate].[All]" dimensionUniqueName="[PATIENT1  3]" displayFolder="" count="0" memberValueDatatype="130" unbalanced="0"/>
    <cacheHierarchy uniqueName="[PATIENT1  3].[address]" caption="address" attribute="1" defaultMemberUniqueName="[PATIENT1  3].[address].[All]" allUniqueName="[PATIENT1  3].[address].[All]" dimensionUniqueName="[PATIENT1  3]" displayFolder="" count="0" memberValueDatatype="130" unbalanced="0"/>
    <cacheHierarchy uniqueName="[PATIENT1  3].[phone]" caption="phone" attribute="1" defaultMemberUniqueName="[PATIENT1  3].[phone].[All]" allUniqueName="[PATIENT1  3].[phone].[All]" dimensionUniqueName="[PATIENT1  3]" displayFolder="" count="0" memberValueDatatype="130" unbalanced="0"/>
    <cacheHierarchy uniqueName="[PATIENT1  3].[gender]" caption="gender" attribute="1" defaultMemberUniqueName="[PATIENT1  3].[gender].[All]" allUniqueName="[PATIENT1  3].[gender].[All]" dimensionUniqueName="[PATIENT1  3]" displayFolder="" count="0" memberValueDatatype="130" unbalanced="0"/>
    <cacheHierarchy uniqueName="[PATIENT1  3].[insurance]" caption="insurance" attribute="1" defaultMemberUniqueName="[PATIENT1  3].[insurance].[All]" allUniqueName="[PATIENT1  3].[insurance].[All]" dimensionUniqueName="[PATIENT1  3]" displayFolder="" count="0" memberValueDatatype="130" unbalanced="0"/>
    <cacheHierarchy uniqueName="[PATIENT1  3].[patientID]" caption="patientID" attribute="1" defaultMemberUniqueName="[PATIENT1  3].[patientID].[All]" allUniqueName="[PATIENT1  3].[patientID].[All]" dimensionUniqueName="[PATIENT1  3]" displayFolder="" count="0" memberValueDatatype="20" unbalanced="0"/>
    <cacheHierarchy uniqueName="[PATIENT1_1].[firstName]" caption="firstName" attribute="1" defaultMemberUniqueName="[PATIENT1_1].[firstName].[All]" allUniqueName="[PATIENT1_1].[firstName].[All]" dimensionUniqueName="[PATIENT1_1]" displayFolder="" count="0" memberValueDatatype="130" unbalanced="0"/>
    <cacheHierarchy uniqueName="[PATIENT1_1].[lastName]" caption="lastName" attribute="1" defaultMemberUniqueName="[PATIENT1_1].[lastName].[All]" allUniqueName="[PATIENT1_1].[lastName].[All]" dimensionUniqueName="[PATIENT1_1]" displayFolder="" count="0" memberValueDatatype="130" unbalanced="0"/>
    <cacheHierarchy uniqueName="[PATIENT1_1].[birthdate]" caption="birthdate" attribute="1" time="1" defaultMemberUniqueName="[PATIENT1_1].[birthdate].[All]" allUniqueName="[PATIENT1_1].[birthdate].[All]" dimensionUniqueName="[PATIENT1_1]" displayFolder="" count="0" memberValueDatatype="7" unbalanced="0"/>
    <cacheHierarchy uniqueName="[PATIENT1_1].[address]" caption="address" attribute="1" defaultMemberUniqueName="[PATIENT1_1].[address].[All]" allUniqueName="[PATIENT1_1].[address].[All]" dimensionUniqueName="[PATIENT1_1]" displayFolder="" count="0" memberValueDatatype="130" unbalanced="0"/>
    <cacheHierarchy uniqueName="[PATIENT1_1].[phone]" caption="phone" attribute="1" defaultMemberUniqueName="[PATIENT1_1].[phone].[All]" allUniqueName="[PATIENT1_1].[phone].[All]" dimensionUniqueName="[PATIENT1_1]" displayFolder="" count="0" memberValueDatatype="130" unbalanced="0"/>
    <cacheHierarchy uniqueName="[PATIENT1_1].[gender]" caption="gender" attribute="1" defaultMemberUniqueName="[PATIENT1_1].[gender].[All]" allUniqueName="[PATIENT1_1].[gender].[All]" dimensionUniqueName="[PATIENT1_1]" displayFolder="" count="0" memberValueDatatype="130" unbalanced="0"/>
    <cacheHierarchy uniqueName="[PATIENT1_1].[insurance]" caption="insurance" attribute="1" defaultMemberUniqueName="[PATIENT1_1].[insurance].[All]" allUniqueName="[PATIENT1_1].[insurance].[All]" dimensionUniqueName="[PATIENT1_1]" displayFolder="" count="0" memberValueDatatype="130" unbalanced="0"/>
    <cacheHierarchy uniqueName="[PATIENT1_1].[patientID]" caption="patientID" attribute="1" defaultMemberUniqueName="[PATIENT1_1].[patientID].[All]" allUniqueName="[PATIENT1_1].[patientID].[All]" dimensionUniqueName="[PATIENT1_1]" displayFolder="" count="0" memberValueDatatype="20" unbalanced="0"/>
    <cacheHierarchy uniqueName="[PRESCRIPTIONS].[patientID]" caption="patientID" attribute="1" defaultMemberUniqueName="[PRESCRIPTIONS].[patientID].[All]" allUniqueName="[PRESCRIPTIONS].[patientID].[All]" dimensionUniqueName="[PRESCRIPTIONS]" displayFolder="" count="0" memberValueDatatype="20" unbalanced="0"/>
    <cacheHierarchy uniqueName="[PRESCRIPTIONS].[physID]" caption="physID" attribute="1" defaultMemberUniqueName="[PRESCRIPTIONS].[physID].[All]" allUniqueName="[PRESCRIPTIONS].[physID].[All]" dimensionUniqueName="[PRESCRIPTIONS]" displayFolder="" count="2" memberValueDatatype="20" unbalanced="0">
      <fieldsUsage count="2">
        <fieldUsage x="-1"/>
        <fieldUsage x="0"/>
      </fieldsUsage>
    </cacheHierarchy>
    <cacheHierarchy uniqueName="[PRESCRIPTIONS].[NDC]" caption="NDC" attribute="1" defaultMemberUniqueName="[PRESCRIPTIONS].[NDC].[All]" allUniqueName="[PRESCRIPTIONS].[NDC].[All]" dimensionUniqueName="[PRESCRIPTIONS]" displayFolder="" count="0" memberValueDatatype="20" unbalanced="0"/>
    <cacheHierarchy uniqueName="[PRESCRIPTIONS].[NNDC]" caption="NNDC" attribute="1" defaultMemberUniqueName="[PRESCRIPTIONS].[NNDC].[All]" allUniqueName="[PRESCRIPTIONS].[NNDC].[All]" dimensionUniqueName="[PRESCRIPTIONS]" displayFolder="" count="0" memberValueDatatype="20" unbalanced="0"/>
    <cacheHierarchy uniqueName="[PRESCRIPTIONS].[qty]" caption="qty" attribute="1" defaultMemberUniqueName="[PRESCRIPTIONS].[qty].[All]" allUniqueName="[PRESCRIPTIONS].[qty].[All]" dimensionUniqueName="[PRESCRIPTIONS]" displayFolder="" count="0" memberValueDatatype="20" unbalanced="0"/>
    <cacheHierarchy uniqueName="[PRESCRIPTIONS].[Cqty]" caption="Cqty" attribute="1" defaultMemberUniqueName="[PRESCRIPTIONS].[Cqty].[All]" allUniqueName="[PRESCRIPTIONS].[Cqty].[All]" dimensionUniqueName="[PRESCRIPTIONS]" displayFolder="" count="0" memberValueDatatype="20" unbalanced="0"/>
    <cacheHierarchy uniqueName="[PRESCRIPTIONS].[days]" caption="days" attribute="1" defaultMemberUniqueName="[PRESCRIPTIONS].[days].[All]" allUniqueName="[PRESCRIPTIONS].[days].[All]" dimensionUniqueName="[PRESCRIPTIONS]" displayFolder="" count="0" memberValueDatatype="20" unbalanced="0"/>
    <cacheHierarchy uniqueName="[PRESCRIPTIONS].[Date]" caption="Date" attribute="1" time="1" defaultMemberUniqueName="[PRESCRIPTIONS].[Date].[All]" allUniqueName="[PRESCRIPTIONS].[Date].[All]" dimensionUniqueName="[PRESCRIPTIONS]" displayFolder="" count="0" memberValueDatatype="7" unbalanced="0"/>
    <cacheHierarchy uniqueName="[PRESCRIPTIONS].[Drug Price]" caption="Drug Price" attribute="1" defaultMemberUniqueName="[PRESCRIPTIONS].[Drug Price].[All]" allUniqueName="[PRESCRIPTIONS].[Drug Price].[All]" dimensionUniqueName="[PRESCRIPTIONS]" displayFolder="" count="0" memberValueDatatype="5" unbalanced="0"/>
    <cacheHierarchy uniqueName="[PRESCRIPTIONS].[Revenue]" caption="Revenue" attribute="1" defaultMemberUniqueName="[PRESCRIPTIONS].[Revenue].[All]" allUniqueName="[PRESCRIPTIONS].[Revenue].[All]" dimensionUniqueName="[PRESCRIPTIONS]" displayFolder="" count="0" memberValueDatatype="5" unbalanced="0"/>
    <cacheHierarchy uniqueName="[PRESCRIPTIONS].[refills]" caption="refills" attribute="1" defaultMemberUniqueName="[PRESCRIPTIONS].[refills].[All]" allUniqueName="[PRESCRIPTIONS].[refills].[All]" dimensionUniqueName="[PRESCRIPTIONS]" displayFolder="" count="0" memberValueDatatype="20" unbalanced="0"/>
    <cacheHierarchy uniqueName="[PRESCRIPTIONS].[BringInsurance]" caption="BringInsurance" attribute="1" defaultMemberUniqueName="[PRESCRIPTIONS].[BringInsurance].[All]" allUniqueName="[PRESCRIPTIONS].[BringInsurance].[All]" dimensionUniqueName="[PRESCRIPTIONS]" displayFolder="" count="0" memberValueDatatype="130" unbalanced="0"/>
    <cacheHierarchy uniqueName="[PRESCRIPTIONS].[BringCopay]" caption="BringCopay" attribute="1" defaultMemberUniqueName="[PRESCRIPTIONS].[BringCopay].[All]" allUniqueName="[PRESCRIPTIONS].[BringCopay].[All]" dimensionUniqueName="[PRESCRIPTIONS]" displayFolder="" count="0" memberValueDatatype="130" unbalanced="0"/>
    <cacheHierarchy uniqueName="[PRESCRIPTIONS].[status]" caption="status" attribute="1" defaultMemberUniqueName="[PRESCRIPTIONS].[status].[All]" allUniqueName="[PRESCRIPTIONS].[status].[All]" dimensionUniqueName="[PRESCRIPTIONS]" displayFolder="" count="0" memberValueDatatype="130" unbalanced="0"/>
    <cacheHierarchy uniqueName="[PRESCRIPTIONS].[Date (Year)]" caption="Date (Year)" attribute="1" defaultMemberUniqueName="[PRESCRIPTIONS].[Date (Year)].[All]" allUniqueName="[PRESCRIPTIONS].[Date (Year)].[All]" dimensionUniqueName="[PRESCRIPTIONS]" displayFolder="" count="0" memberValueDatatype="130" unbalanced="0"/>
    <cacheHierarchy uniqueName="[PRESCRIPTIONS].[Date (Quarter)]" caption="Date (Quarter)" attribute="1" defaultMemberUniqueName="[PRESCRIPTIONS].[Date (Quarter)].[All]" allUniqueName="[PRESCRIPTIONS].[Date (Quarter)].[All]" dimensionUniqueName="[PRESCRIPTIONS]" displayFolder="" count="0" memberValueDatatype="130" unbalanced="0"/>
    <cacheHierarchy uniqueName="[PRESCRIPTIONS].[Date (Month)]" caption="Date (Month)" attribute="1" defaultMemberUniqueName="[PRESCRIPTIONS].[Date (Month)].[All]" allUniqueName="[PRESCRIPTIONS].[Date (Month)].[All]" dimensionUniqueName="[PRESCRIPTIONS]" displayFolder="" count="0" memberValueDatatype="130" unbalanced="0"/>
    <cacheHierarchy uniqueName="[PRESCRIPTIONS  3].[patientID]" caption="patientID" attribute="1" defaultMemberUniqueName="[PRESCRIPTIONS  3].[patientID].[All]" allUniqueName="[PRESCRIPTIONS  3].[patientID].[All]" dimensionUniqueName="[PRESCRIPTIONS  3]" displayFolder="" count="0" memberValueDatatype="20" unbalanced="0"/>
    <cacheHierarchy uniqueName="[PRESCRIPTIONS  3].[physID]" caption="physID" attribute="1" defaultMemberUniqueName="[PRESCRIPTIONS  3].[physID].[All]" allUniqueName="[PRESCRIPTIONS  3].[physID].[All]" dimensionUniqueName="[PRESCRIPTIONS  3]" displayFolder="" count="0" memberValueDatatype="20" unbalanced="0"/>
    <cacheHierarchy uniqueName="[PRESCRIPTIONS  3].[NDC]" caption="NDC" attribute="1" defaultMemberUniqueName="[PRESCRIPTIONS  3].[NDC].[All]" allUniqueName="[PRESCRIPTIONS  3].[NDC].[All]" dimensionUniqueName="[PRESCRIPTIONS  3]" displayFolder="" count="0" memberValueDatatype="20" unbalanced="0"/>
    <cacheHierarchy uniqueName="[PRESCRIPTIONS  3].[qty]" caption="qty" attribute="1" defaultMemberUniqueName="[PRESCRIPTIONS  3].[qty].[All]" allUniqueName="[PRESCRIPTIONS  3].[qty].[All]" dimensionUniqueName="[PRESCRIPTIONS  3]" displayFolder="" count="0" memberValueDatatype="20" unbalanced="0"/>
    <cacheHierarchy uniqueName="[PRESCRIPTIONS  3].[days]" caption="days" attribute="1" defaultMemberUniqueName="[PRESCRIPTIONS  3].[days].[All]" allUniqueName="[PRESCRIPTIONS  3].[days].[All]" dimensionUniqueName="[PRESCRIPTIONS  3]" displayFolder="" count="0" memberValueDatatype="20" unbalanced="0"/>
    <cacheHierarchy uniqueName="[PRESCRIPTIONS  3].[refills]" caption="refills" attribute="1" defaultMemberUniqueName="[PRESCRIPTIONS  3].[refills].[All]" allUniqueName="[PRESCRIPTIONS  3].[refills].[All]" dimensionUniqueName="[PRESCRIPTIONS  3]" displayFolder="" count="0" memberValueDatatype="20" unbalanced="0"/>
    <cacheHierarchy uniqueName="[PRESCRIPTIONS  3].[status]" caption="status" attribute="1" defaultMemberUniqueName="[PRESCRIPTIONS  3].[status].[All]" allUniqueName="[PRESCRIPTIONS  3].[status].[All]" dimensionUniqueName="[PRESCRIPTIONS  3]" displayFolder="" count="0" memberValueDatatype="130" unbalanced="0"/>
    <cacheHierarchy uniqueName="[SUPPLIER].[name]" caption="name" attribute="1" defaultMemberUniqueName="[SUPPLIER].[name].[All]" allUniqueName="[SUPPLIER].[name].[All]" dimensionUniqueName="[SUPPLIER]" displayFolder="" count="0" memberValueDatatype="130" unbalanced="0"/>
    <cacheHierarchy uniqueName="[SUPPLIER].[address]" caption="address" attribute="1" defaultMemberUniqueName="[SUPPLIER].[address].[All]" allUniqueName="[SUPPLIER].[address].[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130" unbalanced="0"/>
    <cacheHierarchy uniqueName="[SUPPLIER].[supID]" caption="supID" attribute="1" defaultMemberUniqueName="[SUPPLIER].[supID].[All]" allUniqueName="[SUPPLIER].[supID].[All]" dimensionUniqueName="[SUPPLIER]" displayFolder="" count="0" memberValueDatatype="20" unbalanced="0"/>
    <cacheHierarchy uniqueName="[SUPPLIER  3].[name]" caption="name" attribute="1" defaultMemberUniqueName="[SUPPLIER  3].[name].[All]" allUniqueName="[SUPPLIER  3].[name].[All]" dimensionUniqueName="[SUPPLIER  3]" displayFolder="" count="0" memberValueDatatype="130" unbalanced="0"/>
    <cacheHierarchy uniqueName="[SUPPLIER  3].[address]" caption="address" attribute="1" defaultMemberUniqueName="[SUPPLIER  3].[address].[All]" allUniqueName="[SUPPLIER  3].[address].[All]" dimensionUniqueName="[SUPPLIER  3]" displayFolder="" count="0" memberValueDatatype="130" unbalanced="0"/>
    <cacheHierarchy uniqueName="[SUPPLIER  3].[phone]" caption="phone" attribute="1" defaultMemberUniqueName="[SUPPLIER  3].[phone].[All]" allUniqueName="[SUPPLIER  3].[phone].[All]" dimensionUniqueName="[SUPPLIER  3]" displayFolder="" count="0" memberValueDatatype="130" unbalanced="0"/>
    <cacheHierarchy uniqueName="[SUPPLIER  3].[supID]" caption="supID" attribute="1" defaultMemberUniqueName="[SUPPLIER  3].[supID].[All]" allUniqueName="[SUPPLIER  3].[supID].[All]" dimensionUniqueName="[SUPPLIER  3]" displayFolder="" count="0" memberValueDatatype="20" unbalanced="0"/>
    <cacheHierarchy uniqueName="[PRESCRIPTIONS].[Date (Month Index)]" caption="Date (Month Index)" attribute="1" defaultMemberUniqueName="[PRESCRIPTIONS].[Date (Month Index)].[All]" allUniqueName="[PRESCRIPTIONS].[Date (Month Index)].[All]" dimensionUniqueName="[PRESCRIPTIONS]" displayFolder="" count="0" memberValueDatatype="20" unbalanced="0" hidden="1"/>
    <cacheHierarchy uniqueName="[Measures].[__XL_Count DRUGS  3]" caption="__XL_Count DRUGS  3" measure="1" displayFolder="" measureGroup="DRUGS  3" count="0" hidden="1"/>
    <cacheHierarchy uniqueName="[Measures].[__XL_Count DOCTOR1  3]" caption="__XL_Count DOCTOR1  3" measure="1" displayFolder="" measureGroup="DOCTOR1  3" count="0" hidden="1"/>
    <cacheHierarchy uniqueName="[Measures].[__XL_Count INSURANCE  3]" caption="__XL_Count INSURANCE  3" measure="1" displayFolder="" measureGroup="INSURANCE  3" count="0" hidden="1"/>
    <cacheHierarchy uniqueName="[Measures].[__XL_Count PATIENT1  3]" caption="__XL_Count PATIENT1  3" measure="1" displayFolder="" measureGroup="PATIENT1  3" count="0" hidden="1"/>
    <cacheHierarchy uniqueName="[Measures].[__XL_Count PRESCRIPTIONS  3]" caption="__XL_Count PRESCRIPTIONS  3" measure="1" displayFolder="" measureGroup="PRESCRIPTIONS  3" count="0" hidden="1"/>
    <cacheHierarchy uniqueName="[Measures].[__XL_Count SUPPLIER  3]" caption="__XL_Count SUPPLIER  3" measure="1" displayFolder="" measureGroup="SUPPLIER  3" count="0" hidden="1"/>
    <cacheHierarchy uniqueName="[Measures].[__XL_Count INSURANCE  6]" caption="__XL_Count INSURANCE  6" measure="1" displayFolder="" measureGroup="INSURANCE  6" count="0" hidden="1"/>
    <cacheHierarchy uniqueName="[Measures].[__XL_Count PATIENT1_1]" caption="__XL_Count PATIENT1_1" measure="1" displayFolder="" measureGroup="PATIENT1_1" count="0" hidden="1"/>
    <cacheHierarchy uniqueName="[Measures].[__XL_Count PRESCRIPTIONS]" caption="__XL_Count PRESCRIPTIONS" measure="1" displayFolder="" measureGroup="PRESCRIPTIONS" count="0" hidden="1"/>
    <cacheHierarchy uniqueName="[Measures].[__XL_Count DRUGS]" caption="__XL_Count DRUGS" measure="1" displayFolder="" measureGroup="DRUGS" count="0" hidden="1"/>
    <cacheHierarchy uniqueName="[Measures].[__XL_Count DOCTOR1_1]" caption="__XL_Count DOCTOR1_1" measure="1" displayFolder="" measureGroup="DOCTOR1_1" count="0" hidden="1"/>
    <cacheHierarchy uniqueName="[Measures].[__XL_Count SUPPLIER]" caption="__XL_Count SUPPLIER" measure="1" displayFolder="" measureGroup="SUPPLIER" count="0" hidden="1"/>
    <cacheHierarchy uniqueName="[Measures].[__XL_Count INSURANCE__5]" caption="__XL_Count INSURANCE__5" measure="1" displayFolder="" measureGroup="INSURANCE__5" count="0" hidden="1"/>
    <cacheHierarchy uniqueName="[Measures].[__No measures defined]" caption="__No measures defined" measure="1" displayFolder="" count="0" hidden="1"/>
    <cacheHierarchy uniqueName="[Measures].[Count of patientID]" caption="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Distinct Count of patientID]" caption="Distinct 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Sum of NDC]" caption="Sum of NDC" measure="1" displayFolder="" measureGroup="PRESCRIPTIONS" count="0" hidden="1">
      <extLst>
        <ext xmlns:x15="http://schemas.microsoft.com/office/spreadsheetml/2010/11/main" uri="{B97F6D7D-B522-45F9-BDA1-12C45D357490}">
          <x15:cacheHierarchy aggregatedColumn="58"/>
        </ext>
      </extLst>
    </cacheHierarchy>
    <cacheHierarchy uniqueName="[Measures].[Count of NDC]" caption="Count of NDC" measure="1" displayFolder="" measureGroup="PRESCRIPTIONS" count="0" oneField="1" hidden="1">
      <fieldsUsage count="1">
        <fieldUsage x="1"/>
      </fieldsUsage>
      <extLst>
        <ext xmlns:x15="http://schemas.microsoft.com/office/spreadsheetml/2010/11/main" uri="{B97F6D7D-B522-45F9-BDA1-12C45D357490}">
          <x15:cacheHierarchy aggregatedColumn="58"/>
        </ext>
      </extLst>
    </cacheHierarchy>
    <cacheHierarchy uniqueName="[Measures].[Sum of qty]" caption="Sum of qty" measure="1" displayFolder="" measureGroup="PRESCRIPTIONS  3" count="0" hidden="1">
      <extLst>
        <ext xmlns:x15="http://schemas.microsoft.com/office/spreadsheetml/2010/11/main" uri="{B97F6D7D-B522-45F9-BDA1-12C45D357490}">
          <x15:cacheHierarchy aggregatedColumn="76"/>
        </ext>
      </extLst>
    </cacheHierarchy>
    <cacheHierarchy uniqueName="[Measures].[Sum of qty 2]" caption="Sum of qty 2" measure="1" displayFolder="" measureGroup="PRESCRIPTIONS" count="0" hidden="1">
      <extLst>
        <ext xmlns:x15="http://schemas.microsoft.com/office/spreadsheetml/2010/11/main" uri="{B97F6D7D-B522-45F9-BDA1-12C45D357490}">
          <x15:cacheHierarchy aggregatedColumn="60"/>
        </ext>
      </extLst>
    </cacheHierarchy>
    <cacheHierarchy uniqueName="[Measures].[Sum of patientID]" caption="Sum of patientID" measure="1" displayFolder="" measureGroup="PRESCRIPTIONS" count="0" hidden="1">
      <extLst>
        <ext xmlns:x15="http://schemas.microsoft.com/office/spreadsheetml/2010/11/main" uri="{B97F6D7D-B522-45F9-BDA1-12C45D357490}">
          <x15:cacheHierarchy aggregatedColumn="56"/>
        </ext>
      </extLst>
    </cacheHierarchy>
    <cacheHierarchy uniqueName="[Measures].[Sum of physID]" caption="Sum of physID" measure="1" displayFolder="" measureGroup="PRESCRIPTIONS" count="0" hidden="1">
      <extLst>
        <ext xmlns:x15="http://schemas.microsoft.com/office/spreadsheetml/2010/11/main" uri="{B97F6D7D-B522-45F9-BDA1-12C45D357490}">
          <x15:cacheHierarchy aggregatedColumn="57"/>
        </ext>
      </extLst>
    </cacheHierarchy>
    <cacheHierarchy uniqueName="[Measures].[Count of gender]" caption="Count of gender" measure="1" displayFolder="" measureGroup="PATIENT1  3" count="0" hidden="1">
      <extLst>
        <ext xmlns:x15="http://schemas.microsoft.com/office/spreadsheetml/2010/11/main" uri="{B97F6D7D-B522-45F9-BDA1-12C45D357490}">
          <x15:cacheHierarchy aggregatedColumn="45"/>
        </ext>
      </extLst>
    </cacheHierarchy>
    <cacheHierarchy uniqueName="[Measures].[Sum of supID]" caption="Sum of supID" measure="1" displayFolder="" measureGroup="SUPPLIER  3" count="0" hidden="1">
      <extLst>
        <ext xmlns:x15="http://schemas.microsoft.com/office/spreadsheetml/2010/11/main" uri="{B97F6D7D-B522-45F9-BDA1-12C45D357490}">
          <x15:cacheHierarchy aggregatedColumn="87"/>
        </ext>
      </extLst>
    </cacheHierarchy>
    <cacheHierarchy uniqueName="[Measures].[Count of NDC 2]" caption="Count of NDC 2" measure="1" displayFolder="" measureGroup="DRUGS" count="0" hidden="1">
      <extLst>
        <ext xmlns:x15="http://schemas.microsoft.com/office/spreadsheetml/2010/11/main" uri="{B97F6D7D-B522-45F9-BDA1-12C45D357490}">
          <x15:cacheHierarchy aggregatedColumn="10"/>
        </ext>
      </extLst>
    </cacheHierarchy>
    <cacheHierarchy uniqueName="[Measures].[Count of status]" caption="Count of status" measure="1" displayFolder="" measureGroup="PRESCRIPTIONS  3" count="0" hidden="1">
      <extLst>
        <ext xmlns:x15="http://schemas.microsoft.com/office/spreadsheetml/2010/11/main" uri="{B97F6D7D-B522-45F9-BDA1-12C45D357490}">
          <x15:cacheHierarchy aggregatedColumn="79"/>
        </ext>
      </extLst>
    </cacheHierarchy>
    <cacheHierarchy uniqueName="[Measures].[Sum of Revenue]" caption="Sum of Revenue" measure="1" displayFolder="" measureGroup="PRESCRIPTIONS" count="0" hidden="1">
      <extLst>
        <ext xmlns:x15="http://schemas.microsoft.com/office/spreadsheetml/2010/11/main" uri="{B97F6D7D-B522-45F9-BDA1-12C45D357490}">
          <x15:cacheHierarchy aggregatedColumn="65"/>
        </ext>
      </extLst>
    </cacheHierarchy>
    <cacheHierarchy uniqueName="[Measures].[Sum of NNDC]" caption="Sum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NNDC]" caption="Count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gender 2]" caption="Count of gender 2" measure="1" displayFolder="" measureGroup="PATIENT1_1" count="0" hidden="1">
      <extLst>
        <ext xmlns:x15="http://schemas.microsoft.com/office/spreadsheetml/2010/11/main" uri="{B97F6D7D-B522-45F9-BDA1-12C45D357490}">
          <x15:cacheHierarchy aggregatedColumn="53"/>
        </ext>
      </extLst>
    </cacheHierarchy>
    <cacheHierarchy uniqueName="[Measures].[Count of status 2]" caption="Count of status 2" measure="1" displayFolder="" measureGroup="PRESCRIPTIONS" count="0" hidden="1">
      <extLst>
        <ext xmlns:x15="http://schemas.microsoft.com/office/spreadsheetml/2010/11/main" uri="{B97F6D7D-B522-45F9-BDA1-12C45D357490}">
          <x15:cacheHierarchy aggregatedColumn="69"/>
        </ext>
      </extLst>
    </cacheHierarchy>
    <cacheHierarchy uniqueName="[Measures].[Count of patientID 2]" caption="Count of patientID 2" measure="1" displayFolder="" measureGroup="PRESCRIPTIONS" count="0" hidden="1">
      <extLst>
        <ext xmlns:x15="http://schemas.microsoft.com/office/spreadsheetml/2010/11/main" uri="{B97F6D7D-B522-45F9-BDA1-12C45D357490}">
          <x15:cacheHierarchy aggregatedColumn="56"/>
        </ext>
      </extLst>
    </cacheHierarchy>
    <cacheHierarchy uniqueName="[Measures].[Sum of NNDC 2]" caption="Sum of NNDC 2" measure="1" displayFolder="" measureGroup="DRUGS" count="0" hidden="1">
      <extLst>
        <ext xmlns:x15="http://schemas.microsoft.com/office/spreadsheetml/2010/11/main" uri="{B97F6D7D-B522-45F9-BDA1-12C45D357490}">
          <x15:cacheHierarchy aggregatedColumn="11"/>
        </ext>
      </extLst>
    </cacheHierarchy>
    <cacheHierarchy uniqueName="[Measures].[Count of NNDC 2]" caption="Count of NNDC 2" measure="1" displayFolder="" measureGroup="DRUGS" count="0" hidden="1">
      <extLst>
        <ext xmlns:x15="http://schemas.microsoft.com/office/spreadsheetml/2010/11/main" uri="{B97F6D7D-B522-45F9-BDA1-12C45D357490}">
          <x15:cacheHierarchy aggregatedColumn="11"/>
        </ext>
      </extLst>
    </cacheHierarchy>
  </cacheHierarchies>
  <kpis count="0"/>
  <dimensions count="14">
    <dimension name="DOCTOR1  3" uniqueName="[DOCTOR1  3]" caption="DOCTOR1  3"/>
    <dimension name="DOCTOR1_1" uniqueName="[DOCTOR1_1]" caption="DOCTOR1_1"/>
    <dimension name="DRUGS" uniqueName="[DRUGS]" caption="DRUGS"/>
    <dimension name="DRUGS  3" uniqueName="[DRUGS  3]" caption="DRUGS  3"/>
    <dimension name="INSURANCE  3" uniqueName="[INSURANCE  3]" caption="INSURANCE  3"/>
    <dimension name="INSURANCE  6" uniqueName="[INSURANCE  6]" caption="INSURANCE  6"/>
    <dimension name="INSURANCE__5" uniqueName="[INSURANCE__5]" caption="INSURANCE__5"/>
    <dimension measure="1" name="Measures" uniqueName="[Measures]" caption="Measures"/>
    <dimension name="PATIENT1  3" uniqueName="[PATIENT1  3]" caption="PATIENT1  3"/>
    <dimension name="PATIENT1_1" uniqueName="[PATIENT1_1]" caption="PATIENT1_1"/>
    <dimension name="PRESCRIPTIONS" uniqueName="[PRESCRIPTIONS]" caption="PRESCRIPTIONS"/>
    <dimension name="PRESCRIPTIONS  3" uniqueName="[PRESCRIPTIONS  3]" caption="PRESCRIPTIONS  3"/>
    <dimension name="SUPPLIER" uniqueName="[SUPPLIER]" caption="SUPPLIER"/>
    <dimension name="SUPPLIER  3" uniqueName="[SUPPLIER  3]" caption="SUPPLIER  3"/>
  </dimensions>
  <measureGroups count="13">
    <measureGroup name="DOCTOR1  3" caption="DOCTOR1  3"/>
    <measureGroup name="DOCTOR1_1" caption="DOCTOR1_1"/>
    <measureGroup name="DRUGS" caption="DRUGS"/>
    <measureGroup name="DRUGS  3" caption="DRUGS  3"/>
    <measureGroup name="INSURANCE  3" caption="INSURANCE  3"/>
    <measureGroup name="INSURANCE  6" caption="INSURANCE  6"/>
    <measureGroup name="INSURANCE__5" caption="INSURANCE__5"/>
    <measureGroup name="PATIENT1  3" caption="PATIENT1  3"/>
    <measureGroup name="PATIENT1_1" caption="PATIENT1_1"/>
    <measureGroup name="PRESCRIPTIONS" caption="PRESCRIPTIONS"/>
    <measureGroup name="PRESCRIPTIONS  3" caption="PRESCRIPTIONS  3"/>
    <measureGroup name="SUPPLIER" caption="SUPPLIER"/>
    <measureGroup name="SUPPLIER  3" caption="SUPPLIER  3"/>
  </measureGroups>
  <maps count="16">
    <map measureGroup="0" dimension="0"/>
    <map measureGroup="1" dimension="1"/>
    <map measureGroup="2" dimension="2"/>
    <map measureGroup="3" dimension="3"/>
    <map measureGroup="3" dimension="13"/>
    <map measureGroup="4" dimension="4"/>
    <map measureGroup="5" dimension="5"/>
    <map measureGroup="6" dimension="6"/>
    <map measureGroup="7" dimension="8"/>
    <map measureGroup="8" dimension="9"/>
    <map measureGroup="9" dimension="10"/>
    <map measureGroup="10" dimension="0"/>
    <map measureGroup="10" dimension="8"/>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3.771632291668" backgroundQuery="1" createdVersion="8" refreshedVersion="8" minRefreshableVersion="3" recordCount="0" supportSubquery="1" supportAdvancedDrill="1" xr:uid="{E5E3F7A1-3265-4ACE-9F74-A3E198F74135}">
  <cacheSource type="external" connectionId="21"/>
  <cacheFields count="1">
    <cacheField name="[Measures].[Distinct Count of patientID]" caption="Distinct Count of patientID" numFmtId="0" hierarchy="104" level="32767"/>
  </cacheFields>
  <cacheHierarchies count="123">
    <cacheHierarchy uniqueName="[DOCTOR1  3].[physID]" caption="physID" attribute="1" defaultMemberUniqueName="[DOCTOR1  3].[physID].[All]" allUniqueName="[DOCTOR1  3].[physID].[All]" dimensionUniqueName="[DOCTOR1  3]" displayFolder="" count="0" memberValueDatatype="20" unbalanced="0"/>
    <cacheHierarchy uniqueName="[DOCTOR1  3].[name]" caption="name" attribute="1" defaultMemberUniqueName="[DOCTOR1  3].[name].[All]" allUniqueName="[DOCTOR1  3].[name].[All]" dimensionUniqueName="[DOCTOR1  3]" displayFolder="" count="0" memberValueDatatype="130" unbalanced="0"/>
    <cacheHierarchy uniqueName="[DOCTOR1  3].[address]" caption="address" attribute="1" defaultMemberUniqueName="[DOCTOR1  3].[address].[All]" allUniqueName="[DOCTOR1  3].[address].[All]" dimensionUniqueName="[DOCTOR1  3]" displayFolder="" count="0" memberValueDatatype="130" unbalanced="0"/>
    <cacheHierarchy uniqueName="[DOCTOR1  3].[phone]" caption="phone" attribute="1" defaultMemberUniqueName="[DOCTOR1  3].[phone].[All]" allUniqueName="[DOCTOR1  3].[phone].[All]" dimensionUniqueName="[DOCTOR1  3]" displayFolder="" count="0" memberValueDatatype="130" unbalanced="0"/>
    <cacheHierarchy uniqueName="[DOCTOR1_1].[physID]" caption="physID" attribute="1" defaultMemberUniqueName="[DOCTOR1_1].[physID].[All]" allUniqueName="[DOCTOR1_1].[physID].[All]" dimensionUniqueName="[DOCTOR1_1]" displayFolder="" count="0" memberValueDatatype="130" unbalanced="0"/>
    <cacheHierarchy uniqueName="[DOCTOR1_1].[name]" caption="name" attribute="1" defaultMemberUniqueName="[DOCTOR1_1].[name].[All]" allUniqueName="[DOCTOR1_1].[name].[All]" dimensionUniqueName="[DOCTOR1_1]" displayFolder="" count="0" memberValueDatatype="130" unbalanced="0"/>
    <cacheHierarchy uniqueName="[DOCTOR1_1].[address]" caption="address" attribute="1" defaultMemberUniqueName="[DOCTOR1_1].[address].[All]" allUniqueName="[DOCTOR1_1].[address].[All]" dimensionUniqueName="[DOCTOR1_1]" displayFolder="" count="0" memberValueDatatype="130" unbalanced="0"/>
    <cacheHierarchy uniqueName="[DOCTOR1_1].[phone]" caption="phone" attribute="1" defaultMemberUniqueName="[DOCTOR1_1].[phone].[All]" allUniqueName="[DOCTOR1_1].[phone].[All]" dimensionUniqueName="[DOCTOR1_1]" displayFolder="" count="0" memberValueDatatype="130" unbalanced="0"/>
    <cacheHierarchy uniqueName="[DRUGS].[brandName]" caption="brandName" attribute="1" defaultMemberUniqueName="[DRUGS].[brandName].[All]" allUniqueName="[DRUGS].[brandName].[All]" dimensionUniqueName="[DRUGS]" displayFolder="" count="0" memberValueDatatype="130" unbalanced="0"/>
    <cacheHierarchy uniqueName="[DRUGS].[genericName]" caption="genericName" attribute="1" defaultMemberUniqueName="[DRUGS].[genericName].[All]" allUniqueName="[DRUGS].[genericName].[All]" dimensionUniqueName="[DRUGS]" displayFolder="" count="0" memberValueDatatype="130" unbalanced="0"/>
    <cacheHierarchy uniqueName="[DRUGS].[NDC]" caption="NDC" attribute="1" defaultMemberUniqueName="[DRUGS].[NDC].[All]" allUniqueName="[DRUGS].[NDC].[All]" dimensionUniqueName="[DRUGS]" displayFolder="" count="0" memberValueDatatype="130" unbalanced="0"/>
    <cacheHierarchy uniqueName="[DRUGS].[NNDC]" caption="NNDC" attribute="1" defaultMemberUniqueName="[DRUGS].[NNDC].[All]" allUniqueName="[DRUGS].[NNDC].[All]" dimensionUniqueName="[DRUGS]" displayFolder="" count="0" memberValueDatatype="20" unbalanced="0"/>
    <cacheHierarchy uniqueName="[DRUGS].[dosage]" caption="dosage" attribute="1" defaultMemberUniqueName="[DRUGS].[dosage].[All]" allUniqueName="[DRUGS].[dosage].[All]" dimensionUniqueName="[DRUGS]" displayFolder="" count="0" memberValueDatatype="130" unbalanced="0"/>
    <cacheHierarchy uniqueName="[DRUGS].[expDate]" caption="expDate" attribute="1" defaultMemberUniqueName="[DRUGS].[expDate].[All]" allUniqueName="[DRUGS].[expDate].[All]" dimensionUniqueName="[DRUGS]" displayFolder="" count="0" memberValueDatatype="130" unbalanced="0"/>
    <cacheHierarchy uniqueName="[DRUGS].[Days to Expiry]" caption="Days to Expiry" attribute="1" defaultMemberUniqueName="[DRUGS].[Days to Expiry].[All]" allUniqueName="[DRUGS].[Days to Expiry].[All]" dimensionUniqueName="[DRUGS]" displayFolder="" count="0" memberValueDatatype="20" unbalanced="0"/>
    <cacheHierarchy uniqueName="[DRUGS].[Expiry Status]" caption="Expiry Status" attribute="1" defaultMemberUniqueName="[DRUGS].[Expiry Status].[All]" allUniqueName="[DRUGS].[Expiry Status].[All]" dimensionUniqueName="[DRUGS]" displayFolder="" count="0" memberValueDatatype="130" unbalanced="0"/>
    <cacheHierarchy uniqueName="[DRUGS].[supID]" caption="supID" attribute="1" defaultMemberUniqueName="[DRUGS].[supID].[All]" allUniqueName="[DRUGS].[supID].[All]" dimensionUniqueName="[DRUGS]" displayFolder="" count="0" memberValueDatatype="130" unbalanced="0"/>
    <cacheHierarchy uniqueName="[DRUGS].[Drug Category]" caption="Drug Category" attribute="1" defaultMemberUniqueName="[DRUGS].[Drug Category].[All]" allUniqueName="[DRUGS].[Drug Category].[All]" dimensionUniqueName="[DRUGS]" displayFolder="" count="0" memberValueDatatype="130" unbalanced="0"/>
    <cacheHierarchy uniqueName="[DRUGS].[purchasePrice]" caption="purchasePrice" attribute="1" defaultMemberUniqueName="[DRUGS].[purchasePrice].[All]" allUniqueName="[DRUGS].[purchasePrice].[All]" dimensionUniqueName="[DRUGS]" displayFolder="" count="0" memberValueDatatype="130" unbalanced="0"/>
    <cacheHierarchy uniqueName="[DRUGS].[cpurchasePrice]" caption="cpurchasePrice" attribute="1" defaultMemberUniqueName="[DRUGS].[cpurchasePrice].[All]" allUniqueName="[DRUGS].[cpurchasePrice].[All]" dimensionUniqueName="[DRUGS]" displayFolder="" count="0" memberValueDatatype="5" unbalanced="0"/>
    <cacheHierarchy uniqueName="[DRUGS].[sellPrice]" caption="sellPrice" attribute="1" defaultMemberUniqueName="[DRUGS].[sellPrice].[All]" allUniqueName="[DRUGS].[sellPrice].[All]" dimensionUniqueName="[DRUGS]" displayFolder="" count="0" memberValueDatatype="130" unbalanced="0"/>
    <cacheHierarchy uniqueName="[DRUGS].[Exp Date]" caption="Exp Date" attribute="1" time="1" defaultMemberUniqueName="[DRUGS].[Exp Date].[All]" allUniqueName="[DRUGS].[Exp Date].[All]" dimensionUniqueName="[DRUGS]" displayFolder="" count="0" memberValueDatatype="7" unbalanced="0"/>
    <cacheHierarchy uniqueName="[DRUGS  3].[brandName]" caption="brandName" attribute="1" defaultMemberUniqueName="[DRUGS  3].[brandName].[All]" allUniqueName="[DRUGS  3].[brandName].[All]" dimensionUniqueName="[DRUGS  3]" displayFolder="" count="0" memberValueDatatype="130" unbalanced="0"/>
    <cacheHierarchy uniqueName="[DRUGS  3].[genericName]" caption="genericName" attribute="1" defaultMemberUniqueName="[DRUGS  3].[genericName].[All]" allUniqueName="[DRUGS  3].[genericName].[All]" dimensionUniqueName="[DRUGS  3]" displayFolder="" count="0" memberValueDatatype="130" unbalanced="0"/>
    <cacheHierarchy uniqueName="[DRUGS  3].[NDC]" caption="NDC" attribute="1" defaultMemberUniqueName="[DRUGS  3].[NDC].[All]" allUniqueName="[DRUGS  3].[NDC].[All]" dimensionUniqueName="[DRUGS  3]" displayFolder="" count="0" memberValueDatatype="20" unbalanced="0"/>
    <cacheHierarchy uniqueName="[DRUGS  3].[dosage]" caption="dosage" attribute="1" defaultMemberUniqueName="[DRUGS  3].[dosage].[All]" allUniqueName="[DRUGS  3].[dosage].[All]" dimensionUniqueName="[DRUGS  3]" displayFolder="" count="0" memberValueDatatype="20" unbalanced="0"/>
    <cacheHierarchy uniqueName="[DRUGS  3].[expDate]" caption="expDate" attribute="1" defaultMemberUniqueName="[DRUGS  3].[expDate].[All]" allUniqueName="[DRUGS  3].[expDate].[All]" dimensionUniqueName="[DRUGS  3]" displayFolder="" count="0" memberValueDatatype="130" unbalanced="0"/>
    <cacheHierarchy uniqueName="[DRUGS  3].[supID]" caption="supID" attribute="1" defaultMemberUniqueName="[DRUGS  3].[supID].[All]" allUniqueName="[DRUGS  3].[supID].[All]" dimensionUniqueName="[DRUGS  3]" displayFolder="" count="0" memberValueDatatype="20" unbalanced="0"/>
    <cacheHierarchy uniqueName="[DRUGS  3].[purchasePrice]" caption="purchasePrice" attribute="1" defaultMemberUniqueName="[DRUGS  3].[purchasePrice].[All]" allUniqueName="[DRUGS  3].[purchasePrice].[All]" dimensionUniqueName="[DRUGS  3]" displayFolder="" count="0" memberValueDatatype="5" unbalanced="0"/>
    <cacheHierarchy uniqueName="[DRUGS  3].[sellPrice]" caption="sellPrice" attribute="1" defaultMemberUniqueName="[DRUGS  3].[sellPrice].[All]" allUniqueName="[DRUGS  3].[sellPrice].[All]" dimensionUniqueName="[DRUGS  3]" displayFolder="" count="0" memberValueDatatype="5" unbalanced="0"/>
    <cacheHierarchy uniqueName="[INSURANCE  3].[Column1]" caption="Column1" attribute="1" defaultMemberUniqueName="[INSURANCE  3].[Column1].[All]" allUniqueName="[INSURANCE  3].[Column1].[All]" dimensionUniqueName="[INSURANCE  3]" displayFolder="" count="0" memberValueDatatype="130" unbalanced="0"/>
    <cacheHierarchy uniqueName="[INSURANCE  3].[Column2]" caption="Column2" attribute="1" defaultMemberUniqueName="[INSURANCE  3].[Column2].[All]" allUniqueName="[INSURANCE  3].[Column2].[All]" dimensionUniqueName="[INSURANCE  3]" displayFolder="" count="0" memberValueDatatype="130" unbalanced="0"/>
    <cacheHierarchy uniqueName="[INSURANCE  3].[Column3]" caption="Column3" attribute="1" defaultMemberUniqueName="[INSURANCE  3].[Column3].[All]" allUniqueName="[INSURANCE  3].[Column3].[All]" dimensionUniqueName="[INSURANCE  3]" displayFolder="" count="0" memberValueDatatype="130" unbalanced="0"/>
    <cacheHierarchy uniqueName="[INSURANCE  6].[Column1]" caption="Column1" attribute="1" defaultMemberUniqueName="[INSURANCE  6].[Column1].[All]" allUniqueName="[INSURANCE  6].[Column1].[All]" dimensionUniqueName="[INSURANCE  6]" displayFolder="" count="0" memberValueDatatype="130" unbalanced="0"/>
    <cacheHierarchy uniqueName="[INSURANCE  6].[Column2]" caption="Column2" attribute="1" defaultMemberUniqueName="[INSURANCE  6].[Column2].[All]" allUniqueName="[INSURANCE  6].[Column2].[All]" dimensionUniqueName="[INSURANCE  6]" displayFolder="" count="0" memberValueDatatype="130" unbalanced="0"/>
    <cacheHierarchy uniqueName="[INSURANCE  6].[Column3]" caption="Column3" attribute="1" defaultMemberUniqueName="[INSURANCE  6].[Column3].[All]" allUniqueName="[INSURANCE  6].[Column3].[All]" dimensionUniqueName="[INSURANCE  6]" displayFolder="" count="0" memberValueDatatype="130" unbalanced="0"/>
    <cacheHierarchy uniqueName="[INSURANCE__5].[name]" caption="name" attribute="1" defaultMemberUniqueName="[INSURANCE__5].[name].[All]" allUniqueName="[INSURANCE__5].[name].[All]" dimensionUniqueName="[INSURANCE__5]" displayFolder="" count="0" memberValueDatatype="130" unbalanced="0"/>
    <cacheHierarchy uniqueName="[INSURANCE__5].[phone]" caption="phone" attribute="1" defaultMemberUniqueName="[INSURANCE__5].[phone].[All]" allUniqueName="[INSURANCE__5].[phone].[All]" dimensionUniqueName="[INSURANCE__5]" displayFolder="" count="0" memberValueDatatype="130" unbalanced="0"/>
    <cacheHierarchy uniqueName="[INSURANCE__5].[ClearcoPay]" caption="ClearcoPay" attribute="1" defaultMemberUniqueName="[INSURANCE__5].[ClearcoPay].[All]" allUniqueName="[INSURANCE__5].[ClearcoPay].[All]" dimensionUniqueName="[INSURANCE__5]" displayFolder="" count="0" memberValueDatatype="20" unbalanced="0"/>
    <cacheHierarchy uniqueName="[INSURANCE__5].[coPay]" caption="coPay" attribute="1" defaultMemberUniqueName="[INSURANCE__5].[coPay].[All]" allUniqueName="[INSURANCE__5].[coPay].[All]" dimensionUniqueName="[INSURANCE__5]" displayFolder="" count="0" memberValueDatatype="130" unbalanced="0"/>
    <cacheHierarchy uniqueName="[PATIENT1  3].[firstName]" caption="firstName" attribute="1" defaultMemberUniqueName="[PATIENT1  3].[firstName].[All]" allUniqueName="[PATIENT1  3].[firstName].[All]" dimensionUniqueName="[PATIENT1  3]" displayFolder="" count="0" memberValueDatatype="130" unbalanced="0"/>
    <cacheHierarchy uniqueName="[PATIENT1  3].[lastName]" caption="lastName" attribute="1" defaultMemberUniqueName="[PATIENT1  3].[lastName].[All]" allUniqueName="[PATIENT1  3].[lastName].[All]" dimensionUniqueName="[PATIENT1  3]" displayFolder="" count="0" memberValueDatatype="130" unbalanced="0"/>
    <cacheHierarchy uniqueName="[PATIENT1  3].[birthdate]" caption="birthdate" attribute="1" defaultMemberUniqueName="[PATIENT1  3].[birthdate].[All]" allUniqueName="[PATIENT1  3].[birthdate].[All]" dimensionUniqueName="[PATIENT1  3]" displayFolder="" count="0" memberValueDatatype="130" unbalanced="0"/>
    <cacheHierarchy uniqueName="[PATIENT1  3].[address]" caption="address" attribute="1" defaultMemberUniqueName="[PATIENT1  3].[address].[All]" allUniqueName="[PATIENT1  3].[address].[All]" dimensionUniqueName="[PATIENT1  3]" displayFolder="" count="0" memberValueDatatype="130" unbalanced="0"/>
    <cacheHierarchy uniqueName="[PATIENT1  3].[phone]" caption="phone" attribute="1" defaultMemberUniqueName="[PATIENT1  3].[phone].[All]" allUniqueName="[PATIENT1  3].[phone].[All]" dimensionUniqueName="[PATIENT1  3]" displayFolder="" count="0" memberValueDatatype="130" unbalanced="0"/>
    <cacheHierarchy uniqueName="[PATIENT1  3].[gender]" caption="gender" attribute="1" defaultMemberUniqueName="[PATIENT1  3].[gender].[All]" allUniqueName="[PATIENT1  3].[gender].[All]" dimensionUniqueName="[PATIENT1  3]" displayFolder="" count="0" memberValueDatatype="130" unbalanced="0"/>
    <cacheHierarchy uniqueName="[PATIENT1  3].[insurance]" caption="insurance" attribute="1" defaultMemberUniqueName="[PATIENT1  3].[insurance].[All]" allUniqueName="[PATIENT1  3].[insurance].[All]" dimensionUniqueName="[PATIENT1  3]" displayFolder="" count="0" memberValueDatatype="130" unbalanced="0"/>
    <cacheHierarchy uniqueName="[PATIENT1  3].[patientID]" caption="patientID" attribute="1" defaultMemberUniqueName="[PATIENT1  3].[patientID].[All]" allUniqueName="[PATIENT1  3].[patientID].[All]" dimensionUniqueName="[PATIENT1  3]" displayFolder="" count="0" memberValueDatatype="20" unbalanced="0"/>
    <cacheHierarchy uniqueName="[PATIENT1_1].[firstName]" caption="firstName" attribute="1" defaultMemberUniqueName="[PATIENT1_1].[firstName].[All]" allUniqueName="[PATIENT1_1].[firstName].[All]" dimensionUniqueName="[PATIENT1_1]" displayFolder="" count="0" memberValueDatatype="130" unbalanced="0"/>
    <cacheHierarchy uniqueName="[PATIENT1_1].[lastName]" caption="lastName" attribute="1" defaultMemberUniqueName="[PATIENT1_1].[lastName].[All]" allUniqueName="[PATIENT1_1].[lastName].[All]" dimensionUniqueName="[PATIENT1_1]" displayFolder="" count="0" memberValueDatatype="130" unbalanced="0"/>
    <cacheHierarchy uniqueName="[PATIENT1_1].[birthdate]" caption="birthdate" attribute="1" time="1" defaultMemberUniqueName="[PATIENT1_1].[birthdate].[All]" allUniqueName="[PATIENT1_1].[birthdate].[All]" dimensionUniqueName="[PATIENT1_1]" displayFolder="" count="0" memberValueDatatype="7" unbalanced="0"/>
    <cacheHierarchy uniqueName="[PATIENT1_1].[address]" caption="address" attribute="1" defaultMemberUniqueName="[PATIENT1_1].[address].[All]" allUniqueName="[PATIENT1_1].[address].[All]" dimensionUniqueName="[PATIENT1_1]" displayFolder="" count="0" memberValueDatatype="130" unbalanced="0"/>
    <cacheHierarchy uniqueName="[PATIENT1_1].[phone]" caption="phone" attribute="1" defaultMemberUniqueName="[PATIENT1_1].[phone].[All]" allUniqueName="[PATIENT1_1].[phone].[All]" dimensionUniqueName="[PATIENT1_1]" displayFolder="" count="0" memberValueDatatype="130" unbalanced="0"/>
    <cacheHierarchy uniqueName="[PATIENT1_1].[gender]" caption="gender" attribute="1" defaultMemberUniqueName="[PATIENT1_1].[gender].[All]" allUniqueName="[PATIENT1_1].[gender].[All]" dimensionUniqueName="[PATIENT1_1]" displayFolder="" count="0" memberValueDatatype="130" unbalanced="0"/>
    <cacheHierarchy uniqueName="[PATIENT1_1].[insurance]" caption="insurance" attribute="1" defaultMemberUniqueName="[PATIENT1_1].[insurance].[All]" allUniqueName="[PATIENT1_1].[insurance].[All]" dimensionUniqueName="[PATIENT1_1]" displayFolder="" count="0" memberValueDatatype="130" unbalanced="0"/>
    <cacheHierarchy uniqueName="[PATIENT1_1].[patientID]" caption="patientID" attribute="1" defaultMemberUniqueName="[PATIENT1_1].[patientID].[All]" allUniqueName="[PATIENT1_1].[patientID].[All]" dimensionUniqueName="[PATIENT1_1]" displayFolder="" count="0" memberValueDatatype="20" unbalanced="0"/>
    <cacheHierarchy uniqueName="[PRESCRIPTIONS].[patientID]" caption="patientID" attribute="1" defaultMemberUniqueName="[PRESCRIPTIONS].[patientID].[All]" allUniqueName="[PRESCRIPTIONS].[patientID].[All]" dimensionUniqueName="[PRESCRIPTIONS]" displayFolder="" count="0" memberValueDatatype="20" unbalanced="0"/>
    <cacheHierarchy uniqueName="[PRESCRIPTIONS].[physID]" caption="physID" attribute="1" defaultMemberUniqueName="[PRESCRIPTIONS].[physID].[All]" allUniqueName="[PRESCRIPTIONS].[physID].[All]" dimensionUniqueName="[PRESCRIPTIONS]" displayFolder="" count="0" memberValueDatatype="20" unbalanced="0"/>
    <cacheHierarchy uniqueName="[PRESCRIPTIONS].[NDC]" caption="NDC" attribute="1" defaultMemberUniqueName="[PRESCRIPTIONS].[NDC].[All]" allUniqueName="[PRESCRIPTIONS].[NDC].[All]" dimensionUniqueName="[PRESCRIPTIONS]" displayFolder="" count="0" memberValueDatatype="20" unbalanced="0"/>
    <cacheHierarchy uniqueName="[PRESCRIPTIONS].[NNDC]" caption="NNDC" attribute="1" defaultMemberUniqueName="[PRESCRIPTIONS].[NNDC].[All]" allUniqueName="[PRESCRIPTIONS].[NNDC].[All]" dimensionUniqueName="[PRESCRIPTIONS]" displayFolder="" count="0" memberValueDatatype="20" unbalanced="0"/>
    <cacheHierarchy uniqueName="[PRESCRIPTIONS].[qty]" caption="qty" attribute="1" defaultMemberUniqueName="[PRESCRIPTIONS].[qty].[All]" allUniqueName="[PRESCRIPTIONS].[qty].[All]" dimensionUniqueName="[PRESCRIPTIONS]" displayFolder="" count="0" memberValueDatatype="20" unbalanced="0"/>
    <cacheHierarchy uniqueName="[PRESCRIPTIONS].[Cqty]" caption="Cqty" attribute="1" defaultMemberUniqueName="[PRESCRIPTIONS].[Cqty].[All]" allUniqueName="[PRESCRIPTIONS].[Cqty].[All]" dimensionUniqueName="[PRESCRIPTIONS]" displayFolder="" count="0" memberValueDatatype="20" unbalanced="0"/>
    <cacheHierarchy uniqueName="[PRESCRIPTIONS].[days]" caption="days" attribute="1" defaultMemberUniqueName="[PRESCRIPTIONS].[days].[All]" allUniqueName="[PRESCRIPTIONS].[days].[All]" dimensionUniqueName="[PRESCRIPTIONS]" displayFolder="" count="0" memberValueDatatype="20" unbalanced="0"/>
    <cacheHierarchy uniqueName="[PRESCRIPTIONS].[Date]" caption="Date" attribute="1" time="1" defaultMemberUniqueName="[PRESCRIPTIONS].[Date].[All]" allUniqueName="[PRESCRIPTIONS].[Date].[All]" dimensionUniqueName="[PRESCRIPTIONS]" displayFolder="" count="0" memberValueDatatype="7" unbalanced="0"/>
    <cacheHierarchy uniqueName="[PRESCRIPTIONS].[Drug Price]" caption="Drug Price" attribute="1" defaultMemberUniqueName="[PRESCRIPTIONS].[Drug Price].[All]" allUniqueName="[PRESCRIPTIONS].[Drug Price].[All]" dimensionUniqueName="[PRESCRIPTIONS]" displayFolder="" count="0" memberValueDatatype="5" unbalanced="0"/>
    <cacheHierarchy uniqueName="[PRESCRIPTIONS].[Revenue]" caption="Revenue" attribute="1" defaultMemberUniqueName="[PRESCRIPTIONS].[Revenue].[All]" allUniqueName="[PRESCRIPTIONS].[Revenue].[All]" dimensionUniqueName="[PRESCRIPTIONS]" displayFolder="" count="0" memberValueDatatype="5" unbalanced="0"/>
    <cacheHierarchy uniqueName="[PRESCRIPTIONS].[refills]" caption="refills" attribute="1" defaultMemberUniqueName="[PRESCRIPTIONS].[refills].[All]" allUniqueName="[PRESCRIPTIONS].[refills].[All]" dimensionUniqueName="[PRESCRIPTIONS]" displayFolder="" count="0" memberValueDatatype="20" unbalanced="0"/>
    <cacheHierarchy uniqueName="[PRESCRIPTIONS].[BringInsurance]" caption="BringInsurance" attribute="1" defaultMemberUniqueName="[PRESCRIPTIONS].[BringInsurance].[All]" allUniqueName="[PRESCRIPTIONS].[BringInsurance].[All]" dimensionUniqueName="[PRESCRIPTIONS]" displayFolder="" count="0" memberValueDatatype="130" unbalanced="0"/>
    <cacheHierarchy uniqueName="[PRESCRIPTIONS].[BringCopay]" caption="BringCopay" attribute="1" defaultMemberUniqueName="[PRESCRIPTIONS].[BringCopay].[All]" allUniqueName="[PRESCRIPTIONS].[BringCopay].[All]" dimensionUniqueName="[PRESCRIPTIONS]" displayFolder="" count="0" memberValueDatatype="130" unbalanced="0"/>
    <cacheHierarchy uniqueName="[PRESCRIPTIONS].[status]" caption="status" attribute="1" defaultMemberUniqueName="[PRESCRIPTIONS].[status].[All]" allUniqueName="[PRESCRIPTIONS].[status].[All]" dimensionUniqueName="[PRESCRIPTIONS]" displayFolder="" count="0" memberValueDatatype="130" unbalanced="0"/>
    <cacheHierarchy uniqueName="[PRESCRIPTIONS].[Date (Year)]" caption="Date (Year)" attribute="1" defaultMemberUniqueName="[PRESCRIPTIONS].[Date (Year)].[All]" allUniqueName="[PRESCRIPTIONS].[Date (Year)].[All]" dimensionUniqueName="[PRESCRIPTIONS]" displayFolder="" count="0" memberValueDatatype="130" unbalanced="0"/>
    <cacheHierarchy uniqueName="[PRESCRIPTIONS].[Date (Quarter)]" caption="Date (Quarter)" attribute="1" defaultMemberUniqueName="[PRESCRIPTIONS].[Date (Quarter)].[All]" allUniqueName="[PRESCRIPTIONS].[Date (Quarter)].[All]" dimensionUniqueName="[PRESCRIPTIONS]" displayFolder="" count="0" memberValueDatatype="130" unbalanced="0"/>
    <cacheHierarchy uniqueName="[PRESCRIPTIONS].[Date (Month)]" caption="Date (Month)" attribute="1" defaultMemberUniqueName="[PRESCRIPTIONS].[Date (Month)].[All]" allUniqueName="[PRESCRIPTIONS].[Date (Month)].[All]" dimensionUniqueName="[PRESCRIPTIONS]" displayFolder="" count="0" memberValueDatatype="130" unbalanced="0"/>
    <cacheHierarchy uniqueName="[PRESCRIPTIONS  3].[patientID]" caption="patientID" attribute="1" defaultMemberUniqueName="[PRESCRIPTIONS  3].[patientID].[All]" allUniqueName="[PRESCRIPTIONS  3].[patientID].[All]" dimensionUniqueName="[PRESCRIPTIONS  3]" displayFolder="" count="0" memberValueDatatype="20" unbalanced="0"/>
    <cacheHierarchy uniqueName="[PRESCRIPTIONS  3].[physID]" caption="physID" attribute="1" defaultMemberUniqueName="[PRESCRIPTIONS  3].[physID].[All]" allUniqueName="[PRESCRIPTIONS  3].[physID].[All]" dimensionUniqueName="[PRESCRIPTIONS  3]" displayFolder="" count="0" memberValueDatatype="20" unbalanced="0"/>
    <cacheHierarchy uniqueName="[PRESCRIPTIONS  3].[NDC]" caption="NDC" attribute="1" defaultMemberUniqueName="[PRESCRIPTIONS  3].[NDC].[All]" allUniqueName="[PRESCRIPTIONS  3].[NDC].[All]" dimensionUniqueName="[PRESCRIPTIONS  3]" displayFolder="" count="0" memberValueDatatype="20" unbalanced="0"/>
    <cacheHierarchy uniqueName="[PRESCRIPTIONS  3].[qty]" caption="qty" attribute="1" defaultMemberUniqueName="[PRESCRIPTIONS  3].[qty].[All]" allUniqueName="[PRESCRIPTIONS  3].[qty].[All]" dimensionUniqueName="[PRESCRIPTIONS  3]" displayFolder="" count="0" memberValueDatatype="20" unbalanced="0"/>
    <cacheHierarchy uniqueName="[PRESCRIPTIONS  3].[days]" caption="days" attribute="1" defaultMemberUniqueName="[PRESCRIPTIONS  3].[days].[All]" allUniqueName="[PRESCRIPTIONS  3].[days].[All]" dimensionUniqueName="[PRESCRIPTIONS  3]" displayFolder="" count="0" memberValueDatatype="20" unbalanced="0"/>
    <cacheHierarchy uniqueName="[PRESCRIPTIONS  3].[refills]" caption="refills" attribute="1" defaultMemberUniqueName="[PRESCRIPTIONS  3].[refills].[All]" allUniqueName="[PRESCRIPTIONS  3].[refills].[All]" dimensionUniqueName="[PRESCRIPTIONS  3]" displayFolder="" count="0" memberValueDatatype="20" unbalanced="0"/>
    <cacheHierarchy uniqueName="[PRESCRIPTIONS  3].[status]" caption="status" attribute="1" defaultMemberUniqueName="[PRESCRIPTIONS  3].[status].[All]" allUniqueName="[PRESCRIPTIONS  3].[status].[All]" dimensionUniqueName="[PRESCRIPTIONS  3]" displayFolder="" count="0" memberValueDatatype="130" unbalanced="0"/>
    <cacheHierarchy uniqueName="[SUPPLIER].[name]" caption="name" attribute="1" defaultMemberUniqueName="[SUPPLIER].[name].[All]" allUniqueName="[SUPPLIER].[name].[All]" dimensionUniqueName="[SUPPLIER]" displayFolder="" count="0" memberValueDatatype="130" unbalanced="0"/>
    <cacheHierarchy uniqueName="[SUPPLIER].[address]" caption="address" attribute="1" defaultMemberUniqueName="[SUPPLIER].[address].[All]" allUniqueName="[SUPPLIER].[address].[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130" unbalanced="0"/>
    <cacheHierarchy uniqueName="[SUPPLIER].[supID]" caption="supID" attribute="1" defaultMemberUniqueName="[SUPPLIER].[supID].[All]" allUniqueName="[SUPPLIER].[supID].[All]" dimensionUniqueName="[SUPPLIER]" displayFolder="" count="0" memberValueDatatype="20" unbalanced="0"/>
    <cacheHierarchy uniqueName="[SUPPLIER  3].[name]" caption="name" attribute="1" defaultMemberUniqueName="[SUPPLIER  3].[name].[All]" allUniqueName="[SUPPLIER  3].[name].[All]" dimensionUniqueName="[SUPPLIER  3]" displayFolder="" count="0" memberValueDatatype="130" unbalanced="0"/>
    <cacheHierarchy uniqueName="[SUPPLIER  3].[address]" caption="address" attribute="1" defaultMemberUniqueName="[SUPPLIER  3].[address].[All]" allUniqueName="[SUPPLIER  3].[address].[All]" dimensionUniqueName="[SUPPLIER  3]" displayFolder="" count="0" memberValueDatatype="130" unbalanced="0"/>
    <cacheHierarchy uniqueName="[SUPPLIER  3].[phone]" caption="phone" attribute="1" defaultMemberUniqueName="[SUPPLIER  3].[phone].[All]" allUniqueName="[SUPPLIER  3].[phone].[All]" dimensionUniqueName="[SUPPLIER  3]" displayFolder="" count="0" memberValueDatatype="130" unbalanced="0"/>
    <cacheHierarchy uniqueName="[SUPPLIER  3].[supID]" caption="supID" attribute="1" defaultMemberUniqueName="[SUPPLIER  3].[supID].[All]" allUniqueName="[SUPPLIER  3].[supID].[All]" dimensionUniqueName="[SUPPLIER  3]" displayFolder="" count="0" memberValueDatatype="20" unbalanced="0"/>
    <cacheHierarchy uniqueName="[PRESCRIPTIONS].[Date (Month Index)]" caption="Date (Month Index)" attribute="1" defaultMemberUniqueName="[PRESCRIPTIONS].[Date (Month Index)].[All]" allUniqueName="[PRESCRIPTIONS].[Date (Month Index)].[All]" dimensionUniqueName="[PRESCRIPTIONS]" displayFolder="" count="0" memberValueDatatype="20" unbalanced="0" hidden="1"/>
    <cacheHierarchy uniqueName="[Measures].[__XL_Count DRUGS  3]" caption="__XL_Count DRUGS  3" measure="1" displayFolder="" measureGroup="DRUGS  3" count="0" hidden="1"/>
    <cacheHierarchy uniqueName="[Measures].[__XL_Count DOCTOR1  3]" caption="__XL_Count DOCTOR1  3" measure="1" displayFolder="" measureGroup="DOCTOR1  3" count="0" hidden="1"/>
    <cacheHierarchy uniqueName="[Measures].[__XL_Count INSURANCE  3]" caption="__XL_Count INSURANCE  3" measure="1" displayFolder="" measureGroup="INSURANCE  3" count="0" hidden="1"/>
    <cacheHierarchy uniqueName="[Measures].[__XL_Count PATIENT1  3]" caption="__XL_Count PATIENT1  3" measure="1" displayFolder="" measureGroup="PATIENT1  3" count="0" hidden="1"/>
    <cacheHierarchy uniqueName="[Measures].[__XL_Count PRESCRIPTIONS  3]" caption="__XL_Count PRESCRIPTIONS  3" measure="1" displayFolder="" measureGroup="PRESCRIPTIONS  3" count="0" hidden="1"/>
    <cacheHierarchy uniqueName="[Measures].[__XL_Count SUPPLIER  3]" caption="__XL_Count SUPPLIER  3" measure="1" displayFolder="" measureGroup="SUPPLIER  3" count="0" hidden="1"/>
    <cacheHierarchy uniqueName="[Measures].[__XL_Count INSURANCE  6]" caption="__XL_Count INSURANCE  6" measure="1" displayFolder="" measureGroup="INSURANCE  6" count="0" hidden="1"/>
    <cacheHierarchy uniqueName="[Measures].[__XL_Count PATIENT1_1]" caption="__XL_Count PATIENT1_1" measure="1" displayFolder="" measureGroup="PATIENT1_1" count="0" hidden="1"/>
    <cacheHierarchy uniqueName="[Measures].[__XL_Count PRESCRIPTIONS]" caption="__XL_Count PRESCRIPTIONS" measure="1" displayFolder="" measureGroup="PRESCRIPTIONS" count="0" hidden="1"/>
    <cacheHierarchy uniqueName="[Measures].[__XL_Count DRUGS]" caption="__XL_Count DRUGS" measure="1" displayFolder="" measureGroup="DRUGS" count="0" hidden="1"/>
    <cacheHierarchy uniqueName="[Measures].[__XL_Count DOCTOR1_1]" caption="__XL_Count DOCTOR1_1" measure="1" displayFolder="" measureGroup="DOCTOR1_1" count="0" hidden="1"/>
    <cacheHierarchy uniqueName="[Measures].[__XL_Count SUPPLIER]" caption="__XL_Count SUPPLIER" measure="1" displayFolder="" measureGroup="SUPPLIER" count="0" hidden="1"/>
    <cacheHierarchy uniqueName="[Measures].[__XL_Count INSURANCE__5]" caption="__XL_Count INSURANCE__5" measure="1" displayFolder="" measureGroup="INSURANCE__5" count="0" hidden="1"/>
    <cacheHierarchy uniqueName="[Measures].[__No measures defined]" caption="__No measures defined" measure="1" displayFolder="" count="0" hidden="1"/>
    <cacheHierarchy uniqueName="[Measures].[Count of patientID]" caption="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Distinct Count of patientID]" caption="Distinct Count of patientID" measure="1" displayFolder="" measureGroup="PATIENT1_1" count="0" oneField="1" hidden="1">
      <fieldsUsage count="1">
        <fieldUsage x="0"/>
      </fieldsUsage>
      <extLst>
        <ext xmlns:x15="http://schemas.microsoft.com/office/spreadsheetml/2010/11/main" uri="{B97F6D7D-B522-45F9-BDA1-12C45D357490}">
          <x15:cacheHierarchy aggregatedColumn="55"/>
        </ext>
      </extLst>
    </cacheHierarchy>
    <cacheHierarchy uniqueName="[Measures].[Sum of NDC]" caption="Sum of NDC" measure="1" displayFolder="" measureGroup="PRESCRIPTIONS" count="0" hidden="1">
      <extLst>
        <ext xmlns:x15="http://schemas.microsoft.com/office/spreadsheetml/2010/11/main" uri="{B97F6D7D-B522-45F9-BDA1-12C45D357490}">
          <x15:cacheHierarchy aggregatedColumn="58"/>
        </ext>
      </extLst>
    </cacheHierarchy>
    <cacheHierarchy uniqueName="[Measures].[Count of NDC]" caption="Count of NDC" measure="1" displayFolder="" measureGroup="PRESCRIPTIONS" count="0" hidden="1">
      <extLst>
        <ext xmlns:x15="http://schemas.microsoft.com/office/spreadsheetml/2010/11/main" uri="{B97F6D7D-B522-45F9-BDA1-12C45D357490}">
          <x15:cacheHierarchy aggregatedColumn="58"/>
        </ext>
      </extLst>
    </cacheHierarchy>
    <cacheHierarchy uniqueName="[Measures].[Sum of qty]" caption="Sum of qty" measure="1" displayFolder="" measureGroup="PRESCRIPTIONS  3" count="0" hidden="1">
      <extLst>
        <ext xmlns:x15="http://schemas.microsoft.com/office/spreadsheetml/2010/11/main" uri="{B97F6D7D-B522-45F9-BDA1-12C45D357490}">
          <x15:cacheHierarchy aggregatedColumn="76"/>
        </ext>
      </extLst>
    </cacheHierarchy>
    <cacheHierarchy uniqueName="[Measures].[Sum of qty 2]" caption="Sum of qty 2" measure="1" displayFolder="" measureGroup="PRESCRIPTIONS" count="0" hidden="1">
      <extLst>
        <ext xmlns:x15="http://schemas.microsoft.com/office/spreadsheetml/2010/11/main" uri="{B97F6D7D-B522-45F9-BDA1-12C45D357490}">
          <x15:cacheHierarchy aggregatedColumn="60"/>
        </ext>
      </extLst>
    </cacheHierarchy>
    <cacheHierarchy uniqueName="[Measures].[Sum of patientID]" caption="Sum of patientID" measure="1" displayFolder="" measureGroup="PRESCRIPTIONS" count="0" hidden="1">
      <extLst>
        <ext xmlns:x15="http://schemas.microsoft.com/office/spreadsheetml/2010/11/main" uri="{B97F6D7D-B522-45F9-BDA1-12C45D357490}">
          <x15:cacheHierarchy aggregatedColumn="56"/>
        </ext>
      </extLst>
    </cacheHierarchy>
    <cacheHierarchy uniqueName="[Measures].[Sum of physID]" caption="Sum of physID" measure="1" displayFolder="" measureGroup="PRESCRIPTIONS" count="0" hidden="1">
      <extLst>
        <ext xmlns:x15="http://schemas.microsoft.com/office/spreadsheetml/2010/11/main" uri="{B97F6D7D-B522-45F9-BDA1-12C45D357490}">
          <x15:cacheHierarchy aggregatedColumn="57"/>
        </ext>
      </extLst>
    </cacheHierarchy>
    <cacheHierarchy uniqueName="[Measures].[Count of gender]" caption="Count of gender" measure="1" displayFolder="" measureGroup="PATIENT1  3" count="0" hidden="1">
      <extLst>
        <ext xmlns:x15="http://schemas.microsoft.com/office/spreadsheetml/2010/11/main" uri="{B97F6D7D-B522-45F9-BDA1-12C45D357490}">
          <x15:cacheHierarchy aggregatedColumn="45"/>
        </ext>
      </extLst>
    </cacheHierarchy>
    <cacheHierarchy uniqueName="[Measures].[Sum of supID]" caption="Sum of supID" measure="1" displayFolder="" measureGroup="SUPPLIER  3" count="0" hidden="1">
      <extLst>
        <ext xmlns:x15="http://schemas.microsoft.com/office/spreadsheetml/2010/11/main" uri="{B97F6D7D-B522-45F9-BDA1-12C45D357490}">
          <x15:cacheHierarchy aggregatedColumn="87"/>
        </ext>
      </extLst>
    </cacheHierarchy>
    <cacheHierarchy uniqueName="[Measures].[Count of NDC 2]" caption="Count of NDC 2" measure="1" displayFolder="" measureGroup="DRUGS" count="0" hidden="1">
      <extLst>
        <ext xmlns:x15="http://schemas.microsoft.com/office/spreadsheetml/2010/11/main" uri="{B97F6D7D-B522-45F9-BDA1-12C45D357490}">
          <x15:cacheHierarchy aggregatedColumn="10"/>
        </ext>
      </extLst>
    </cacheHierarchy>
    <cacheHierarchy uniqueName="[Measures].[Count of status]" caption="Count of status" measure="1" displayFolder="" measureGroup="PRESCRIPTIONS  3" count="0" hidden="1">
      <extLst>
        <ext xmlns:x15="http://schemas.microsoft.com/office/spreadsheetml/2010/11/main" uri="{B97F6D7D-B522-45F9-BDA1-12C45D357490}">
          <x15:cacheHierarchy aggregatedColumn="79"/>
        </ext>
      </extLst>
    </cacheHierarchy>
    <cacheHierarchy uniqueName="[Measures].[Sum of Revenue]" caption="Sum of Revenue" measure="1" displayFolder="" measureGroup="PRESCRIPTIONS" count="0" hidden="1">
      <extLst>
        <ext xmlns:x15="http://schemas.microsoft.com/office/spreadsheetml/2010/11/main" uri="{B97F6D7D-B522-45F9-BDA1-12C45D357490}">
          <x15:cacheHierarchy aggregatedColumn="65"/>
        </ext>
      </extLst>
    </cacheHierarchy>
    <cacheHierarchy uniqueName="[Measures].[Sum of NNDC]" caption="Sum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NNDC]" caption="Count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gender 2]" caption="Count of gender 2" measure="1" displayFolder="" measureGroup="PATIENT1_1" count="0" hidden="1">
      <extLst>
        <ext xmlns:x15="http://schemas.microsoft.com/office/spreadsheetml/2010/11/main" uri="{B97F6D7D-B522-45F9-BDA1-12C45D357490}">
          <x15:cacheHierarchy aggregatedColumn="53"/>
        </ext>
      </extLst>
    </cacheHierarchy>
    <cacheHierarchy uniqueName="[Measures].[Count of status 2]" caption="Count of status 2" measure="1" displayFolder="" measureGroup="PRESCRIPTIONS" count="0" hidden="1">
      <extLst>
        <ext xmlns:x15="http://schemas.microsoft.com/office/spreadsheetml/2010/11/main" uri="{B97F6D7D-B522-45F9-BDA1-12C45D357490}">
          <x15:cacheHierarchy aggregatedColumn="69"/>
        </ext>
      </extLst>
    </cacheHierarchy>
    <cacheHierarchy uniqueName="[Measures].[Count of patientID 2]" caption="Count of patientID 2" measure="1" displayFolder="" measureGroup="PRESCRIPTIONS" count="0" hidden="1">
      <extLst>
        <ext xmlns:x15="http://schemas.microsoft.com/office/spreadsheetml/2010/11/main" uri="{B97F6D7D-B522-45F9-BDA1-12C45D357490}">
          <x15:cacheHierarchy aggregatedColumn="56"/>
        </ext>
      </extLst>
    </cacheHierarchy>
    <cacheHierarchy uniqueName="[Measures].[Sum of NNDC 2]" caption="Sum of NNDC 2" measure="1" displayFolder="" measureGroup="DRUGS" count="0" hidden="1">
      <extLst>
        <ext xmlns:x15="http://schemas.microsoft.com/office/spreadsheetml/2010/11/main" uri="{B97F6D7D-B522-45F9-BDA1-12C45D357490}">
          <x15:cacheHierarchy aggregatedColumn="11"/>
        </ext>
      </extLst>
    </cacheHierarchy>
    <cacheHierarchy uniqueName="[Measures].[Count of NNDC 2]" caption="Count of NNDC 2" measure="1" displayFolder="" measureGroup="DRUGS" count="0" hidden="1">
      <extLst>
        <ext xmlns:x15="http://schemas.microsoft.com/office/spreadsheetml/2010/11/main" uri="{B97F6D7D-B522-45F9-BDA1-12C45D357490}">
          <x15:cacheHierarchy aggregatedColumn="11"/>
        </ext>
      </extLst>
    </cacheHierarchy>
  </cacheHierarchies>
  <kpis count="0"/>
  <dimensions count="14">
    <dimension name="DOCTOR1  3" uniqueName="[DOCTOR1  3]" caption="DOCTOR1  3"/>
    <dimension name="DOCTOR1_1" uniqueName="[DOCTOR1_1]" caption="DOCTOR1_1"/>
    <dimension name="DRUGS" uniqueName="[DRUGS]" caption="DRUGS"/>
    <dimension name="DRUGS  3" uniqueName="[DRUGS  3]" caption="DRUGS  3"/>
    <dimension name="INSURANCE  3" uniqueName="[INSURANCE  3]" caption="INSURANCE  3"/>
    <dimension name="INSURANCE  6" uniqueName="[INSURANCE  6]" caption="INSURANCE  6"/>
    <dimension name="INSURANCE__5" uniqueName="[INSURANCE__5]" caption="INSURANCE__5"/>
    <dimension measure="1" name="Measures" uniqueName="[Measures]" caption="Measures"/>
    <dimension name="PATIENT1  3" uniqueName="[PATIENT1  3]" caption="PATIENT1  3"/>
    <dimension name="PATIENT1_1" uniqueName="[PATIENT1_1]" caption="PATIENT1_1"/>
    <dimension name="PRESCRIPTIONS" uniqueName="[PRESCRIPTIONS]" caption="PRESCRIPTIONS"/>
    <dimension name="PRESCRIPTIONS  3" uniqueName="[PRESCRIPTIONS  3]" caption="PRESCRIPTIONS  3"/>
    <dimension name="SUPPLIER" uniqueName="[SUPPLIER]" caption="SUPPLIER"/>
    <dimension name="SUPPLIER  3" uniqueName="[SUPPLIER  3]" caption="SUPPLIER  3"/>
  </dimensions>
  <measureGroups count="13">
    <measureGroup name="DOCTOR1  3" caption="DOCTOR1  3"/>
    <measureGroup name="DOCTOR1_1" caption="DOCTOR1_1"/>
    <measureGroup name="DRUGS" caption="DRUGS"/>
    <measureGroup name="DRUGS  3" caption="DRUGS  3"/>
    <measureGroup name="INSURANCE  3" caption="INSURANCE  3"/>
    <measureGroup name="INSURANCE  6" caption="INSURANCE  6"/>
    <measureGroup name="INSURANCE__5" caption="INSURANCE__5"/>
    <measureGroup name="PATIENT1  3" caption="PATIENT1  3"/>
    <measureGroup name="PATIENT1_1" caption="PATIENT1_1"/>
    <measureGroup name="PRESCRIPTIONS" caption="PRESCRIPTIONS"/>
    <measureGroup name="PRESCRIPTIONS  3" caption="PRESCRIPTIONS  3"/>
    <measureGroup name="SUPPLIER" caption="SUPPLIER"/>
    <measureGroup name="SUPPLIER  3" caption="SUPPLIER  3"/>
  </measureGroups>
  <maps count="16">
    <map measureGroup="0" dimension="0"/>
    <map measureGroup="1" dimension="1"/>
    <map measureGroup="2" dimension="2"/>
    <map measureGroup="3" dimension="3"/>
    <map measureGroup="3" dimension="13"/>
    <map measureGroup="4" dimension="4"/>
    <map measureGroup="5" dimension="5"/>
    <map measureGroup="6" dimension="6"/>
    <map measureGroup="7" dimension="8"/>
    <map measureGroup="8" dimension="9"/>
    <map measureGroup="9" dimension="10"/>
    <map measureGroup="10" dimension="0"/>
    <map measureGroup="10" dimension="8"/>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43.771632638891" createdVersion="8" refreshedVersion="8" minRefreshableVersion="3" recordCount="19" xr:uid="{DC99E953-39A2-4483-B466-4D50BA1702B9}">
  <cacheSource type="worksheet">
    <worksheetSource name="DRUGS"/>
  </cacheSource>
  <cacheFields count="14">
    <cacheField name="brandName" numFmtId="0">
      <sharedItems count="16">
        <s v="Aldactone"/>
        <s v="Amoxil"/>
        <s v="Glucotrol"/>
        <s v="Motrin"/>
        <s v="Neurontin"/>
        <s v="Zocor"/>
        <s v="Lasix"/>
        <s v="Imdur"/>
        <s v="Mobic"/>
        <s v="Naprosyn"/>
        <s v="Ambien"/>
        <s v="Lipitor"/>
        <s v="Plavix"/>
        <s v="Prilosec"/>
        <s v="Tenormin"/>
        <s v="Tylenol"/>
      </sharedItems>
    </cacheField>
    <cacheField name="genericName" numFmtId="0">
      <sharedItems/>
    </cacheField>
    <cacheField name="NDC" numFmtId="2">
      <sharedItems/>
    </cacheField>
    <cacheField name="NNDC" numFmtId="2">
      <sharedItems containsSemiMixedTypes="0" containsString="0" containsNumber="1" containsInteger="1" minValue="12365" maxValue="78987"/>
    </cacheField>
    <cacheField name="dosage" numFmtId="0">
      <sharedItems/>
    </cacheField>
    <cacheField name="expDate" numFmtId="0">
      <sharedItems/>
    </cacheField>
    <cacheField name="Days to Expiry" numFmtId="2">
      <sharedItems containsSemiMixedTypes="0" containsString="0" containsNumber="1" containsInteger="1" minValue="-1857" maxValue="183"/>
    </cacheField>
    <cacheField name="Expiry Status" numFmtId="2">
      <sharedItems/>
    </cacheField>
    <cacheField name="supID" numFmtId="0">
      <sharedItems/>
    </cacheField>
    <cacheField name="Drug Category" numFmtId="0">
      <sharedItems/>
    </cacheField>
    <cacheField name="purchasePrice" numFmtId="2">
      <sharedItems/>
    </cacheField>
    <cacheField name="cpurchasePrice" numFmtId="2">
      <sharedItems containsSemiMixedTypes="0" containsString="0" containsNumber="1" minValue="1.98" maxValue="77.87"/>
    </cacheField>
    <cacheField name="sellPrice" numFmtId="0">
      <sharedItems/>
    </cacheField>
    <cacheField name="Exp Date" numFmtId="14">
      <sharedItems containsSemiMixedTypes="0" containsNonDate="0" containsDate="1" containsString="0" minDate="2021-03-31T00:00:00" maxDate="2026-11-01T00:00:00"/>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4.007894444447" backgroundQuery="1" createdVersion="8" refreshedVersion="8" minRefreshableVersion="3" recordCount="0" supportSubquery="1" supportAdvancedDrill="1" xr:uid="{83B89BB7-BE6C-4311-849F-69F735A8C994}">
  <cacheSource type="external" connectionId="21"/>
  <cacheFields count="4">
    <cacheField name="[SUPPLIER  3].[supID].[supID]" caption="supID" numFmtId="0" hierarchy="87" level="1">
      <sharedItems containsSemiMixedTypes="0" containsString="0" containsNumber="1" containsInteger="1" minValue="1" maxValue="2" count="2">
        <n v="1"/>
        <n v="2"/>
      </sharedItems>
      <extLst>
        <ext xmlns:x15="http://schemas.microsoft.com/office/spreadsheetml/2010/11/main" uri="{4F2E5C28-24EA-4eb8-9CBF-B6C8F9C3D259}">
          <x15:cachedUniqueNames>
            <x15:cachedUniqueName index="0" name="[SUPPLIER  3].[supID].&amp;[1]"/>
            <x15:cachedUniqueName index="1" name="[SUPPLIER  3].[supID].&amp;[2]"/>
          </x15:cachedUniqueNames>
        </ext>
      </extLst>
    </cacheField>
    <cacheField name="[DRUGS].[brandName].[brandName]" caption="brandName" numFmtId="0" hierarchy="8" level="1">
      <sharedItems count="16">
        <s v="Aldactone"/>
        <s v="Ambien"/>
        <s v="Amoxil"/>
        <s v="Glucotrol"/>
        <s v="Imdur"/>
        <s v="Lasix"/>
        <s v="Lipitor"/>
        <s v="Mobic"/>
        <s v="Motrin"/>
        <s v="Naprosyn"/>
        <s v="Neurontin"/>
        <s v="Plavix"/>
        <s v="Prilosec"/>
        <s v="Tenormin"/>
        <s v="Tylenol"/>
        <s v="Zocor"/>
      </sharedItems>
    </cacheField>
    <cacheField name="[SUPPLIER  3].[name].[name]" caption="name" numFmtId="0" hierarchy="84" level="1">
      <sharedItems count="2">
        <s v="Cardinal Health"/>
        <s v="McKesson"/>
      </sharedItems>
    </cacheField>
    <cacheField name="[Measures].[Count of NNDC 2]" caption="Count of NNDC 2" numFmtId="0" hierarchy="122" level="32767"/>
  </cacheFields>
  <cacheHierarchies count="123">
    <cacheHierarchy uniqueName="[DOCTOR1  3].[physID]" caption="physID" attribute="1" defaultMemberUniqueName="[DOCTOR1  3].[physID].[All]" allUniqueName="[DOCTOR1  3].[physID].[All]" dimensionUniqueName="[DOCTOR1  3]" displayFolder="" count="0" memberValueDatatype="20" unbalanced="0"/>
    <cacheHierarchy uniqueName="[DOCTOR1  3].[name]" caption="name" attribute="1" defaultMemberUniqueName="[DOCTOR1  3].[name].[All]" allUniqueName="[DOCTOR1  3].[name].[All]" dimensionUniqueName="[DOCTOR1  3]" displayFolder="" count="0" memberValueDatatype="130" unbalanced="0"/>
    <cacheHierarchy uniqueName="[DOCTOR1  3].[address]" caption="address" attribute="1" defaultMemberUniqueName="[DOCTOR1  3].[address].[All]" allUniqueName="[DOCTOR1  3].[address].[All]" dimensionUniqueName="[DOCTOR1  3]" displayFolder="" count="0" memberValueDatatype="130" unbalanced="0"/>
    <cacheHierarchy uniqueName="[DOCTOR1  3].[phone]" caption="phone" attribute="1" defaultMemberUniqueName="[DOCTOR1  3].[phone].[All]" allUniqueName="[DOCTOR1  3].[phone].[All]" dimensionUniqueName="[DOCTOR1  3]" displayFolder="" count="0" memberValueDatatype="130" unbalanced="0"/>
    <cacheHierarchy uniqueName="[DOCTOR1_1].[physID]" caption="physID" attribute="1" defaultMemberUniqueName="[DOCTOR1_1].[physID].[All]" allUniqueName="[DOCTOR1_1].[physID].[All]" dimensionUniqueName="[DOCTOR1_1]" displayFolder="" count="0" memberValueDatatype="130" unbalanced="0"/>
    <cacheHierarchy uniqueName="[DOCTOR1_1].[name]" caption="name" attribute="1" defaultMemberUniqueName="[DOCTOR1_1].[name].[All]" allUniqueName="[DOCTOR1_1].[name].[All]" dimensionUniqueName="[DOCTOR1_1]" displayFolder="" count="2" memberValueDatatype="130" unbalanced="0"/>
    <cacheHierarchy uniqueName="[DOCTOR1_1].[address]" caption="address" attribute="1" defaultMemberUniqueName="[DOCTOR1_1].[address].[All]" allUniqueName="[DOCTOR1_1].[address].[All]" dimensionUniqueName="[DOCTOR1_1]" displayFolder="" count="0" memberValueDatatype="130" unbalanced="0"/>
    <cacheHierarchy uniqueName="[DOCTOR1_1].[phone]" caption="phone" attribute="1" defaultMemberUniqueName="[DOCTOR1_1].[phone].[All]" allUniqueName="[DOCTOR1_1].[phone].[All]" dimensionUniqueName="[DOCTOR1_1]" displayFolder="" count="0" memberValueDatatype="130" unbalanced="0"/>
    <cacheHierarchy uniqueName="[DRUGS].[brandName]" caption="brandName" attribute="1" defaultMemberUniqueName="[DRUGS].[brandName].[All]" allUniqueName="[DRUGS].[brandName].[All]" dimensionUniqueName="[DRUGS]" displayFolder="" count="2" memberValueDatatype="130" unbalanced="0">
      <fieldsUsage count="2">
        <fieldUsage x="-1"/>
        <fieldUsage x="1"/>
      </fieldsUsage>
    </cacheHierarchy>
    <cacheHierarchy uniqueName="[DRUGS].[genericName]" caption="genericName" attribute="1" defaultMemberUniqueName="[DRUGS].[genericName].[All]" allUniqueName="[DRUGS].[genericName].[All]" dimensionUniqueName="[DRUGS]" displayFolder="" count="0" memberValueDatatype="130" unbalanced="0"/>
    <cacheHierarchy uniqueName="[DRUGS].[NDC]" caption="NDC" attribute="1" defaultMemberUniqueName="[DRUGS].[NDC].[All]" allUniqueName="[DRUGS].[NDC].[All]" dimensionUniqueName="[DRUGS]" displayFolder="" count="0" memberValueDatatype="130" unbalanced="0"/>
    <cacheHierarchy uniqueName="[DRUGS].[NNDC]" caption="NNDC" attribute="1" defaultMemberUniqueName="[DRUGS].[NNDC].[All]" allUniqueName="[DRUGS].[NNDC].[All]" dimensionUniqueName="[DRUGS]" displayFolder="" count="0" memberValueDatatype="20" unbalanced="0"/>
    <cacheHierarchy uniqueName="[DRUGS].[dosage]" caption="dosage" attribute="1" defaultMemberUniqueName="[DRUGS].[dosage].[All]" allUniqueName="[DRUGS].[dosage].[All]" dimensionUniqueName="[DRUGS]" displayFolder="" count="0" memberValueDatatype="130" unbalanced="0"/>
    <cacheHierarchy uniqueName="[DRUGS].[expDate]" caption="expDate" attribute="1" defaultMemberUniqueName="[DRUGS].[expDate].[All]" allUniqueName="[DRUGS].[expDate].[All]" dimensionUniqueName="[DRUGS]" displayFolder="" count="0" memberValueDatatype="130" unbalanced="0"/>
    <cacheHierarchy uniqueName="[DRUGS].[Days to Expiry]" caption="Days to Expiry" attribute="1" defaultMemberUniqueName="[DRUGS].[Days to Expiry].[All]" allUniqueName="[DRUGS].[Days to Expiry].[All]" dimensionUniqueName="[DRUGS]" displayFolder="" count="0" memberValueDatatype="20" unbalanced="0"/>
    <cacheHierarchy uniqueName="[DRUGS].[Expiry Status]" caption="Expiry Status" attribute="1" defaultMemberUniqueName="[DRUGS].[Expiry Status].[All]" allUniqueName="[DRUGS].[Expiry Status].[All]" dimensionUniqueName="[DRUGS]" displayFolder="" count="2" memberValueDatatype="130" unbalanced="0"/>
    <cacheHierarchy uniqueName="[DRUGS].[supID]" caption="supID" attribute="1" defaultMemberUniqueName="[DRUGS].[supID].[All]" allUniqueName="[DRUGS].[supID].[All]" dimensionUniqueName="[DRUGS]" displayFolder="" count="0" memberValueDatatype="130" unbalanced="0"/>
    <cacheHierarchy uniqueName="[DRUGS].[Drug Category]" caption="Drug Category" attribute="1" defaultMemberUniqueName="[DRUGS].[Drug Category].[All]" allUniqueName="[DRUGS].[Drug Category].[All]" dimensionUniqueName="[DRUGS]" displayFolder="" count="0" memberValueDatatype="130" unbalanced="0"/>
    <cacheHierarchy uniqueName="[DRUGS].[purchasePrice]" caption="purchasePrice" attribute="1" defaultMemberUniqueName="[DRUGS].[purchasePrice].[All]" allUniqueName="[DRUGS].[purchasePrice].[All]" dimensionUniqueName="[DRUGS]" displayFolder="" count="0" memberValueDatatype="130" unbalanced="0"/>
    <cacheHierarchy uniqueName="[DRUGS].[cpurchasePrice]" caption="cpurchasePrice" attribute="1" defaultMemberUniqueName="[DRUGS].[cpurchasePrice].[All]" allUniqueName="[DRUGS].[cpurchasePrice].[All]" dimensionUniqueName="[DRUGS]" displayFolder="" count="0" memberValueDatatype="5" unbalanced="0"/>
    <cacheHierarchy uniqueName="[DRUGS].[sellPrice]" caption="sellPrice" attribute="1" defaultMemberUniqueName="[DRUGS].[sellPrice].[All]" allUniqueName="[DRUGS].[sellPrice].[All]" dimensionUniqueName="[DRUGS]" displayFolder="" count="0" memberValueDatatype="130" unbalanced="0"/>
    <cacheHierarchy uniqueName="[DRUGS].[Exp Date]" caption="Exp Date" attribute="1" time="1" defaultMemberUniqueName="[DRUGS].[Exp Date].[All]" allUniqueName="[DRUGS].[Exp Date].[All]" dimensionUniqueName="[DRUGS]" displayFolder="" count="0" memberValueDatatype="7" unbalanced="0"/>
    <cacheHierarchy uniqueName="[DRUGS  3].[brandName]" caption="brandName" attribute="1" defaultMemberUniqueName="[DRUGS  3].[brandName].[All]" allUniqueName="[DRUGS  3].[brandName].[All]" dimensionUniqueName="[DRUGS  3]" displayFolder="" count="0" memberValueDatatype="130" unbalanced="0"/>
    <cacheHierarchy uniqueName="[DRUGS  3].[genericName]" caption="genericName" attribute="1" defaultMemberUniqueName="[DRUGS  3].[genericName].[All]" allUniqueName="[DRUGS  3].[genericName].[All]" dimensionUniqueName="[DRUGS  3]" displayFolder="" count="0" memberValueDatatype="130" unbalanced="0"/>
    <cacheHierarchy uniqueName="[DRUGS  3].[NDC]" caption="NDC" attribute="1" defaultMemberUniqueName="[DRUGS  3].[NDC].[All]" allUniqueName="[DRUGS  3].[NDC].[All]" dimensionUniqueName="[DRUGS  3]" displayFolder="" count="0" memberValueDatatype="20" unbalanced="0"/>
    <cacheHierarchy uniqueName="[DRUGS  3].[dosage]" caption="dosage" attribute="1" defaultMemberUniqueName="[DRUGS  3].[dosage].[All]" allUniqueName="[DRUGS  3].[dosage].[All]" dimensionUniqueName="[DRUGS  3]" displayFolder="" count="0" memberValueDatatype="20" unbalanced="0"/>
    <cacheHierarchy uniqueName="[DRUGS  3].[expDate]" caption="expDate" attribute="1" defaultMemberUniqueName="[DRUGS  3].[expDate].[All]" allUniqueName="[DRUGS  3].[expDate].[All]" dimensionUniqueName="[DRUGS  3]" displayFolder="" count="0" memberValueDatatype="130" unbalanced="0"/>
    <cacheHierarchy uniqueName="[DRUGS  3].[supID]" caption="supID" attribute="1" defaultMemberUniqueName="[DRUGS  3].[supID].[All]" allUniqueName="[DRUGS  3].[supID].[All]" dimensionUniqueName="[DRUGS  3]" displayFolder="" count="0" memberValueDatatype="20" unbalanced="0"/>
    <cacheHierarchy uniqueName="[DRUGS  3].[purchasePrice]" caption="purchasePrice" attribute="1" defaultMemberUniqueName="[DRUGS  3].[purchasePrice].[All]" allUniqueName="[DRUGS  3].[purchasePrice].[All]" dimensionUniqueName="[DRUGS  3]" displayFolder="" count="0" memberValueDatatype="5" unbalanced="0"/>
    <cacheHierarchy uniqueName="[DRUGS  3].[sellPrice]" caption="sellPrice" attribute="1" defaultMemberUniqueName="[DRUGS  3].[sellPrice].[All]" allUniqueName="[DRUGS  3].[sellPrice].[All]" dimensionUniqueName="[DRUGS  3]" displayFolder="" count="0" memberValueDatatype="5" unbalanced="0"/>
    <cacheHierarchy uniqueName="[INSURANCE  3].[Column1]" caption="Column1" attribute="1" defaultMemberUniqueName="[INSURANCE  3].[Column1].[All]" allUniqueName="[INSURANCE  3].[Column1].[All]" dimensionUniqueName="[INSURANCE  3]" displayFolder="" count="0" memberValueDatatype="130" unbalanced="0"/>
    <cacheHierarchy uniqueName="[INSURANCE  3].[Column2]" caption="Column2" attribute="1" defaultMemberUniqueName="[INSURANCE  3].[Column2].[All]" allUniqueName="[INSURANCE  3].[Column2].[All]" dimensionUniqueName="[INSURANCE  3]" displayFolder="" count="0" memberValueDatatype="130" unbalanced="0"/>
    <cacheHierarchy uniqueName="[INSURANCE  3].[Column3]" caption="Column3" attribute="1" defaultMemberUniqueName="[INSURANCE  3].[Column3].[All]" allUniqueName="[INSURANCE  3].[Column3].[All]" dimensionUniqueName="[INSURANCE  3]" displayFolder="" count="0" memberValueDatatype="130" unbalanced="0"/>
    <cacheHierarchy uniqueName="[INSURANCE  6].[Column1]" caption="Column1" attribute="1" defaultMemberUniqueName="[INSURANCE  6].[Column1].[All]" allUniqueName="[INSURANCE  6].[Column1].[All]" dimensionUniqueName="[INSURANCE  6]" displayFolder="" count="0" memberValueDatatype="130" unbalanced="0"/>
    <cacheHierarchy uniqueName="[INSURANCE  6].[Column2]" caption="Column2" attribute="1" defaultMemberUniqueName="[INSURANCE  6].[Column2].[All]" allUniqueName="[INSURANCE  6].[Column2].[All]" dimensionUniqueName="[INSURANCE  6]" displayFolder="" count="0" memberValueDatatype="130" unbalanced="0"/>
    <cacheHierarchy uniqueName="[INSURANCE  6].[Column3]" caption="Column3" attribute="1" defaultMemberUniqueName="[INSURANCE  6].[Column3].[All]" allUniqueName="[INSURANCE  6].[Column3].[All]" dimensionUniqueName="[INSURANCE  6]" displayFolder="" count="0" memberValueDatatype="130" unbalanced="0"/>
    <cacheHierarchy uniqueName="[INSURANCE__5].[name]" caption="name" attribute="1" defaultMemberUniqueName="[INSURANCE__5].[name].[All]" allUniqueName="[INSURANCE__5].[name].[All]" dimensionUniqueName="[INSURANCE__5]" displayFolder="" count="0" memberValueDatatype="130" unbalanced="0"/>
    <cacheHierarchy uniqueName="[INSURANCE__5].[phone]" caption="phone" attribute="1" defaultMemberUniqueName="[INSURANCE__5].[phone].[All]" allUniqueName="[INSURANCE__5].[phone].[All]" dimensionUniqueName="[INSURANCE__5]" displayFolder="" count="0" memberValueDatatype="130" unbalanced="0"/>
    <cacheHierarchy uniqueName="[INSURANCE__5].[ClearcoPay]" caption="ClearcoPay" attribute="1" defaultMemberUniqueName="[INSURANCE__5].[ClearcoPay].[All]" allUniqueName="[INSURANCE__5].[ClearcoPay].[All]" dimensionUniqueName="[INSURANCE__5]" displayFolder="" count="0" memberValueDatatype="20" unbalanced="0"/>
    <cacheHierarchy uniqueName="[INSURANCE__5].[coPay]" caption="coPay" attribute="1" defaultMemberUniqueName="[INSURANCE__5].[coPay].[All]" allUniqueName="[INSURANCE__5].[coPay].[All]" dimensionUniqueName="[INSURANCE__5]" displayFolder="" count="0" memberValueDatatype="130" unbalanced="0"/>
    <cacheHierarchy uniqueName="[PATIENT1  3].[firstName]" caption="firstName" attribute="1" defaultMemberUniqueName="[PATIENT1  3].[firstName].[All]" allUniqueName="[PATIENT1  3].[firstName].[All]" dimensionUniqueName="[PATIENT1  3]" displayFolder="" count="0" memberValueDatatype="130" unbalanced="0"/>
    <cacheHierarchy uniqueName="[PATIENT1  3].[lastName]" caption="lastName" attribute="1" defaultMemberUniqueName="[PATIENT1  3].[lastName].[All]" allUniqueName="[PATIENT1  3].[lastName].[All]" dimensionUniqueName="[PATIENT1  3]" displayFolder="" count="0" memberValueDatatype="130" unbalanced="0"/>
    <cacheHierarchy uniqueName="[PATIENT1  3].[birthdate]" caption="birthdate" attribute="1" defaultMemberUniqueName="[PATIENT1  3].[birthdate].[All]" allUniqueName="[PATIENT1  3].[birthdate].[All]" dimensionUniqueName="[PATIENT1  3]" displayFolder="" count="0" memberValueDatatype="130" unbalanced="0"/>
    <cacheHierarchy uniqueName="[PATIENT1  3].[address]" caption="address" attribute="1" defaultMemberUniqueName="[PATIENT1  3].[address].[All]" allUniqueName="[PATIENT1  3].[address].[All]" dimensionUniqueName="[PATIENT1  3]" displayFolder="" count="0" memberValueDatatype="130" unbalanced="0"/>
    <cacheHierarchy uniqueName="[PATIENT1  3].[phone]" caption="phone" attribute="1" defaultMemberUniqueName="[PATIENT1  3].[phone].[All]" allUniqueName="[PATIENT1  3].[phone].[All]" dimensionUniqueName="[PATIENT1  3]" displayFolder="" count="0" memberValueDatatype="130" unbalanced="0"/>
    <cacheHierarchy uniqueName="[PATIENT1  3].[gender]" caption="gender" attribute="1" defaultMemberUniqueName="[PATIENT1  3].[gender].[All]" allUniqueName="[PATIENT1  3].[gender].[All]" dimensionUniqueName="[PATIENT1  3]" displayFolder="" count="0" memberValueDatatype="130" unbalanced="0"/>
    <cacheHierarchy uniqueName="[PATIENT1  3].[insurance]" caption="insurance" attribute="1" defaultMemberUniqueName="[PATIENT1  3].[insurance].[All]" allUniqueName="[PATIENT1  3].[insurance].[All]" dimensionUniqueName="[PATIENT1  3]" displayFolder="" count="0" memberValueDatatype="130" unbalanced="0"/>
    <cacheHierarchy uniqueName="[PATIENT1  3].[patientID]" caption="patientID" attribute="1" defaultMemberUniqueName="[PATIENT1  3].[patientID].[All]" allUniqueName="[PATIENT1  3].[patientID].[All]" dimensionUniqueName="[PATIENT1  3]" displayFolder="" count="0" memberValueDatatype="20" unbalanced="0"/>
    <cacheHierarchy uniqueName="[PATIENT1_1].[firstName]" caption="firstName" attribute="1" defaultMemberUniqueName="[PATIENT1_1].[firstName].[All]" allUniqueName="[PATIENT1_1].[firstName].[All]" dimensionUniqueName="[PATIENT1_1]" displayFolder="" count="0" memberValueDatatype="130" unbalanced="0"/>
    <cacheHierarchy uniqueName="[PATIENT1_1].[lastName]" caption="lastName" attribute="1" defaultMemberUniqueName="[PATIENT1_1].[lastName].[All]" allUniqueName="[PATIENT1_1].[lastName].[All]" dimensionUniqueName="[PATIENT1_1]" displayFolder="" count="0" memberValueDatatype="130" unbalanced="0"/>
    <cacheHierarchy uniqueName="[PATIENT1_1].[birthdate]" caption="birthdate" attribute="1" time="1" defaultMemberUniqueName="[PATIENT1_1].[birthdate].[All]" allUniqueName="[PATIENT1_1].[birthdate].[All]" dimensionUniqueName="[PATIENT1_1]" displayFolder="" count="0" memberValueDatatype="7" unbalanced="0"/>
    <cacheHierarchy uniqueName="[PATIENT1_1].[address]" caption="address" attribute="1" defaultMemberUniqueName="[PATIENT1_1].[address].[All]" allUniqueName="[PATIENT1_1].[address].[All]" dimensionUniqueName="[PATIENT1_1]" displayFolder="" count="0" memberValueDatatype="130" unbalanced="0"/>
    <cacheHierarchy uniqueName="[PATIENT1_1].[phone]" caption="phone" attribute="1" defaultMemberUniqueName="[PATIENT1_1].[phone].[All]" allUniqueName="[PATIENT1_1].[phone].[All]" dimensionUniqueName="[PATIENT1_1]" displayFolder="" count="0" memberValueDatatype="130" unbalanced="0"/>
    <cacheHierarchy uniqueName="[PATIENT1_1].[gender]" caption="gender" attribute="1" defaultMemberUniqueName="[PATIENT1_1].[gender].[All]" allUniqueName="[PATIENT1_1].[gender].[All]" dimensionUniqueName="[PATIENT1_1]" displayFolder="" count="2" memberValueDatatype="130" unbalanced="0"/>
    <cacheHierarchy uniqueName="[PATIENT1_1].[insurance]" caption="insurance" attribute="1" defaultMemberUniqueName="[PATIENT1_1].[insurance].[All]" allUniqueName="[PATIENT1_1].[insurance].[All]" dimensionUniqueName="[PATIENT1_1]" displayFolder="" count="2" memberValueDatatype="130" unbalanced="0"/>
    <cacheHierarchy uniqueName="[PATIENT1_1].[patientID]" caption="patientID" attribute="1" defaultMemberUniqueName="[PATIENT1_1].[patientID].[All]" allUniqueName="[PATIENT1_1].[patientID].[All]" dimensionUniqueName="[PATIENT1_1]" displayFolder="" count="0" memberValueDatatype="20" unbalanced="0"/>
    <cacheHierarchy uniqueName="[PRESCRIPTIONS].[patientID]" caption="patientID" attribute="1" defaultMemberUniqueName="[PRESCRIPTIONS].[patientID].[All]" allUniqueName="[PRESCRIPTIONS].[patientID].[All]" dimensionUniqueName="[PRESCRIPTIONS]" displayFolder="" count="0" memberValueDatatype="20" unbalanced="0"/>
    <cacheHierarchy uniqueName="[PRESCRIPTIONS].[physID]" caption="physID" attribute="1" defaultMemberUniqueName="[PRESCRIPTIONS].[physID].[All]" allUniqueName="[PRESCRIPTIONS].[physID].[All]" dimensionUniqueName="[PRESCRIPTIONS]" displayFolder="" count="0" memberValueDatatype="20" unbalanced="0"/>
    <cacheHierarchy uniqueName="[PRESCRIPTIONS].[NDC]" caption="NDC" attribute="1" defaultMemberUniqueName="[PRESCRIPTIONS].[NDC].[All]" allUniqueName="[PRESCRIPTIONS].[NDC].[All]" dimensionUniqueName="[PRESCRIPTIONS]" displayFolder="" count="0" memberValueDatatype="20" unbalanced="0"/>
    <cacheHierarchy uniqueName="[PRESCRIPTIONS].[NNDC]" caption="NNDC" attribute="1" defaultMemberUniqueName="[PRESCRIPTIONS].[NNDC].[All]" allUniqueName="[PRESCRIPTIONS].[NNDC].[All]" dimensionUniqueName="[PRESCRIPTIONS]" displayFolder="" count="0" memberValueDatatype="20" unbalanced="0"/>
    <cacheHierarchy uniqueName="[PRESCRIPTIONS].[qty]" caption="qty" attribute="1" defaultMemberUniqueName="[PRESCRIPTIONS].[qty].[All]" allUniqueName="[PRESCRIPTIONS].[qty].[All]" dimensionUniqueName="[PRESCRIPTIONS]" displayFolder="" count="0" memberValueDatatype="20" unbalanced="0"/>
    <cacheHierarchy uniqueName="[PRESCRIPTIONS].[Cqty]" caption="Cqty" attribute="1" defaultMemberUniqueName="[PRESCRIPTIONS].[Cqty].[All]" allUniqueName="[PRESCRIPTIONS].[Cqty].[All]" dimensionUniqueName="[PRESCRIPTIONS]" displayFolder="" count="0" memberValueDatatype="20" unbalanced="0"/>
    <cacheHierarchy uniqueName="[PRESCRIPTIONS].[days]" caption="days" attribute="1" defaultMemberUniqueName="[PRESCRIPTIONS].[days].[All]" allUniqueName="[PRESCRIPTIONS].[days].[All]" dimensionUniqueName="[PRESCRIPTIONS]" displayFolder="" count="2" memberValueDatatype="20" unbalanced="0"/>
    <cacheHierarchy uniqueName="[PRESCRIPTIONS].[Date]" caption="Date" attribute="1" time="1" defaultMemberUniqueName="[PRESCRIPTIONS].[Date].[All]" allUniqueName="[PRESCRIPTIONS].[Date].[All]" dimensionUniqueName="[PRESCRIPTIONS]" displayFolder="" count="2" memberValueDatatype="7" unbalanced="0"/>
    <cacheHierarchy uniqueName="[PRESCRIPTIONS].[Drug Price]" caption="Drug Price" attribute="1" defaultMemberUniqueName="[PRESCRIPTIONS].[Drug Price].[All]" allUniqueName="[PRESCRIPTIONS].[Drug Price].[All]" dimensionUniqueName="[PRESCRIPTIONS]" displayFolder="" count="0" memberValueDatatype="5" unbalanced="0"/>
    <cacheHierarchy uniqueName="[PRESCRIPTIONS].[Revenue]" caption="Revenue" attribute="1" defaultMemberUniqueName="[PRESCRIPTIONS].[Revenue].[All]" allUniqueName="[PRESCRIPTIONS].[Revenue].[All]" dimensionUniqueName="[PRESCRIPTIONS]" displayFolder="" count="0" memberValueDatatype="5" unbalanced="0"/>
    <cacheHierarchy uniqueName="[PRESCRIPTIONS].[refills]" caption="refills" attribute="1" defaultMemberUniqueName="[PRESCRIPTIONS].[refills].[All]" allUniqueName="[PRESCRIPTIONS].[refills].[All]" dimensionUniqueName="[PRESCRIPTIONS]" displayFolder="" count="0" memberValueDatatype="20" unbalanced="0"/>
    <cacheHierarchy uniqueName="[PRESCRIPTIONS].[BringInsurance]" caption="BringInsurance" attribute="1" defaultMemberUniqueName="[PRESCRIPTIONS].[BringInsurance].[All]" allUniqueName="[PRESCRIPTIONS].[BringInsurance].[All]" dimensionUniqueName="[PRESCRIPTIONS]" displayFolder="" count="0" memberValueDatatype="130" unbalanced="0"/>
    <cacheHierarchy uniqueName="[PRESCRIPTIONS].[BringCopay]" caption="BringCopay" attribute="1" defaultMemberUniqueName="[PRESCRIPTIONS].[BringCopay].[All]" allUniqueName="[PRESCRIPTIONS].[BringCopay].[All]" dimensionUniqueName="[PRESCRIPTIONS]" displayFolder="" count="0" memberValueDatatype="130" unbalanced="0"/>
    <cacheHierarchy uniqueName="[PRESCRIPTIONS].[status]" caption="status" attribute="1" defaultMemberUniqueName="[PRESCRIPTIONS].[status].[All]" allUniqueName="[PRESCRIPTIONS].[status].[All]" dimensionUniqueName="[PRESCRIPTIONS]" displayFolder="" count="2" memberValueDatatype="130" unbalanced="0"/>
    <cacheHierarchy uniqueName="[PRESCRIPTIONS].[Date (Year)]" caption="Date (Year)" attribute="1" defaultMemberUniqueName="[PRESCRIPTIONS].[Date (Year)].[All]" allUniqueName="[PRESCRIPTIONS].[Date (Year)].[All]" dimensionUniqueName="[PRESCRIPTIONS]" displayFolder="" count="0" memberValueDatatype="130" unbalanced="0"/>
    <cacheHierarchy uniqueName="[PRESCRIPTIONS].[Date (Quarter)]" caption="Date (Quarter)" attribute="1" defaultMemberUniqueName="[PRESCRIPTIONS].[Date (Quarter)].[All]" allUniqueName="[PRESCRIPTIONS].[Date (Quarter)].[All]" dimensionUniqueName="[PRESCRIPTIONS]" displayFolder="" count="0" memberValueDatatype="130" unbalanced="0"/>
    <cacheHierarchy uniqueName="[PRESCRIPTIONS].[Date (Month)]" caption="Date (Month)" attribute="1" defaultMemberUniqueName="[PRESCRIPTIONS].[Date (Month)].[All]" allUniqueName="[PRESCRIPTIONS].[Date (Month)].[All]" dimensionUniqueName="[PRESCRIPTIONS]" displayFolder="" count="0" memberValueDatatype="130" unbalanced="0"/>
    <cacheHierarchy uniqueName="[PRESCRIPTIONS  3].[patientID]" caption="patientID" attribute="1" defaultMemberUniqueName="[PRESCRIPTIONS  3].[patientID].[All]" allUniqueName="[PRESCRIPTIONS  3].[patientID].[All]" dimensionUniqueName="[PRESCRIPTIONS  3]" displayFolder="" count="0" memberValueDatatype="20" unbalanced="0"/>
    <cacheHierarchy uniqueName="[PRESCRIPTIONS  3].[physID]" caption="physID" attribute="1" defaultMemberUniqueName="[PRESCRIPTIONS  3].[physID].[All]" allUniqueName="[PRESCRIPTIONS  3].[physID].[All]" dimensionUniqueName="[PRESCRIPTIONS  3]" displayFolder="" count="0" memberValueDatatype="20" unbalanced="0"/>
    <cacheHierarchy uniqueName="[PRESCRIPTIONS  3].[NDC]" caption="NDC" attribute="1" defaultMemberUniqueName="[PRESCRIPTIONS  3].[NDC].[All]" allUniqueName="[PRESCRIPTIONS  3].[NDC].[All]" dimensionUniqueName="[PRESCRIPTIONS  3]" displayFolder="" count="0" memberValueDatatype="20" unbalanced="0"/>
    <cacheHierarchy uniqueName="[PRESCRIPTIONS  3].[qty]" caption="qty" attribute="1" defaultMemberUniqueName="[PRESCRIPTIONS  3].[qty].[All]" allUniqueName="[PRESCRIPTIONS  3].[qty].[All]" dimensionUniqueName="[PRESCRIPTIONS  3]" displayFolder="" count="0" memberValueDatatype="20" unbalanced="0"/>
    <cacheHierarchy uniqueName="[PRESCRIPTIONS  3].[days]" caption="days" attribute="1" defaultMemberUniqueName="[PRESCRIPTIONS  3].[days].[All]" allUniqueName="[PRESCRIPTIONS  3].[days].[All]" dimensionUniqueName="[PRESCRIPTIONS  3]" displayFolder="" count="0" memberValueDatatype="20" unbalanced="0"/>
    <cacheHierarchy uniqueName="[PRESCRIPTIONS  3].[refills]" caption="refills" attribute="1" defaultMemberUniqueName="[PRESCRIPTIONS  3].[refills].[All]" allUniqueName="[PRESCRIPTIONS  3].[refills].[All]" dimensionUniqueName="[PRESCRIPTIONS  3]" displayFolder="" count="0" memberValueDatatype="20" unbalanced="0"/>
    <cacheHierarchy uniqueName="[PRESCRIPTIONS  3].[status]" caption="status" attribute="1" defaultMemberUniqueName="[PRESCRIPTIONS  3].[status].[All]" allUniqueName="[PRESCRIPTIONS  3].[status].[All]" dimensionUniqueName="[PRESCRIPTIONS  3]" displayFolder="" count="0" memberValueDatatype="130" unbalanced="0"/>
    <cacheHierarchy uniqueName="[SUPPLIER].[name]" caption="name" attribute="1" defaultMemberUniqueName="[SUPPLIER].[name].[All]" allUniqueName="[SUPPLIER].[name].[All]" dimensionUniqueName="[SUPPLIER]" displayFolder="" count="0" memberValueDatatype="130" unbalanced="0"/>
    <cacheHierarchy uniqueName="[SUPPLIER].[address]" caption="address" attribute="1" defaultMemberUniqueName="[SUPPLIER].[address].[All]" allUniqueName="[SUPPLIER].[address].[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130" unbalanced="0"/>
    <cacheHierarchy uniqueName="[SUPPLIER].[supID]" caption="supID" attribute="1" defaultMemberUniqueName="[SUPPLIER].[supID].[All]" allUniqueName="[SUPPLIER].[supID].[All]" dimensionUniqueName="[SUPPLIER]" displayFolder="" count="0" memberValueDatatype="20" unbalanced="0"/>
    <cacheHierarchy uniqueName="[SUPPLIER  3].[name]" caption="name" attribute="1" defaultMemberUniqueName="[SUPPLIER  3].[name].[All]" allUniqueName="[SUPPLIER  3].[name].[All]" dimensionUniqueName="[SUPPLIER  3]" displayFolder="" count="2" memberValueDatatype="130" unbalanced="0">
      <fieldsUsage count="2">
        <fieldUsage x="-1"/>
        <fieldUsage x="2"/>
      </fieldsUsage>
    </cacheHierarchy>
    <cacheHierarchy uniqueName="[SUPPLIER  3].[address]" caption="address" attribute="1" defaultMemberUniqueName="[SUPPLIER  3].[address].[All]" allUniqueName="[SUPPLIER  3].[address].[All]" dimensionUniqueName="[SUPPLIER  3]" displayFolder="" count="0" memberValueDatatype="130" unbalanced="0"/>
    <cacheHierarchy uniqueName="[SUPPLIER  3].[phone]" caption="phone" attribute="1" defaultMemberUniqueName="[SUPPLIER  3].[phone].[All]" allUniqueName="[SUPPLIER  3].[phone].[All]" dimensionUniqueName="[SUPPLIER  3]" displayFolder="" count="0" memberValueDatatype="130" unbalanced="0"/>
    <cacheHierarchy uniqueName="[SUPPLIER  3].[supID]" caption="supID" attribute="1" defaultMemberUniqueName="[SUPPLIER  3].[supID].[All]" allUniqueName="[SUPPLIER  3].[supID].[All]" dimensionUniqueName="[SUPPLIER  3]" displayFolder="" count="2" memberValueDatatype="20" unbalanced="0">
      <fieldsUsage count="2">
        <fieldUsage x="-1"/>
        <fieldUsage x="0"/>
      </fieldsUsage>
    </cacheHierarchy>
    <cacheHierarchy uniqueName="[PRESCRIPTIONS].[Date (Month Index)]" caption="Date (Month Index)" attribute="1" defaultMemberUniqueName="[PRESCRIPTIONS].[Date (Month Index)].[All]" allUniqueName="[PRESCRIPTIONS].[Date (Month Index)].[All]" dimensionUniqueName="[PRESCRIPTIONS]" displayFolder="" count="0" memberValueDatatype="20" unbalanced="0" hidden="1"/>
    <cacheHierarchy uniqueName="[Measures].[__XL_Count DRUGS  3]" caption="__XL_Count DRUGS  3" measure="1" displayFolder="" measureGroup="DRUGS  3" count="0" hidden="1"/>
    <cacheHierarchy uniqueName="[Measures].[__XL_Count DOCTOR1  3]" caption="__XL_Count DOCTOR1  3" measure="1" displayFolder="" measureGroup="DOCTOR1  3" count="0" hidden="1"/>
    <cacheHierarchy uniqueName="[Measures].[__XL_Count INSURANCE  3]" caption="__XL_Count INSURANCE  3" measure="1" displayFolder="" measureGroup="INSURANCE  3" count="0" hidden="1"/>
    <cacheHierarchy uniqueName="[Measures].[__XL_Count PATIENT1  3]" caption="__XL_Count PATIENT1  3" measure="1" displayFolder="" measureGroup="PATIENT1  3" count="0" hidden="1"/>
    <cacheHierarchy uniqueName="[Measures].[__XL_Count PRESCRIPTIONS  3]" caption="__XL_Count PRESCRIPTIONS  3" measure="1" displayFolder="" measureGroup="PRESCRIPTIONS  3" count="0" hidden="1"/>
    <cacheHierarchy uniqueName="[Measures].[__XL_Count SUPPLIER  3]" caption="__XL_Count SUPPLIER  3" measure="1" displayFolder="" measureGroup="SUPPLIER  3" count="0" hidden="1"/>
    <cacheHierarchy uniqueName="[Measures].[__XL_Count INSURANCE  6]" caption="__XL_Count INSURANCE  6" measure="1" displayFolder="" measureGroup="INSURANCE  6" count="0" hidden="1"/>
    <cacheHierarchy uniqueName="[Measures].[__XL_Count PATIENT1_1]" caption="__XL_Count PATIENT1_1" measure="1" displayFolder="" measureGroup="PATIENT1_1" count="0" hidden="1"/>
    <cacheHierarchy uniqueName="[Measures].[__XL_Count PRESCRIPTIONS]" caption="__XL_Count PRESCRIPTIONS" measure="1" displayFolder="" measureGroup="PRESCRIPTIONS" count="0" hidden="1"/>
    <cacheHierarchy uniqueName="[Measures].[__XL_Count DRUGS]" caption="__XL_Count DRUGS" measure="1" displayFolder="" measureGroup="DRUGS" count="0" hidden="1"/>
    <cacheHierarchy uniqueName="[Measures].[__XL_Count DOCTOR1_1]" caption="__XL_Count DOCTOR1_1" measure="1" displayFolder="" measureGroup="DOCTOR1_1" count="0" hidden="1"/>
    <cacheHierarchy uniqueName="[Measures].[__XL_Count SUPPLIER]" caption="__XL_Count SUPPLIER" measure="1" displayFolder="" measureGroup="SUPPLIER" count="0" hidden="1"/>
    <cacheHierarchy uniqueName="[Measures].[__XL_Count INSURANCE__5]" caption="__XL_Count INSURANCE__5" measure="1" displayFolder="" measureGroup="INSURANCE__5" count="0" hidden="1"/>
    <cacheHierarchy uniqueName="[Measures].[__No measures defined]" caption="__No measures defined" measure="1" displayFolder="" count="0" hidden="1"/>
    <cacheHierarchy uniqueName="[Measures].[Count of patientID]" caption="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Distinct Count of patientID]" caption="Distinct 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Sum of NDC]" caption="Sum of NDC" measure="1" displayFolder="" measureGroup="PRESCRIPTIONS" count="0" hidden="1">
      <extLst>
        <ext xmlns:x15="http://schemas.microsoft.com/office/spreadsheetml/2010/11/main" uri="{B97F6D7D-B522-45F9-BDA1-12C45D357490}">
          <x15:cacheHierarchy aggregatedColumn="58"/>
        </ext>
      </extLst>
    </cacheHierarchy>
    <cacheHierarchy uniqueName="[Measures].[Count of NDC]" caption="Count of NDC" measure="1" displayFolder="" measureGroup="PRESCRIPTIONS" count="0" hidden="1">
      <extLst>
        <ext xmlns:x15="http://schemas.microsoft.com/office/spreadsheetml/2010/11/main" uri="{B97F6D7D-B522-45F9-BDA1-12C45D357490}">
          <x15:cacheHierarchy aggregatedColumn="58"/>
        </ext>
      </extLst>
    </cacheHierarchy>
    <cacheHierarchy uniqueName="[Measures].[Sum of qty]" caption="Sum of qty" measure="1" displayFolder="" measureGroup="PRESCRIPTIONS  3" count="0" hidden="1">
      <extLst>
        <ext xmlns:x15="http://schemas.microsoft.com/office/spreadsheetml/2010/11/main" uri="{B97F6D7D-B522-45F9-BDA1-12C45D357490}">
          <x15:cacheHierarchy aggregatedColumn="76"/>
        </ext>
      </extLst>
    </cacheHierarchy>
    <cacheHierarchy uniqueName="[Measures].[Sum of qty 2]" caption="Sum of qty 2" measure="1" displayFolder="" measureGroup="PRESCRIPTIONS" count="0" hidden="1">
      <extLst>
        <ext xmlns:x15="http://schemas.microsoft.com/office/spreadsheetml/2010/11/main" uri="{B97F6D7D-B522-45F9-BDA1-12C45D357490}">
          <x15:cacheHierarchy aggregatedColumn="60"/>
        </ext>
      </extLst>
    </cacheHierarchy>
    <cacheHierarchy uniqueName="[Measures].[Sum of patientID]" caption="Sum of patientID" measure="1" displayFolder="" measureGroup="PRESCRIPTIONS" count="0" hidden="1">
      <extLst>
        <ext xmlns:x15="http://schemas.microsoft.com/office/spreadsheetml/2010/11/main" uri="{B97F6D7D-B522-45F9-BDA1-12C45D357490}">
          <x15:cacheHierarchy aggregatedColumn="56"/>
        </ext>
      </extLst>
    </cacheHierarchy>
    <cacheHierarchy uniqueName="[Measures].[Sum of physID]" caption="Sum of physID" measure="1" displayFolder="" measureGroup="PRESCRIPTIONS" count="0" hidden="1">
      <extLst>
        <ext xmlns:x15="http://schemas.microsoft.com/office/spreadsheetml/2010/11/main" uri="{B97F6D7D-B522-45F9-BDA1-12C45D357490}">
          <x15:cacheHierarchy aggregatedColumn="57"/>
        </ext>
      </extLst>
    </cacheHierarchy>
    <cacheHierarchy uniqueName="[Measures].[Count of gender]" caption="Count of gender" measure="1" displayFolder="" measureGroup="PATIENT1  3" count="0" hidden="1">
      <extLst>
        <ext xmlns:x15="http://schemas.microsoft.com/office/spreadsheetml/2010/11/main" uri="{B97F6D7D-B522-45F9-BDA1-12C45D357490}">
          <x15:cacheHierarchy aggregatedColumn="45"/>
        </ext>
      </extLst>
    </cacheHierarchy>
    <cacheHierarchy uniqueName="[Measures].[Sum of supID]" caption="Sum of supID" measure="1" displayFolder="" measureGroup="SUPPLIER  3" count="0" hidden="1">
      <extLst>
        <ext xmlns:x15="http://schemas.microsoft.com/office/spreadsheetml/2010/11/main" uri="{B97F6D7D-B522-45F9-BDA1-12C45D357490}">
          <x15:cacheHierarchy aggregatedColumn="87"/>
        </ext>
      </extLst>
    </cacheHierarchy>
    <cacheHierarchy uniqueName="[Measures].[Count of NDC 2]" caption="Count of NDC 2" measure="1" displayFolder="" measureGroup="DRUGS" count="0" hidden="1">
      <extLst>
        <ext xmlns:x15="http://schemas.microsoft.com/office/spreadsheetml/2010/11/main" uri="{B97F6D7D-B522-45F9-BDA1-12C45D357490}">
          <x15:cacheHierarchy aggregatedColumn="10"/>
        </ext>
      </extLst>
    </cacheHierarchy>
    <cacheHierarchy uniqueName="[Measures].[Count of status]" caption="Count of status" measure="1" displayFolder="" measureGroup="PRESCRIPTIONS  3" count="0" hidden="1">
      <extLst>
        <ext xmlns:x15="http://schemas.microsoft.com/office/spreadsheetml/2010/11/main" uri="{B97F6D7D-B522-45F9-BDA1-12C45D357490}">
          <x15:cacheHierarchy aggregatedColumn="79"/>
        </ext>
      </extLst>
    </cacheHierarchy>
    <cacheHierarchy uniqueName="[Measures].[Sum of Revenue]" caption="Sum of Revenue" measure="1" displayFolder="" measureGroup="PRESCRIPTIONS" count="0" hidden="1">
      <extLst>
        <ext xmlns:x15="http://schemas.microsoft.com/office/spreadsheetml/2010/11/main" uri="{B97F6D7D-B522-45F9-BDA1-12C45D357490}">
          <x15:cacheHierarchy aggregatedColumn="65"/>
        </ext>
      </extLst>
    </cacheHierarchy>
    <cacheHierarchy uniqueName="[Measures].[Sum of NNDC]" caption="Sum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NNDC]" caption="Count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gender 2]" caption="Count of gender 2" measure="1" displayFolder="" measureGroup="PATIENT1_1" count="0" hidden="1">
      <extLst>
        <ext xmlns:x15="http://schemas.microsoft.com/office/spreadsheetml/2010/11/main" uri="{B97F6D7D-B522-45F9-BDA1-12C45D357490}">
          <x15:cacheHierarchy aggregatedColumn="53"/>
        </ext>
      </extLst>
    </cacheHierarchy>
    <cacheHierarchy uniqueName="[Measures].[Count of status 2]" caption="Count of status 2" measure="1" displayFolder="" measureGroup="PRESCRIPTIONS" count="0" hidden="1">
      <extLst>
        <ext xmlns:x15="http://schemas.microsoft.com/office/spreadsheetml/2010/11/main" uri="{B97F6D7D-B522-45F9-BDA1-12C45D357490}">
          <x15:cacheHierarchy aggregatedColumn="69"/>
        </ext>
      </extLst>
    </cacheHierarchy>
    <cacheHierarchy uniqueName="[Measures].[Count of patientID 2]" caption="Count of patientID 2" measure="1" displayFolder="" measureGroup="PRESCRIPTIONS" count="0" hidden="1">
      <extLst>
        <ext xmlns:x15="http://schemas.microsoft.com/office/spreadsheetml/2010/11/main" uri="{B97F6D7D-B522-45F9-BDA1-12C45D357490}">
          <x15:cacheHierarchy aggregatedColumn="56"/>
        </ext>
      </extLst>
    </cacheHierarchy>
    <cacheHierarchy uniqueName="[Measures].[Sum of NNDC 2]" caption="Sum of NNDC 2" measure="1" displayFolder="" measureGroup="DRUGS" count="0" hidden="1">
      <extLst>
        <ext xmlns:x15="http://schemas.microsoft.com/office/spreadsheetml/2010/11/main" uri="{B97F6D7D-B522-45F9-BDA1-12C45D357490}">
          <x15:cacheHierarchy aggregatedColumn="11"/>
        </ext>
      </extLst>
    </cacheHierarchy>
    <cacheHierarchy uniqueName="[Measures].[Count of NNDC 2]" caption="Count of NNDC 2" measure="1" displayFolder="" measureGroup="DRUGS" count="0" oneField="1" hidden="1">
      <fieldsUsage count="1">
        <fieldUsage x="3"/>
      </fieldsUsage>
      <extLst>
        <ext xmlns:x15="http://schemas.microsoft.com/office/spreadsheetml/2010/11/main" uri="{B97F6D7D-B522-45F9-BDA1-12C45D357490}">
          <x15:cacheHierarchy aggregatedColumn="11"/>
        </ext>
      </extLst>
    </cacheHierarchy>
  </cacheHierarchies>
  <kpis count="0"/>
  <dimensions count="14">
    <dimension name="DOCTOR1  3" uniqueName="[DOCTOR1  3]" caption="DOCTOR1  3"/>
    <dimension name="DOCTOR1_1" uniqueName="[DOCTOR1_1]" caption="DOCTOR1_1"/>
    <dimension name="DRUGS" uniqueName="[DRUGS]" caption="DRUGS"/>
    <dimension name="DRUGS  3" uniqueName="[DRUGS  3]" caption="DRUGS  3"/>
    <dimension name="INSURANCE  3" uniqueName="[INSURANCE  3]" caption="INSURANCE  3"/>
    <dimension name="INSURANCE  6" uniqueName="[INSURANCE  6]" caption="INSURANCE  6"/>
    <dimension name="INSURANCE__5" uniqueName="[INSURANCE__5]" caption="INSURANCE__5"/>
    <dimension measure="1" name="Measures" uniqueName="[Measures]" caption="Measures"/>
    <dimension name="PATIENT1  3" uniqueName="[PATIENT1  3]" caption="PATIENT1  3"/>
    <dimension name="PATIENT1_1" uniqueName="[PATIENT1_1]" caption="PATIENT1_1"/>
    <dimension name="PRESCRIPTIONS" uniqueName="[PRESCRIPTIONS]" caption="PRESCRIPTIONS"/>
    <dimension name="PRESCRIPTIONS  3" uniqueName="[PRESCRIPTIONS  3]" caption="PRESCRIPTIONS  3"/>
    <dimension name="SUPPLIER" uniqueName="[SUPPLIER]" caption="SUPPLIER"/>
    <dimension name="SUPPLIER  3" uniqueName="[SUPPLIER  3]" caption="SUPPLIER  3"/>
  </dimensions>
  <measureGroups count="13">
    <measureGroup name="DOCTOR1  3" caption="DOCTOR1  3"/>
    <measureGroup name="DOCTOR1_1" caption="DOCTOR1_1"/>
    <measureGroup name="DRUGS" caption="DRUGS"/>
    <measureGroup name="DRUGS  3" caption="DRUGS  3"/>
    <measureGroup name="INSURANCE  3" caption="INSURANCE  3"/>
    <measureGroup name="INSURANCE  6" caption="INSURANCE  6"/>
    <measureGroup name="INSURANCE__5" caption="INSURANCE__5"/>
    <measureGroup name="PATIENT1  3" caption="PATIENT1  3"/>
    <measureGroup name="PATIENT1_1" caption="PATIENT1_1"/>
    <measureGroup name="PRESCRIPTIONS" caption="PRESCRIPTIONS"/>
    <measureGroup name="PRESCRIPTIONS  3" caption="PRESCRIPTIONS  3"/>
    <measureGroup name="SUPPLIER" caption="SUPPLIER"/>
    <measureGroup name="SUPPLIER  3" caption="SUPPLIER  3"/>
  </measureGroups>
  <maps count="16">
    <map measureGroup="0" dimension="0"/>
    <map measureGroup="1" dimension="1"/>
    <map measureGroup="2" dimension="2"/>
    <map measureGroup="3" dimension="3"/>
    <map measureGroup="3" dimension="13"/>
    <map measureGroup="4" dimension="4"/>
    <map measureGroup="5" dimension="5"/>
    <map measureGroup="6" dimension="6"/>
    <map measureGroup="7" dimension="8"/>
    <map measureGroup="8" dimension="9"/>
    <map measureGroup="9" dimension="10"/>
    <map measureGroup="10" dimension="0"/>
    <map measureGroup="10" dimension="8"/>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4.007895138886" backgroundQuery="1" createdVersion="8" refreshedVersion="8" minRefreshableVersion="3" recordCount="0" supportSubquery="1" supportAdvancedDrill="1" xr:uid="{2688217D-37F2-4DD8-B7EC-F93E161CD5CB}">
  <cacheSource type="external" connectionId="21"/>
  <cacheFields count="4">
    <cacheField name="[PRESCRIPTIONS].[physID].[physID]" caption="physID" numFmtId="0" hierarchy="57" level="1">
      <sharedItems containsSemiMixedTypes="0" containsString="0" containsNumber="1" containsInteger="1" minValue="1" maxValue="9" count="4">
        <n v="1"/>
        <n v="2"/>
        <n v="3"/>
        <n v="9"/>
      </sharedItems>
      <extLst>
        <ext xmlns:x15="http://schemas.microsoft.com/office/spreadsheetml/2010/11/main" uri="{4F2E5C28-24EA-4eb8-9CBF-B6C8F9C3D259}">
          <x15:cachedUniqueNames>
            <x15:cachedUniqueName index="0" name="[PRESCRIPTIONS].[physID].&amp;[1]"/>
            <x15:cachedUniqueName index="1" name="[PRESCRIPTIONS].[physID].&amp;[2]"/>
            <x15:cachedUniqueName index="2" name="[PRESCRIPTIONS].[physID].&amp;[3]"/>
            <x15:cachedUniqueName index="3" name="[PRESCRIPTIONS].[physID].&amp;[9]"/>
          </x15:cachedUniqueNames>
        </ext>
      </extLst>
    </cacheField>
    <cacheField name="[Measures].[Count of patientID 2]" caption="Count of patientID 2" numFmtId="0" hierarchy="120" level="32767"/>
    <cacheField name="[DOCTOR1_1].[name].[name]" caption="name" numFmtId="0" hierarchy="5" level="1">
      <sharedItems count="6">
        <s v="Gupta Madhu"/>
        <s v="Jonathon State"/>
        <s v="Robert Hong"/>
        <s v="Sarsam Muther"/>
        <s v="Shirley Tom"/>
        <s v="Zakaria Fayda"/>
      </sharedItems>
    </cacheField>
    <cacheField name="[DRUGS].[brandName].[brandName]" caption="brandName" numFmtId="0" hierarchy="8" level="1">
      <sharedItems containsSemiMixedTypes="0" containsNonDate="0" containsString="0"/>
    </cacheField>
  </cacheFields>
  <cacheHierarchies count="123">
    <cacheHierarchy uniqueName="[DOCTOR1  3].[physID]" caption="physID" attribute="1" defaultMemberUniqueName="[DOCTOR1  3].[physID].[All]" allUniqueName="[DOCTOR1  3].[physID].[All]" dimensionUniqueName="[DOCTOR1  3]" displayFolder="" count="2" memberValueDatatype="20" unbalanced="0"/>
    <cacheHierarchy uniqueName="[DOCTOR1  3].[name]" caption="name" attribute="1" defaultMemberUniqueName="[DOCTOR1  3].[name].[All]" allUniqueName="[DOCTOR1  3].[name].[All]" dimensionUniqueName="[DOCTOR1  3]" displayFolder="" count="2" memberValueDatatype="130" unbalanced="0"/>
    <cacheHierarchy uniqueName="[DOCTOR1  3].[address]" caption="address" attribute="1" defaultMemberUniqueName="[DOCTOR1  3].[address].[All]" allUniqueName="[DOCTOR1  3].[address].[All]" dimensionUniqueName="[DOCTOR1  3]" displayFolder="" count="2" memberValueDatatype="130" unbalanced="0"/>
    <cacheHierarchy uniqueName="[DOCTOR1  3].[phone]" caption="phone" attribute="1" defaultMemberUniqueName="[DOCTOR1  3].[phone].[All]" allUniqueName="[DOCTOR1  3].[phone].[All]" dimensionUniqueName="[DOCTOR1  3]" displayFolder="" count="2" memberValueDatatype="130" unbalanced="0"/>
    <cacheHierarchy uniqueName="[DOCTOR1_1].[physID]" caption="physID" attribute="1" defaultMemberUniqueName="[DOCTOR1_1].[physID].[All]" allUniqueName="[DOCTOR1_1].[physID].[All]" dimensionUniqueName="[DOCTOR1_1]" displayFolder="" count="2" memberValueDatatype="130" unbalanced="0"/>
    <cacheHierarchy uniqueName="[DOCTOR1_1].[name]" caption="name" attribute="1" defaultMemberUniqueName="[DOCTOR1_1].[name].[All]" allUniqueName="[DOCTOR1_1].[name].[All]" dimensionUniqueName="[DOCTOR1_1]" displayFolder="" count="2" memberValueDatatype="130" unbalanced="0">
      <fieldsUsage count="2">
        <fieldUsage x="-1"/>
        <fieldUsage x="2"/>
      </fieldsUsage>
    </cacheHierarchy>
    <cacheHierarchy uniqueName="[DOCTOR1_1].[address]" caption="address" attribute="1" defaultMemberUniqueName="[DOCTOR1_1].[address].[All]" allUniqueName="[DOCTOR1_1].[address].[All]" dimensionUniqueName="[DOCTOR1_1]" displayFolder="" count="2" memberValueDatatype="130" unbalanced="0"/>
    <cacheHierarchy uniqueName="[DOCTOR1_1].[phone]" caption="phone" attribute="1" defaultMemberUniqueName="[DOCTOR1_1].[phone].[All]" allUniqueName="[DOCTOR1_1].[phone].[All]" dimensionUniqueName="[DOCTOR1_1]" displayFolder="" count="2" memberValueDatatype="130" unbalanced="0"/>
    <cacheHierarchy uniqueName="[DRUGS].[brandName]" caption="brandName" attribute="1" defaultMemberUniqueName="[DRUGS].[brandName].[All]" allUniqueName="[DRUGS].[brandName].[All]" dimensionUniqueName="[DRUGS]" displayFolder="" count="2" memberValueDatatype="130" unbalanced="0">
      <fieldsUsage count="2">
        <fieldUsage x="-1"/>
        <fieldUsage x="3"/>
      </fieldsUsage>
    </cacheHierarchy>
    <cacheHierarchy uniqueName="[DRUGS].[genericName]" caption="genericName" attribute="1" defaultMemberUniqueName="[DRUGS].[genericName].[All]" allUniqueName="[DRUGS].[genericName].[All]" dimensionUniqueName="[DRUGS]" displayFolder="" count="2" memberValueDatatype="130" unbalanced="0"/>
    <cacheHierarchy uniqueName="[DRUGS].[NDC]" caption="NDC" attribute="1" defaultMemberUniqueName="[DRUGS].[NDC].[All]" allUniqueName="[DRUGS].[NDC].[All]" dimensionUniqueName="[DRUGS]" displayFolder="" count="2" memberValueDatatype="130" unbalanced="0"/>
    <cacheHierarchy uniqueName="[DRUGS].[NNDC]" caption="NNDC" attribute="1" defaultMemberUniqueName="[DRUGS].[NNDC].[All]" allUniqueName="[DRUGS].[NNDC].[All]" dimensionUniqueName="[DRUGS]" displayFolder="" count="2" memberValueDatatype="20" unbalanced="0"/>
    <cacheHierarchy uniqueName="[DRUGS].[dosage]" caption="dosage" attribute="1" defaultMemberUniqueName="[DRUGS].[dosage].[All]" allUniqueName="[DRUGS].[dosage].[All]" dimensionUniqueName="[DRUGS]" displayFolder="" count="2" memberValueDatatype="130" unbalanced="0"/>
    <cacheHierarchy uniqueName="[DRUGS].[expDate]" caption="expDate" attribute="1" defaultMemberUniqueName="[DRUGS].[expDate].[All]" allUniqueName="[DRUGS].[expDate].[All]" dimensionUniqueName="[DRUGS]" displayFolder="" count="2" memberValueDatatype="130" unbalanced="0"/>
    <cacheHierarchy uniqueName="[DRUGS].[Days to Expiry]" caption="Days to Expiry" attribute="1" defaultMemberUniqueName="[DRUGS].[Days to Expiry].[All]" allUniqueName="[DRUGS].[Days to Expiry].[All]" dimensionUniqueName="[DRUGS]" displayFolder="" count="2" memberValueDatatype="20" unbalanced="0"/>
    <cacheHierarchy uniqueName="[DRUGS].[Expiry Status]" caption="Expiry Status" attribute="1" defaultMemberUniqueName="[DRUGS].[Expiry Status].[All]" allUniqueName="[DRUGS].[Expiry Status].[All]" dimensionUniqueName="[DRUGS]" displayFolder="" count="2" memberValueDatatype="130" unbalanced="0"/>
    <cacheHierarchy uniqueName="[DRUGS].[supID]" caption="supID" attribute="1" defaultMemberUniqueName="[DRUGS].[supID].[All]" allUniqueName="[DRUGS].[supID].[All]" dimensionUniqueName="[DRUGS]" displayFolder="" count="2" memberValueDatatype="130" unbalanced="0"/>
    <cacheHierarchy uniqueName="[DRUGS].[Drug Category]" caption="Drug Category" attribute="1" defaultMemberUniqueName="[DRUGS].[Drug Category].[All]" allUniqueName="[DRUGS].[Drug Category].[All]" dimensionUniqueName="[DRUGS]" displayFolder="" count="2" memberValueDatatype="130" unbalanced="0"/>
    <cacheHierarchy uniqueName="[DRUGS].[purchasePrice]" caption="purchasePrice" attribute="1" defaultMemberUniqueName="[DRUGS].[purchasePrice].[All]" allUniqueName="[DRUGS].[purchasePrice].[All]" dimensionUniqueName="[DRUGS]" displayFolder="" count="2" memberValueDatatype="130" unbalanced="0"/>
    <cacheHierarchy uniqueName="[DRUGS].[cpurchasePrice]" caption="cpurchasePrice" attribute="1" defaultMemberUniqueName="[DRUGS].[cpurchasePrice].[All]" allUniqueName="[DRUGS].[cpurchasePrice].[All]" dimensionUniqueName="[DRUGS]" displayFolder="" count="2" memberValueDatatype="5" unbalanced="0"/>
    <cacheHierarchy uniqueName="[DRUGS].[sellPrice]" caption="sellPrice" attribute="1" defaultMemberUniqueName="[DRUGS].[sellPrice].[All]" allUniqueName="[DRUGS].[sellPrice].[All]" dimensionUniqueName="[DRUGS]" displayFolder="" count="2" memberValueDatatype="130" unbalanced="0"/>
    <cacheHierarchy uniqueName="[DRUGS].[Exp Date]" caption="Exp Date" attribute="1" time="1" defaultMemberUniqueName="[DRUGS].[Exp Date].[All]" allUniqueName="[DRUGS].[Exp Date].[All]" dimensionUniqueName="[DRUGS]" displayFolder="" count="2" memberValueDatatype="7" unbalanced="0"/>
    <cacheHierarchy uniqueName="[DRUGS  3].[brandName]" caption="brandName" attribute="1" defaultMemberUniqueName="[DRUGS  3].[brandName].[All]" allUniqueName="[DRUGS  3].[brandName].[All]" dimensionUniqueName="[DRUGS  3]" displayFolder="" count="2" memberValueDatatype="130" unbalanced="0"/>
    <cacheHierarchy uniqueName="[DRUGS  3].[genericName]" caption="genericName" attribute="1" defaultMemberUniqueName="[DRUGS  3].[genericName].[All]" allUniqueName="[DRUGS  3].[genericName].[All]" dimensionUniqueName="[DRUGS  3]" displayFolder="" count="2" memberValueDatatype="130" unbalanced="0"/>
    <cacheHierarchy uniqueName="[DRUGS  3].[NDC]" caption="NDC" attribute="1" defaultMemberUniqueName="[DRUGS  3].[NDC].[All]" allUniqueName="[DRUGS  3].[NDC].[All]" dimensionUniqueName="[DRUGS  3]" displayFolder="" count="2" memberValueDatatype="20" unbalanced="0"/>
    <cacheHierarchy uniqueName="[DRUGS  3].[dosage]" caption="dosage" attribute="1" defaultMemberUniqueName="[DRUGS  3].[dosage].[All]" allUniqueName="[DRUGS  3].[dosage].[All]" dimensionUniqueName="[DRUGS  3]" displayFolder="" count="2" memberValueDatatype="20" unbalanced="0"/>
    <cacheHierarchy uniqueName="[DRUGS  3].[expDate]" caption="expDate" attribute="1" defaultMemberUniqueName="[DRUGS  3].[expDate].[All]" allUniqueName="[DRUGS  3].[expDate].[All]" dimensionUniqueName="[DRUGS  3]" displayFolder="" count="2" memberValueDatatype="130" unbalanced="0"/>
    <cacheHierarchy uniqueName="[DRUGS  3].[supID]" caption="supID" attribute="1" defaultMemberUniqueName="[DRUGS  3].[supID].[All]" allUniqueName="[DRUGS  3].[supID].[All]" dimensionUniqueName="[DRUGS  3]" displayFolder="" count="2" memberValueDatatype="20" unbalanced="0"/>
    <cacheHierarchy uniqueName="[DRUGS  3].[purchasePrice]" caption="purchasePrice" attribute="1" defaultMemberUniqueName="[DRUGS  3].[purchasePrice].[All]" allUniqueName="[DRUGS  3].[purchasePrice].[All]" dimensionUniqueName="[DRUGS  3]" displayFolder="" count="2" memberValueDatatype="5" unbalanced="0"/>
    <cacheHierarchy uniqueName="[DRUGS  3].[sellPrice]" caption="sellPrice" attribute="1" defaultMemberUniqueName="[DRUGS  3].[sellPrice].[All]" allUniqueName="[DRUGS  3].[sellPrice].[All]" dimensionUniqueName="[DRUGS  3]" displayFolder="" count="2" memberValueDatatype="5" unbalanced="0"/>
    <cacheHierarchy uniqueName="[INSURANCE  3].[Column1]" caption="Column1" attribute="1" defaultMemberUniqueName="[INSURANCE  3].[Column1].[All]" allUniqueName="[INSURANCE  3].[Column1].[All]" dimensionUniqueName="[INSURANCE  3]" displayFolder="" count="2" memberValueDatatype="130" unbalanced="0"/>
    <cacheHierarchy uniqueName="[INSURANCE  3].[Column2]" caption="Column2" attribute="1" defaultMemberUniqueName="[INSURANCE  3].[Column2].[All]" allUniqueName="[INSURANCE  3].[Column2].[All]" dimensionUniqueName="[INSURANCE  3]" displayFolder="" count="2" memberValueDatatype="130" unbalanced="0"/>
    <cacheHierarchy uniqueName="[INSURANCE  3].[Column3]" caption="Column3" attribute="1" defaultMemberUniqueName="[INSURANCE  3].[Column3].[All]" allUniqueName="[INSURANCE  3].[Column3].[All]" dimensionUniqueName="[INSURANCE  3]" displayFolder="" count="2" memberValueDatatype="130" unbalanced="0"/>
    <cacheHierarchy uniqueName="[INSURANCE  6].[Column1]" caption="Column1" attribute="1" defaultMemberUniqueName="[INSURANCE  6].[Column1].[All]" allUniqueName="[INSURANCE  6].[Column1].[All]" dimensionUniqueName="[INSURANCE  6]" displayFolder="" count="2" memberValueDatatype="130" unbalanced="0"/>
    <cacheHierarchy uniqueName="[INSURANCE  6].[Column2]" caption="Column2" attribute="1" defaultMemberUniqueName="[INSURANCE  6].[Column2].[All]" allUniqueName="[INSURANCE  6].[Column2].[All]" dimensionUniqueName="[INSURANCE  6]" displayFolder="" count="2" memberValueDatatype="130" unbalanced="0"/>
    <cacheHierarchy uniqueName="[INSURANCE  6].[Column3]" caption="Column3" attribute="1" defaultMemberUniqueName="[INSURANCE  6].[Column3].[All]" allUniqueName="[INSURANCE  6].[Column3].[All]" dimensionUniqueName="[INSURANCE  6]" displayFolder="" count="2" memberValueDatatype="130" unbalanced="0"/>
    <cacheHierarchy uniqueName="[INSURANCE__5].[name]" caption="name" attribute="1" defaultMemberUniqueName="[INSURANCE__5].[name].[All]" allUniqueName="[INSURANCE__5].[name].[All]" dimensionUniqueName="[INSURANCE__5]" displayFolder="" count="2" memberValueDatatype="130" unbalanced="0"/>
    <cacheHierarchy uniqueName="[INSURANCE__5].[phone]" caption="phone" attribute="1" defaultMemberUniqueName="[INSURANCE__5].[phone].[All]" allUniqueName="[INSURANCE__5].[phone].[All]" dimensionUniqueName="[INSURANCE__5]" displayFolder="" count="2" memberValueDatatype="130" unbalanced="0"/>
    <cacheHierarchy uniqueName="[INSURANCE__5].[ClearcoPay]" caption="ClearcoPay" attribute="1" defaultMemberUniqueName="[INSURANCE__5].[ClearcoPay].[All]" allUniqueName="[INSURANCE__5].[ClearcoPay].[All]" dimensionUniqueName="[INSURANCE__5]" displayFolder="" count="2" memberValueDatatype="20" unbalanced="0"/>
    <cacheHierarchy uniqueName="[INSURANCE__5].[coPay]" caption="coPay" attribute="1" defaultMemberUniqueName="[INSURANCE__5].[coPay].[All]" allUniqueName="[INSURANCE__5].[coPay].[All]" dimensionUniqueName="[INSURANCE__5]" displayFolder="" count="2" memberValueDatatype="130" unbalanced="0"/>
    <cacheHierarchy uniqueName="[PATIENT1  3].[firstName]" caption="firstName" attribute="1" defaultMemberUniqueName="[PATIENT1  3].[firstName].[All]" allUniqueName="[PATIENT1  3].[firstName].[All]" dimensionUniqueName="[PATIENT1  3]" displayFolder="" count="2" memberValueDatatype="130" unbalanced="0"/>
    <cacheHierarchy uniqueName="[PATIENT1  3].[lastName]" caption="lastName" attribute="1" defaultMemberUniqueName="[PATIENT1  3].[lastName].[All]" allUniqueName="[PATIENT1  3].[lastName].[All]" dimensionUniqueName="[PATIENT1  3]" displayFolder="" count="2" memberValueDatatype="130" unbalanced="0"/>
    <cacheHierarchy uniqueName="[PATIENT1  3].[birthdate]" caption="birthdate" attribute="1" defaultMemberUniqueName="[PATIENT1  3].[birthdate].[All]" allUniqueName="[PATIENT1  3].[birthdate].[All]" dimensionUniqueName="[PATIENT1  3]" displayFolder="" count="2" memberValueDatatype="130" unbalanced="0"/>
    <cacheHierarchy uniqueName="[PATIENT1  3].[address]" caption="address" attribute="1" defaultMemberUniqueName="[PATIENT1  3].[address].[All]" allUniqueName="[PATIENT1  3].[address].[All]" dimensionUniqueName="[PATIENT1  3]" displayFolder="" count="2" memberValueDatatype="130" unbalanced="0"/>
    <cacheHierarchy uniqueName="[PATIENT1  3].[phone]" caption="phone" attribute="1" defaultMemberUniqueName="[PATIENT1  3].[phone].[All]" allUniqueName="[PATIENT1  3].[phone].[All]" dimensionUniqueName="[PATIENT1  3]" displayFolder="" count="2" memberValueDatatype="130" unbalanced="0"/>
    <cacheHierarchy uniqueName="[PATIENT1  3].[gender]" caption="gender" attribute="1" defaultMemberUniqueName="[PATIENT1  3].[gender].[All]" allUniqueName="[PATIENT1  3].[gender].[All]" dimensionUniqueName="[PATIENT1  3]" displayFolder="" count="2" memberValueDatatype="130" unbalanced="0"/>
    <cacheHierarchy uniqueName="[PATIENT1  3].[insurance]" caption="insurance" attribute="1" defaultMemberUniqueName="[PATIENT1  3].[insurance].[All]" allUniqueName="[PATIENT1  3].[insurance].[All]" dimensionUniqueName="[PATIENT1  3]" displayFolder="" count="2" memberValueDatatype="130" unbalanced="0"/>
    <cacheHierarchy uniqueName="[PATIENT1  3].[patientID]" caption="patientID" attribute="1" defaultMemberUniqueName="[PATIENT1  3].[patientID].[All]" allUniqueName="[PATIENT1  3].[patientID].[All]" dimensionUniqueName="[PATIENT1  3]" displayFolder="" count="2" memberValueDatatype="20" unbalanced="0"/>
    <cacheHierarchy uniqueName="[PATIENT1_1].[firstName]" caption="firstName" attribute="1" defaultMemberUniqueName="[PATIENT1_1].[firstName].[All]" allUniqueName="[PATIENT1_1].[firstName].[All]" dimensionUniqueName="[PATIENT1_1]" displayFolder="" count="2" memberValueDatatype="130" unbalanced="0"/>
    <cacheHierarchy uniqueName="[PATIENT1_1].[lastName]" caption="lastName" attribute="1" defaultMemberUniqueName="[PATIENT1_1].[lastName].[All]" allUniqueName="[PATIENT1_1].[lastName].[All]" dimensionUniqueName="[PATIENT1_1]" displayFolder="" count="2" memberValueDatatype="130" unbalanced="0"/>
    <cacheHierarchy uniqueName="[PATIENT1_1].[birthdate]" caption="birthdate" attribute="1" time="1" defaultMemberUniqueName="[PATIENT1_1].[birthdate].[All]" allUniqueName="[PATIENT1_1].[birthdate].[All]" dimensionUniqueName="[PATIENT1_1]" displayFolder="" count="2" memberValueDatatype="7" unbalanced="0"/>
    <cacheHierarchy uniqueName="[PATIENT1_1].[address]" caption="address" attribute="1" defaultMemberUniqueName="[PATIENT1_1].[address].[All]" allUniqueName="[PATIENT1_1].[address].[All]" dimensionUniqueName="[PATIENT1_1]" displayFolder="" count="2" memberValueDatatype="130" unbalanced="0"/>
    <cacheHierarchy uniqueName="[PATIENT1_1].[phone]" caption="phone" attribute="1" defaultMemberUniqueName="[PATIENT1_1].[phone].[All]" allUniqueName="[PATIENT1_1].[phone].[All]" dimensionUniqueName="[PATIENT1_1]" displayFolder="" count="2" memberValueDatatype="130" unbalanced="0"/>
    <cacheHierarchy uniqueName="[PATIENT1_1].[gender]" caption="gender" attribute="1" defaultMemberUniqueName="[PATIENT1_1].[gender].[All]" allUniqueName="[PATIENT1_1].[gender].[All]" dimensionUniqueName="[PATIENT1_1]" displayFolder="" count="2" memberValueDatatype="130" unbalanced="0"/>
    <cacheHierarchy uniqueName="[PATIENT1_1].[insurance]" caption="insurance" attribute="1" defaultMemberUniqueName="[PATIENT1_1].[insurance].[All]" allUniqueName="[PATIENT1_1].[insurance].[All]" dimensionUniqueName="[PATIENT1_1]" displayFolder="" count="2" memberValueDatatype="130" unbalanced="0"/>
    <cacheHierarchy uniqueName="[PATIENT1_1].[patientID]" caption="patientID" attribute="1" defaultMemberUniqueName="[PATIENT1_1].[patientID].[All]" allUniqueName="[PATIENT1_1].[patientID].[All]" dimensionUniqueName="[PATIENT1_1]" displayFolder="" count="2" memberValueDatatype="20" unbalanced="0"/>
    <cacheHierarchy uniqueName="[PRESCRIPTIONS].[patientID]" caption="patientID" attribute="1" defaultMemberUniqueName="[PRESCRIPTIONS].[patientID].[All]" allUniqueName="[PRESCRIPTIONS].[patientID].[All]" dimensionUniqueName="[PRESCRIPTIONS]" displayFolder="" count="2" memberValueDatatype="20" unbalanced="0"/>
    <cacheHierarchy uniqueName="[PRESCRIPTIONS].[physID]" caption="physID" attribute="1" defaultMemberUniqueName="[PRESCRIPTIONS].[physID].[All]" allUniqueName="[PRESCRIPTIONS].[physID].[All]" dimensionUniqueName="[PRESCRIPTIONS]" displayFolder="" count="2" memberValueDatatype="20" unbalanced="0">
      <fieldsUsage count="2">
        <fieldUsage x="-1"/>
        <fieldUsage x="0"/>
      </fieldsUsage>
    </cacheHierarchy>
    <cacheHierarchy uniqueName="[PRESCRIPTIONS].[NDC]" caption="NDC" attribute="1" defaultMemberUniqueName="[PRESCRIPTIONS].[NDC].[All]" allUniqueName="[PRESCRIPTIONS].[NDC].[All]" dimensionUniqueName="[PRESCRIPTIONS]" displayFolder="" count="2" memberValueDatatype="20" unbalanced="0"/>
    <cacheHierarchy uniqueName="[PRESCRIPTIONS].[NNDC]" caption="NNDC" attribute="1" defaultMemberUniqueName="[PRESCRIPTIONS].[NNDC].[All]" allUniqueName="[PRESCRIPTIONS].[NNDC].[All]" dimensionUniqueName="[PRESCRIPTIONS]" displayFolder="" count="2" memberValueDatatype="20" unbalanced="0"/>
    <cacheHierarchy uniqueName="[PRESCRIPTIONS].[qty]" caption="qty" attribute="1" defaultMemberUniqueName="[PRESCRIPTIONS].[qty].[All]" allUniqueName="[PRESCRIPTIONS].[qty].[All]" dimensionUniqueName="[PRESCRIPTIONS]" displayFolder="" count="2" memberValueDatatype="20" unbalanced="0"/>
    <cacheHierarchy uniqueName="[PRESCRIPTIONS].[Cqty]" caption="Cqty" attribute="1" defaultMemberUniqueName="[PRESCRIPTIONS].[Cqty].[All]" allUniqueName="[PRESCRIPTIONS].[Cqty].[All]" dimensionUniqueName="[PRESCRIPTIONS]" displayFolder="" count="2" memberValueDatatype="20" unbalanced="0"/>
    <cacheHierarchy uniqueName="[PRESCRIPTIONS].[days]" caption="days" attribute="1" defaultMemberUniqueName="[PRESCRIPTIONS].[days].[All]" allUniqueName="[PRESCRIPTIONS].[days].[All]" dimensionUniqueName="[PRESCRIPTIONS]" displayFolder="" count="2" memberValueDatatype="20" unbalanced="0"/>
    <cacheHierarchy uniqueName="[PRESCRIPTIONS].[Date]" caption="Date" attribute="1" time="1" defaultMemberUniqueName="[PRESCRIPTIONS].[Date].[All]" allUniqueName="[PRESCRIPTIONS].[Date].[All]" dimensionUniqueName="[PRESCRIPTIONS]" displayFolder="" count="2" memberValueDatatype="7" unbalanced="0"/>
    <cacheHierarchy uniqueName="[PRESCRIPTIONS].[Drug Price]" caption="Drug Price" attribute="1" defaultMemberUniqueName="[PRESCRIPTIONS].[Drug Price].[All]" allUniqueName="[PRESCRIPTIONS].[Drug Price].[All]" dimensionUniqueName="[PRESCRIPTIONS]" displayFolder="" count="2" memberValueDatatype="5" unbalanced="0"/>
    <cacheHierarchy uniqueName="[PRESCRIPTIONS].[Revenue]" caption="Revenue" attribute="1" defaultMemberUniqueName="[PRESCRIPTIONS].[Revenue].[All]" allUniqueName="[PRESCRIPTIONS].[Revenue].[All]" dimensionUniqueName="[PRESCRIPTIONS]" displayFolder="" count="2" memberValueDatatype="5" unbalanced="0"/>
    <cacheHierarchy uniqueName="[PRESCRIPTIONS].[refills]" caption="refills" attribute="1" defaultMemberUniqueName="[PRESCRIPTIONS].[refills].[All]" allUniqueName="[PRESCRIPTIONS].[refills].[All]" dimensionUniqueName="[PRESCRIPTIONS]" displayFolder="" count="2" memberValueDatatype="20" unbalanced="0"/>
    <cacheHierarchy uniqueName="[PRESCRIPTIONS].[BringInsurance]" caption="BringInsurance" attribute="1" defaultMemberUniqueName="[PRESCRIPTIONS].[BringInsurance].[All]" allUniqueName="[PRESCRIPTIONS].[BringInsurance].[All]" dimensionUniqueName="[PRESCRIPTIONS]" displayFolder="" count="2" memberValueDatatype="130" unbalanced="0"/>
    <cacheHierarchy uniqueName="[PRESCRIPTIONS].[BringCopay]" caption="BringCopay" attribute="1" defaultMemberUniqueName="[PRESCRIPTIONS].[BringCopay].[All]" allUniqueName="[PRESCRIPTIONS].[BringCopay].[All]" dimensionUniqueName="[PRESCRIPTIONS]" displayFolder="" count="2" memberValueDatatype="130" unbalanced="0"/>
    <cacheHierarchy uniqueName="[PRESCRIPTIONS].[status]" caption="status" attribute="1" defaultMemberUniqueName="[PRESCRIPTIONS].[status].[All]" allUniqueName="[PRESCRIPTIONS].[status].[All]" dimensionUniqueName="[PRESCRIPTIONS]" displayFolder="" count="2" memberValueDatatype="130" unbalanced="0"/>
    <cacheHierarchy uniqueName="[PRESCRIPTIONS].[Date (Year)]" caption="Date (Year)" attribute="1" defaultMemberUniqueName="[PRESCRIPTIONS].[Date (Year)].[All]" allUniqueName="[PRESCRIPTIONS].[Date (Year)].[All]" dimensionUniqueName="[PRESCRIPTIONS]" displayFolder="" count="2" memberValueDatatype="130" unbalanced="0"/>
    <cacheHierarchy uniqueName="[PRESCRIPTIONS].[Date (Quarter)]" caption="Date (Quarter)" attribute="1" defaultMemberUniqueName="[PRESCRIPTIONS].[Date (Quarter)].[All]" allUniqueName="[PRESCRIPTIONS].[Date (Quarter)].[All]" dimensionUniqueName="[PRESCRIPTIONS]" displayFolder="" count="2" memberValueDatatype="130" unbalanced="0"/>
    <cacheHierarchy uniqueName="[PRESCRIPTIONS].[Date (Month)]" caption="Date (Month)" attribute="1" defaultMemberUniqueName="[PRESCRIPTIONS].[Date (Month)].[All]" allUniqueName="[PRESCRIPTIONS].[Date (Month)].[All]" dimensionUniqueName="[PRESCRIPTIONS]" displayFolder="" count="2" memberValueDatatype="130" unbalanced="0"/>
    <cacheHierarchy uniqueName="[PRESCRIPTIONS  3].[patientID]" caption="patientID" attribute="1" defaultMemberUniqueName="[PRESCRIPTIONS  3].[patientID].[All]" allUniqueName="[PRESCRIPTIONS  3].[patientID].[All]" dimensionUniqueName="[PRESCRIPTIONS  3]" displayFolder="" count="2" memberValueDatatype="20" unbalanced="0"/>
    <cacheHierarchy uniqueName="[PRESCRIPTIONS  3].[physID]" caption="physID" attribute="1" defaultMemberUniqueName="[PRESCRIPTIONS  3].[physID].[All]" allUniqueName="[PRESCRIPTIONS  3].[physID].[All]" dimensionUniqueName="[PRESCRIPTIONS  3]" displayFolder="" count="2" memberValueDatatype="20" unbalanced="0"/>
    <cacheHierarchy uniqueName="[PRESCRIPTIONS  3].[NDC]" caption="NDC" attribute="1" defaultMemberUniqueName="[PRESCRIPTIONS  3].[NDC].[All]" allUniqueName="[PRESCRIPTIONS  3].[NDC].[All]" dimensionUniqueName="[PRESCRIPTIONS  3]" displayFolder="" count="2" memberValueDatatype="20" unbalanced="0"/>
    <cacheHierarchy uniqueName="[PRESCRIPTIONS  3].[qty]" caption="qty" attribute="1" defaultMemberUniqueName="[PRESCRIPTIONS  3].[qty].[All]" allUniqueName="[PRESCRIPTIONS  3].[qty].[All]" dimensionUniqueName="[PRESCRIPTIONS  3]" displayFolder="" count="2" memberValueDatatype="20" unbalanced="0"/>
    <cacheHierarchy uniqueName="[PRESCRIPTIONS  3].[days]" caption="days" attribute="1" defaultMemberUniqueName="[PRESCRIPTIONS  3].[days].[All]" allUniqueName="[PRESCRIPTIONS  3].[days].[All]" dimensionUniqueName="[PRESCRIPTIONS  3]" displayFolder="" count="2" memberValueDatatype="20" unbalanced="0"/>
    <cacheHierarchy uniqueName="[PRESCRIPTIONS  3].[refills]" caption="refills" attribute="1" defaultMemberUniqueName="[PRESCRIPTIONS  3].[refills].[All]" allUniqueName="[PRESCRIPTIONS  3].[refills].[All]" dimensionUniqueName="[PRESCRIPTIONS  3]" displayFolder="" count="2" memberValueDatatype="20" unbalanced="0"/>
    <cacheHierarchy uniqueName="[PRESCRIPTIONS  3].[status]" caption="status" attribute="1" defaultMemberUniqueName="[PRESCRIPTIONS  3].[status].[All]" allUniqueName="[PRESCRIPTIONS  3].[status].[All]" dimensionUniqueName="[PRESCRIPTIONS  3]" displayFolder="" count="2" memberValueDatatype="130" unbalanced="0"/>
    <cacheHierarchy uniqueName="[SUPPLIER].[name]" caption="name" attribute="1" defaultMemberUniqueName="[SUPPLIER].[name].[All]" allUniqueName="[SUPPLIER].[name].[All]" dimensionUniqueName="[SUPPLIER]" displayFolder="" count="2" memberValueDatatype="130" unbalanced="0"/>
    <cacheHierarchy uniqueName="[SUPPLIER].[address]" caption="address" attribute="1" defaultMemberUniqueName="[SUPPLIER].[address].[All]" allUniqueName="[SUPPLIER].[address].[All]" dimensionUniqueName="[SUPPLIER]" displayFolder="" count="2" memberValueDatatype="130" unbalanced="0"/>
    <cacheHierarchy uniqueName="[SUPPLIER].[phone]" caption="phone" attribute="1" defaultMemberUniqueName="[SUPPLIER].[phone].[All]" allUniqueName="[SUPPLIER].[phone].[All]" dimensionUniqueName="[SUPPLIER]" displayFolder="" count="2" memberValueDatatype="130" unbalanced="0"/>
    <cacheHierarchy uniqueName="[SUPPLIER].[supID]" caption="supID" attribute="1" defaultMemberUniqueName="[SUPPLIER].[supID].[All]" allUniqueName="[SUPPLIER].[supID].[All]" dimensionUniqueName="[SUPPLIER]" displayFolder="" count="2" memberValueDatatype="20" unbalanced="0"/>
    <cacheHierarchy uniqueName="[SUPPLIER  3].[name]" caption="name" attribute="1" defaultMemberUniqueName="[SUPPLIER  3].[name].[All]" allUniqueName="[SUPPLIER  3].[name].[All]" dimensionUniqueName="[SUPPLIER  3]" displayFolder="" count="2" memberValueDatatype="130" unbalanced="0"/>
    <cacheHierarchy uniqueName="[SUPPLIER  3].[address]" caption="address" attribute="1" defaultMemberUniqueName="[SUPPLIER  3].[address].[All]" allUniqueName="[SUPPLIER  3].[address].[All]" dimensionUniqueName="[SUPPLIER  3]" displayFolder="" count="2" memberValueDatatype="130" unbalanced="0"/>
    <cacheHierarchy uniqueName="[SUPPLIER  3].[phone]" caption="phone" attribute="1" defaultMemberUniqueName="[SUPPLIER  3].[phone].[All]" allUniqueName="[SUPPLIER  3].[phone].[All]" dimensionUniqueName="[SUPPLIER  3]" displayFolder="" count="2" memberValueDatatype="130" unbalanced="0"/>
    <cacheHierarchy uniqueName="[SUPPLIER  3].[supID]" caption="supID" attribute="1" defaultMemberUniqueName="[SUPPLIER  3].[supID].[All]" allUniqueName="[SUPPLIER  3].[supID].[All]" dimensionUniqueName="[SUPPLIER  3]" displayFolder="" count="2" memberValueDatatype="20" unbalanced="0"/>
    <cacheHierarchy uniqueName="[PRESCRIPTIONS].[Date (Month Index)]" caption="Date (Month Index)" attribute="1" defaultMemberUniqueName="[PRESCRIPTIONS].[Date (Month Index)].[All]" allUniqueName="[PRESCRIPTIONS].[Date (Month Index)].[All]" dimensionUniqueName="[PRESCRIPTIONS]" displayFolder="" count="2" memberValueDatatype="20" unbalanced="0" hidden="1"/>
    <cacheHierarchy uniqueName="[Measures].[__XL_Count DRUGS  3]" caption="__XL_Count DRUGS  3" measure="1" displayFolder="" measureGroup="DRUGS  3" count="0" hidden="1"/>
    <cacheHierarchy uniqueName="[Measures].[__XL_Count DOCTOR1  3]" caption="__XL_Count DOCTOR1  3" measure="1" displayFolder="" measureGroup="DOCTOR1  3" count="0" hidden="1"/>
    <cacheHierarchy uniqueName="[Measures].[__XL_Count INSURANCE  3]" caption="__XL_Count INSURANCE  3" measure="1" displayFolder="" measureGroup="INSURANCE  3" count="0" hidden="1"/>
    <cacheHierarchy uniqueName="[Measures].[__XL_Count PATIENT1  3]" caption="__XL_Count PATIENT1  3" measure="1" displayFolder="" measureGroup="PATIENT1  3" count="0" hidden="1"/>
    <cacheHierarchy uniqueName="[Measures].[__XL_Count PRESCRIPTIONS  3]" caption="__XL_Count PRESCRIPTIONS  3" measure="1" displayFolder="" measureGroup="PRESCRIPTIONS  3" count="0" hidden="1"/>
    <cacheHierarchy uniqueName="[Measures].[__XL_Count SUPPLIER  3]" caption="__XL_Count SUPPLIER  3" measure="1" displayFolder="" measureGroup="SUPPLIER  3" count="0" hidden="1"/>
    <cacheHierarchy uniqueName="[Measures].[__XL_Count INSURANCE  6]" caption="__XL_Count INSURANCE  6" measure="1" displayFolder="" measureGroup="INSURANCE  6" count="0" hidden="1"/>
    <cacheHierarchy uniqueName="[Measures].[__XL_Count PATIENT1_1]" caption="__XL_Count PATIENT1_1" measure="1" displayFolder="" measureGroup="PATIENT1_1" count="0" hidden="1"/>
    <cacheHierarchy uniqueName="[Measures].[__XL_Count PRESCRIPTIONS]" caption="__XL_Count PRESCRIPTIONS" measure="1" displayFolder="" measureGroup="PRESCRIPTIONS" count="0" hidden="1"/>
    <cacheHierarchy uniqueName="[Measures].[__XL_Count DRUGS]" caption="__XL_Count DRUGS" measure="1" displayFolder="" measureGroup="DRUGS" count="0" hidden="1"/>
    <cacheHierarchy uniqueName="[Measures].[__XL_Count DOCTOR1_1]" caption="__XL_Count DOCTOR1_1" measure="1" displayFolder="" measureGroup="DOCTOR1_1" count="0" hidden="1"/>
    <cacheHierarchy uniqueName="[Measures].[__XL_Count SUPPLIER]" caption="__XL_Count SUPPLIER" measure="1" displayFolder="" measureGroup="SUPPLIER" count="0" hidden="1"/>
    <cacheHierarchy uniqueName="[Measures].[__XL_Count INSURANCE__5]" caption="__XL_Count INSURANCE__5" measure="1" displayFolder="" measureGroup="INSURANCE__5" count="0" hidden="1"/>
    <cacheHierarchy uniqueName="[Measures].[__No measures defined]" caption="__No measures defined" measure="1" displayFolder="" count="0" hidden="1"/>
    <cacheHierarchy uniqueName="[Measures].[Count of patientID]" caption="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Distinct Count of patientID]" caption="Distinct 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Sum of NDC]" caption="Sum of NDC" measure="1" displayFolder="" measureGroup="PRESCRIPTIONS" count="0" hidden="1">
      <extLst>
        <ext xmlns:x15="http://schemas.microsoft.com/office/spreadsheetml/2010/11/main" uri="{B97F6D7D-B522-45F9-BDA1-12C45D357490}">
          <x15:cacheHierarchy aggregatedColumn="58"/>
        </ext>
      </extLst>
    </cacheHierarchy>
    <cacheHierarchy uniqueName="[Measures].[Count of NDC]" caption="Count of NDC" measure="1" displayFolder="" measureGroup="PRESCRIPTIONS" count="0" hidden="1">
      <extLst>
        <ext xmlns:x15="http://schemas.microsoft.com/office/spreadsheetml/2010/11/main" uri="{B97F6D7D-B522-45F9-BDA1-12C45D357490}">
          <x15:cacheHierarchy aggregatedColumn="58"/>
        </ext>
      </extLst>
    </cacheHierarchy>
    <cacheHierarchy uniqueName="[Measures].[Sum of qty]" caption="Sum of qty" measure="1" displayFolder="" measureGroup="PRESCRIPTIONS  3" count="0" hidden="1">
      <extLst>
        <ext xmlns:x15="http://schemas.microsoft.com/office/spreadsheetml/2010/11/main" uri="{B97F6D7D-B522-45F9-BDA1-12C45D357490}">
          <x15:cacheHierarchy aggregatedColumn="76"/>
        </ext>
      </extLst>
    </cacheHierarchy>
    <cacheHierarchy uniqueName="[Measures].[Sum of qty 2]" caption="Sum of qty 2" measure="1" displayFolder="" measureGroup="PRESCRIPTIONS" count="0" hidden="1">
      <extLst>
        <ext xmlns:x15="http://schemas.microsoft.com/office/spreadsheetml/2010/11/main" uri="{B97F6D7D-B522-45F9-BDA1-12C45D357490}">
          <x15:cacheHierarchy aggregatedColumn="60"/>
        </ext>
      </extLst>
    </cacheHierarchy>
    <cacheHierarchy uniqueName="[Measures].[Sum of patientID]" caption="Sum of patientID" measure="1" displayFolder="" measureGroup="PRESCRIPTIONS" count="0" hidden="1">
      <extLst>
        <ext xmlns:x15="http://schemas.microsoft.com/office/spreadsheetml/2010/11/main" uri="{B97F6D7D-B522-45F9-BDA1-12C45D357490}">
          <x15:cacheHierarchy aggregatedColumn="56"/>
        </ext>
      </extLst>
    </cacheHierarchy>
    <cacheHierarchy uniqueName="[Measures].[Sum of physID]" caption="Sum of physID" measure="1" displayFolder="" measureGroup="PRESCRIPTIONS" count="0" hidden="1">
      <extLst>
        <ext xmlns:x15="http://schemas.microsoft.com/office/spreadsheetml/2010/11/main" uri="{B97F6D7D-B522-45F9-BDA1-12C45D357490}">
          <x15:cacheHierarchy aggregatedColumn="57"/>
        </ext>
      </extLst>
    </cacheHierarchy>
    <cacheHierarchy uniqueName="[Measures].[Count of gender]" caption="Count of gender" measure="1" displayFolder="" measureGroup="PATIENT1  3" count="0" hidden="1">
      <extLst>
        <ext xmlns:x15="http://schemas.microsoft.com/office/spreadsheetml/2010/11/main" uri="{B97F6D7D-B522-45F9-BDA1-12C45D357490}">
          <x15:cacheHierarchy aggregatedColumn="45"/>
        </ext>
      </extLst>
    </cacheHierarchy>
    <cacheHierarchy uniqueName="[Measures].[Sum of supID]" caption="Sum of supID" measure="1" displayFolder="" measureGroup="SUPPLIER  3" count="0" hidden="1">
      <extLst>
        <ext xmlns:x15="http://schemas.microsoft.com/office/spreadsheetml/2010/11/main" uri="{B97F6D7D-B522-45F9-BDA1-12C45D357490}">
          <x15:cacheHierarchy aggregatedColumn="87"/>
        </ext>
      </extLst>
    </cacheHierarchy>
    <cacheHierarchy uniqueName="[Measures].[Count of NDC 2]" caption="Count of NDC 2" measure="1" displayFolder="" measureGroup="DRUGS" count="0" hidden="1">
      <extLst>
        <ext xmlns:x15="http://schemas.microsoft.com/office/spreadsheetml/2010/11/main" uri="{B97F6D7D-B522-45F9-BDA1-12C45D357490}">
          <x15:cacheHierarchy aggregatedColumn="10"/>
        </ext>
      </extLst>
    </cacheHierarchy>
    <cacheHierarchy uniqueName="[Measures].[Count of status]" caption="Count of status" measure="1" displayFolder="" measureGroup="PRESCRIPTIONS  3" count="0" hidden="1">
      <extLst>
        <ext xmlns:x15="http://schemas.microsoft.com/office/spreadsheetml/2010/11/main" uri="{B97F6D7D-B522-45F9-BDA1-12C45D357490}">
          <x15:cacheHierarchy aggregatedColumn="79"/>
        </ext>
      </extLst>
    </cacheHierarchy>
    <cacheHierarchy uniqueName="[Measures].[Sum of Revenue]" caption="Sum of Revenue" measure="1" displayFolder="" measureGroup="PRESCRIPTIONS" count="0" hidden="1">
      <extLst>
        <ext xmlns:x15="http://schemas.microsoft.com/office/spreadsheetml/2010/11/main" uri="{B97F6D7D-B522-45F9-BDA1-12C45D357490}">
          <x15:cacheHierarchy aggregatedColumn="65"/>
        </ext>
      </extLst>
    </cacheHierarchy>
    <cacheHierarchy uniqueName="[Measures].[Sum of NNDC]" caption="Sum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NNDC]" caption="Count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gender 2]" caption="Count of gender 2" measure="1" displayFolder="" measureGroup="PATIENT1_1" count="0" hidden="1">
      <extLst>
        <ext xmlns:x15="http://schemas.microsoft.com/office/spreadsheetml/2010/11/main" uri="{B97F6D7D-B522-45F9-BDA1-12C45D357490}">
          <x15:cacheHierarchy aggregatedColumn="53"/>
        </ext>
      </extLst>
    </cacheHierarchy>
    <cacheHierarchy uniqueName="[Measures].[Count of status 2]" caption="Count of status 2" measure="1" displayFolder="" measureGroup="PRESCRIPTIONS" count="0" hidden="1">
      <extLst>
        <ext xmlns:x15="http://schemas.microsoft.com/office/spreadsheetml/2010/11/main" uri="{B97F6D7D-B522-45F9-BDA1-12C45D357490}">
          <x15:cacheHierarchy aggregatedColumn="69"/>
        </ext>
      </extLst>
    </cacheHierarchy>
    <cacheHierarchy uniqueName="[Measures].[Count of patientID 2]" caption="Count of patientID 2" measure="1" displayFolder="" measureGroup="PRESCRIPTIONS" count="0" oneField="1" hidden="1">
      <fieldsUsage count="1">
        <fieldUsage x="1"/>
      </fieldsUsage>
      <extLst>
        <ext xmlns:x15="http://schemas.microsoft.com/office/spreadsheetml/2010/11/main" uri="{B97F6D7D-B522-45F9-BDA1-12C45D357490}">
          <x15:cacheHierarchy aggregatedColumn="56"/>
        </ext>
      </extLst>
    </cacheHierarchy>
    <cacheHierarchy uniqueName="[Measures].[Sum of NNDC 2]" caption="Sum of NNDC 2" measure="1" displayFolder="" measureGroup="DRUGS" count="0" hidden="1">
      <extLst>
        <ext xmlns:x15="http://schemas.microsoft.com/office/spreadsheetml/2010/11/main" uri="{B97F6D7D-B522-45F9-BDA1-12C45D357490}">
          <x15:cacheHierarchy aggregatedColumn="11"/>
        </ext>
      </extLst>
    </cacheHierarchy>
    <cacheHierarchy uniqueName="[Measures].[Count of NNDC 2]" caption="Count of NNDC 2" measure="1" displayFolder="" measureGroup="DRUGS" count="0" hidden="1">
      <extLst>
        <ext xmlns:x15="http://schemas.microsoft.com/office/spreadsheetml/2010/11/main" uri="{B97F6D7D-B522-45F9-BDA1-12C45D357490}">
          <x15:cacheHierarchy aggregatedColumn="11"/>
        </ext>
      </extLst>
    </cacheHierarchy>
  </cacheHierarchies>
  <kpis count="0"/>
  <dimensions count="14">
    <dimension name="DOCTOR1  3" uniqueName="[DOCTOR1  3]" caption="DOCTOR1  3"/>
    <dimension name="DOCTOR1_1" uniqueName="[DOCTOR1_1]" caption="DOCTOR1_1"/>
    <dimension name="DRUGS" uniqueName="[DRUGS]" caption="DRUGS"/>
    <dimension name="DRUGS  3" uniqueName="[DRUGS  3]" caption="DRUGS  3"/>
    <dimension name="INSURANCE  3" uniqueName="[INSURANCE  3]" caption="INSURANCE  3"/>
    <dimension name="INSURANCE  6" uniqueName="[INSURANCE  6]" caption="INSURANCE  6"/>
    <dimension name="INSURANCE__5" uniqueName="[INSURANCE__5]" caption="INSURANCE__5"/>
    <dimension measure="1" name="Measures" uniqueName="[Measures]" caption="Measures"/>
    <dimension name="PATIENT1  3" uniqueName="[PATIENT1  3]" caption="PATIENT1  3"/>
    <dimension name="PATIENT1_1" uniqueName="[PATIENT1_1]" caption="PATIENT1_1"/>
    <dimension name="PRESCRIPTIONS" uniqueName="[PRESCRIPTIONS]" caption="PRESCRIPTIONS"/>
    <dimension name="PRESCRIPTIONS  3" uniqueName="[PRESCRIPTIONS  3]" caption="PRESCRIPTIONS  3"/>
    <dimension name="SUPPLIER" uniqueName="[SUPPLIER]" caption="SUPPLIER"/>
    <dimension name="SUPPLIER  3" uniqueName="[SUPPLIER  3]" caption="SUPPLIER  3"/>
  </dimensions>
  <measureGroups count="13">
    <measureGroup name="DOCTOR1  3" caption="DOCTOR1  3"/>
    <measureGroup name="DOCTOR1_1" caption="DOCTOR1_1"/>
    <measureGroup name="DRUGS" caption="DRUGS"/>
    <measureGroup name="DRUGS  3" caption="DRUGS  3"/>
    <measureGroup name="INSURANCE  3" caption="INSURANCE  3"/>
    <measureGroup name="INSURANCE  6" caption="INSURANCE  6"/>
    <measureGroup name="INSURANCE__5" caption="INSURANCE__5"/>
    <measureGroup name="PATIENT1  3" caption="PATIENT1  3"/>
    <measureGroup name="PATIENT1_1" caption="PATIENT1_1"/>
    <measureGroup name="PRESCRIPTIONS" caption="PRESCRIPTIONS"/>
    <measureGroup name="PRESCRIPTIONS  3" caption="PRESCRIPTIONS  3"/>
    <measureGroup name="SUPPLIER" caption="SUPPLIER"/>
    <measureGroup name="SUPPLIER  3" caption="SUPPLIER  3"/>
  </measureGroups>
  <maps count="16">
    <map measureGroup="0" dimension="0"/>
    <map measureGroup="1" dimension="1"/>
    <map measureGroup="2" dimension="2"/>
    <map measureGroup="3" dimension="3"/>
    <map measureGroup="3" dimension="13"/>
    <map measureGroup="4" dimension="4"/>
    <map measureGroup="5" dimension="5"/>
    <map measureGroup="6" dimension="6"/>
    <map measureGroup="7" dimension="8"/>
    <map measureGroup="8" dimension="9"/>
    <map measureGroup="9" dimension="10"/>
    <map measureGroup="10" dimension="0"/>
    <map measureGroup="10" dimension="8"/>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4.007895949071" backgroundQuery="1" createdVersion="8" refreshedVersion="8" minRefreshableVersion="3" recordCount="0" supportSubquery="1" supportAdvancedDrill="1" xr:uid="{1BA32699-B925-4B36-AEC7-C68C9E4A9EF1}">
  <cacheSource type="external" connectionId="21"/>
  <cacheFields count="2">
    <cacheField name="[DRUGS].[brandName].[brandName]" caption="brandName" numFmtId="0" hierarchy="8" level="1">
      <sharedItems count="16">
        <s v="Aldactone"/>
        <s v="Ambien"/>
        <s v="Amoxil"/>
        <s v="Glucotrol"/>
        <s v="Imdur"/>
        <s v="Lasix"/>
        <s v="Lipitor"/>
        <s v="Mobic"/>
        <s v="Motrin"/>
        <s v="Naprosyn"/>
        <s v="Neurontin"/>
        <s v="Plavix"/>
        <s v="Prilosec"/>
        <s v="Tenormin"/>
        <s v="Tylenol"/>
        <s v="Zocor"/>
      </sharedItems>
    </cacheField>
    <cacheField name="[Measures].[Sum of qty 2]" caption="Sum of qty 2" numFmtId="0" hierarchy="108" level="32767"/>
  </cacheFields>
  <cacheHierarchies count="123">
    <cacheHierarchy uniqueName="[DOCTOR1  3].[physID]" caption="physID" attribute="1" defaultMemberUniqueName="[DOCTOR1  3].[physID].[All]" allUniqueName="[DOCTOR1  3].[physID].[All]" dimensionUniqueName="[DOCTOR1  3]" displayFolder="" count="0" memberValueDatatype="20" unbalanced="0"/>
    <cacheHierarchy uniqueName="[DOCTOR1  3].[name]" caption="name" attribute="1" defaultMemberUniqueName="[DOCTOR1  3].[name].[All]" allUniqueName="[DOCTOR1  3].[name].[All]" dimensionUniqueName="[DOCTOR1  3]" displayFolder="" count="0" memberValueDatatype="130" unbalanced="0"/>
    <cacheHierarchy uniqueName="[DOCTOR1  3].[address]" caption="address" attribute="1" defaultMemberUniqueName="[DOCTOR1  3].[address].[All]" allUniqueName="[DOCTOR1  3].[address].[All]" dimensionUniqueName="[DOCTOR1  3]" displayFolder="" count="0" memberValueDatatype="130" unbalanced="0"/>
    <cacheHierarchy uniqueName="[DOCTOR1  3].[phone]" caption="phone" attribute="1" defaultMemberUniqueName="[DOCTOR1  3].[phone].[All]" allUniqueName="[DOCTOR1  3].[phone].[All]" dimensionUniqueName="[DOCTOR1  3]" displayFolder="" count="0" memberValueDatatype="130" unbalanced="0"/>
    <cacheHierarchy uniqueName="[DOCTOR1_1].[physID]" caption="physID" attribute="1" defaultMemberUniqueName="[DOCTOR1_1].[physID].[All]" allUniqueName="[DOCTOR1_1].[physID].[All]" dimensionUniqueName="[DOCTOR1_1]" displayFolder="" count="0" memberValueDatatype="130" unbalanced="0"/>
    <cacheHierarchy uniqueName="[DOCTOR1_1].[name]" caption="name" attribute="1" defaultMemberUniqueName="[DOCTOR1_1].[name].[All]" allUniqueName="[DOCTOR1_1].[name].[All]" dimensionUniqueName="[DOCTOR1_1]" displayFolder="" count="2" memberValueDatatype="130" unbalanced="0"/>
    <cacheHierarchy uniqueName="[DOCTOR1_1].[address]" caption="address" attribute="1" defaultMemberUniqueName="[DOCTOR1_1].[address].[All]" allUniqueName="[DOCTOR1_1].[address].[All]" dimensionUniqueName="[DOCTOR1_1]" displayFolder="" count="0" memberValueDatatype="130" unbalanced="0"/>
    <cacheHierarchy uniqueName="[DOCTOR1_1].[phone]" caption="phone" attribute="1" defaultMemberUniqueName="[DOCTOR1_1].[phone].[All]" allUniqueName="[DOCTOR1_1].[phone].[All]" dimensionUniqueName="[DOCTOR1_1]" displayFolder="" count="0" memberValueDatatype="130" unbalanced="0"/>
    <cacheHierarchy uniqueName="[DRUGS].[brandName]" caption="brandName" attribute="1" defaultMemberUniqueName="[DRUGS].[brandName].[All]" allUniqueName="[DRUGS].[brandName].[All]" dimensionUniqueName="[DRUGS]" displayFolder="" count="2" memberValueDatatype="130" unbalanced="0">
      <fieldsUsage count="2">
        <fieldUsage x="-1"/>
        <fieldUsage x="0"/>
      </fieldsUsage>
    </cacheHierarchy>
    <cacheHierarchy uniqueName="[DRUGS].[genericName]" caption="genericName" attribute="1" defaultMemberUniqueName="[DRUGS].[genericName].[All]" allUniqueName="[DRUGS].[genericName].[All]" dimensionUniqueName="[DRUGS]" displayFolder="" count="0" memberValueDatatype="130" unbalanced="0"/>
    <cacheHierarchy uniqueName="[DRUGS].[NDC]" caption="NDC" attribute="1" defaultMemberUniqueName="[DRUGS].[NDC].[All]" allUniqueName="[DRUGS].[NDC].[All]" dimensionUniqueName="[DRUGS]" displayFolder="" count="0" memberValueDatatype="130" unbalanced="0"/>
    <cacheHierarchy uniqueName="[DRUGS].[NNDC]" caption="NNDC" attribute="1" defaultMemberUniqueName="[DRUGS].[NNDC].[All]" allUniqueName="[DRUGS].[NNDC].[All]" dimensionUniqueName="[DRUGS]" displayFolder="" count="0" memberValueDatatype="20" unbalanced="0"/>
    <cacheHierarchy uniqueName="[DRUGS].[dosage]" caption="dosage" attribute="1" defaultMemberUniqueName="[DRUGS].[dosage].[All]" allUniqueName="[DRUGS].[dosage].[All]" dimensionUniqueName="[DRUGS]" displayFolder="" count="0" memberValueDatatype="130" unbalanced="0"/>
    <cacheHierarchy uniqueName="[DRUGS].[expDate]" caption="expDate" attribute="1" defaultMemberUniqueName="[DRUGS].[expDate].[All]" allUniqueName="[DRUGS].[expDate].[All]" dimensionUniqueName="[DRUGS]" displayFolder="" count="0" memberValueDatatype="130" unbalanced="0"/>
    <cacheHierarchy uniqueName="[DRUGS].[Days to Expiry]" caption="Days to Expiry" attribute="1" defaultMemberUniqueName="[DRUGS].[Days to Expiry].[All]" allUniqueName="[DRUGS].[Days to Expiry].[All]" dimensionUniqueName="[DRUGS]" displayFolder="" count="0" memberValueDatatype="20" unbalanced="0"/>
    <cacheHierarchy uniqueName="[DRUGS].[Expiry Status]" caption="Expiry Status" attribute="1" defaultMemberUniqueName="[DRUGS].[Expiry Status].[All]" allUniqueName="[DRUGS].[Expiry Status].[All]" dimensionUniqueName="[DRUGS]" displayFolder="" count="2" memberValueDatatype="130" unbalanced="0"/>
    <cacheHierarchy uniqueName="[DRUGS].[supID]" caption="supID" attribute="1" defaultMemberUniqueName="[DRUGS].[supID].[All]" allUniqueName="[DRUGS].[supID].[All]" dimensionUniqueName="[DRUGS]" displayFolder="" count="0" memberValueDatatype="130" unbalanced="0"/>
    <cacheHierarchy uniqueName="[DRUGS].[Drug Category]" caption="Drug Category" attribute="1" defaultMemberUniqueName="[DRUGS].[Drug Category].[All]" allUniqueName="[DRUGS].[Drug Category].[All]" dimensionUniqueName="[DRUGS]" displayFolder="" count="0" memberValueDatatype="130" unbalanced="0"/>
    <cacheHierarchy uniqueName="[DRUGS].[purchasePrice]" caption="purchasePrice" attribute="1" defaultMemberUniqueName="[DRUGS].[purchasePrice].[All]" allUniqueName="[DRUGS].[purchasePrice].[All]" dimensionUniqueName="[DRUGS]" displayFolder="" count="0" memberValueDatatype="130" unbalanced="0"/>
    <cacheHierarchy uniqueName="[DRUGS].[cpurchasePrice]" caption="cpurchasePrice" attribute="1" defaultMemberUniqueName="[DRUGS].[cpurchasePrice].[All]" allUniqueName="[DRUGS].[cpurchasePrice].[All]" dimensionUniqueName="[DRUGS]" displayFolder="" count="0" memberValueDatatype="5" unbalanced="0"/>
    <cacheHierarchy uniqueName="[DRUGS].[sellPrice]" caption="sellPrice" attribute="1" defaultMemberUniqueName="[DRUGS].[sellPrice].[All]" allUniqueName="[DRUGS].[sellPrice].[All]" dimensionUniqueName="[DRUGS]" displayFolder="" count="0" memberValueDatatype="130" unbalanced="0"/>
    <cacheHierarchy uniqueName="[DRUGS].[Exp Date]" caption="Exp Date" attribute="1" time="1" defaultMemberUniqueName="[DRUGS].[Exp Date].[All]" allUniqueName="[DRUGS].[Exp Date].[All]" dimensionUniqueName="[DRUGS]" displayFolder="" count="0" memberValueDatatype="7" unbalanced="0"/>
    <cacheHierarchy uniqueName="[DRUGS  3].[brandName]" caption="brandName" attribute="1" defaultMemberUniqueName="[DRUGS  3].[brandName].[All]" allUniqueName="[DRUGS  3].[brandName].[All]" dimensionUniqueName="[DRUGS  3]" displayFolder="" count="0" memberValueDatatype="130" unbalanced="0"/>
    <cacheHierarchy uniqueName="[DRUGS  3].[genericName]" caption="genericName" attribute="1" defaultMemberUniqueName="[DRUGS  3].[genericName].[All]" allUniqueName="[DRUGS  3].[genericName].[All]" dimensionUniqueName="[DRUGS  3]" displayFolder="" count="0" memberValueDatatype="130" unbalanced="0"/>
    <cacheHierarchy uniqueName="[DRUGS  3].[NDC]" caption="NDC" attribute="1" defaultMemberUniqueName="[DRUGS  3].[NDC].[All]" allUniqueName="[DRUGS  3].[NDC].[All]" dimensionUniqueName="[DRUGS  3]" displayFolder="" count="0" memberValueDatatype="20" unbalanced="0"/>
    <cacheHierarchy uniqueName="[DRUGS  3].[dosage]" caption="dosage" attribute="1" defaultMemberUniqueName="[DRUGS  3].[dosage].[All]" allUniqueName="[DRUGS  3].[dosage].[All]" dimensionUniqueName="[DRUGS  3]" displayFolder="" count="0" memberValueDatatype="20" unbalanced="0"/>
    <cacheHierarchy uniqueName="[DRUGS  3].[expDate]" caption="expDate" attribute="1" defaultMemberUniqueName="[DRUGS  3].[expDate].[All]" allUniqueName="[DRUGS  3].[expDate].[All]" dimensionUniqueName="[DRUGS  3]" displayFolder="" count="0" memberValueDatatype="130" unbalanced="0"/>
    <cacheHierarchy uniqueName="[DRUGS  3].[supID]" caption="supID" attribute="1" defaultMemberUniqueName="[DRUGS  3].[supID].[All]" allUniqueName="[DRUGS  3].[supID].[All]" dimensionUniqueName="[DRUGS  3]" displayFolder="" count="0" memberValueDatatype="20" unbalanced="0"/>
    <cacheHierarchy uniqueName="[DRUGS  3].[purchasePrice]" caption="purchasePrice" attribute="1" defaultMemberUniqueName="[DRUGS  3].[purchasePrice].[All]" allUniqueName="[DRUGS  3].[purchasePrice].[All]" dimensionUniqueName="[DRUGS  3]" displayFolder="" count="0" memberValueDatatype="5" unbalanced="0"/>
    <cacheHierarchy uniqueName="[DRUGS  3].[sellPrice]" caption="sellPrice" attribute="1" defaultMemberUniqueName="[DRUGS  3].[sellPrice].[All]" allUniqueName="[DRUGS  3].[sellPrice].[All]" dimensionUniqueName="[DRUGS  3]" displayFolder="" count="0" memberValueDatatype="5" unbalanced="0"/>
    <cacheHierarchy uniqueName="[INSURANCE  3].[Column1]" caption="Column1" attribute="1" defaultMemberUniqueName="[INSURANCE  3].[Column1].[All]" allUniqueName="[INSURANCE  3].[Column1].[All]" dimensionUniqueName="[INSURANCE  3]" displayFolder="" count="0" memberValueDatatype="130" unbalanced="0"/>
    <cacheHierarchy uniqueName="[INSURANCE  3].[Column2]" caption="Column2" attribute="1" defaultMemberUniqueName="[INSURANCE  3].[Column2].[All]" allUniqueName="[INSURANCE  3].[Column2].[All]" dimensionUniqueName="[INSURANCE  3]" displayFolder="" count="0" memberValueDatatype="130" unbalanced="0"/>
    <cacheHierarchy uniqueName="[INSURANCE  3].[Column3]" caption="Column3" attribute="1" defaultMemberUniqueName="[INSURANCE  3].[Column3].[All]" allUniqueName="[INSURANCE  3].[Column3].[All]" dimensionUniqueName="[INSURANCE  3]" displayFolder="" count="0" memberValueDatatype="130" unbalanced="0"/>
    <cacheHierarchy uniqueName="[INSURANCE  6].[Column1]" caption="Column1" attribute="1" defaultMemberUniqueName="[INSURANCE  6].[Column1].[All]" allUniqueName="[INSURANCE  6].[Column1].[All]" dimensionUniqueName="[INSURANCE  6]" displayFolder="" count="0" memberValueDatatype="130" unbalanced="0"/>
    <cacheHierarchy uniqueName="[INSURANCE  6].[Column2]" caption="Column2" attribute="1" defaultMemberUniqueName="[INSURANCE  6].[Column2].[All]" allUniqueName="[INSURANCE  6].[Column2].[All]" dimensionUniqueName="[INSURANCE  6]" displayFolder="" count="0" memberValueDatatype="130" unbalanced="0"/>
    <cacheHierarchy uniqueName="[INSURANCE  6].[Column3]" caption="Column3" attribute="1" defaultMemberUniqueName="[INSURANCE  6].[Column3].[All]" allUniqueName="[INSURANCE  6].[Column3].[All]" dimensionUniqueName="[INSURANCE  6]" displayFolder="" count="0" memberValueDatatype="130" unbalanced="0"/>
    <cacheHierarchy uniqueName="[INSURANCE__5].[name]" caption="name" attribute="1" defaultMemberUniqueName="[INSURANCE__5].[name].[All]" allUniqueName="[INSURANCE__5].[name].[All]" dimensionUniqueName="[INSURANCE__5]" displayFolder="" count="0" memberValueDatatype="130" unbalanced="0"/>
    <cacheHierarchy uniqueName="[INSURANCE__5].[phone]" caption="phone" attribute="1" defaultMemberUniqueName="[INSURANCE__5].[phone].[All]" allUniqueName="[INSURANCE__5].[phone].[All]" dimensionUniqueName="[INSURANCE__5]" displayFolder="" count="0" memberValueDatatype="130" unbalanced="0"/>
    <cacheHierarchy uniqueName="[INSURANCE__5].[ClearcoPay]" caption="ClearcoPay" attribute="1" defaultMemberUniqueName="[INSURANCE__5].[ClearcoPay].[All]" allUniqueName="[INSURANCE__5].[ClearcoPay].[All]" dimensionUniqueName="[INSURANCE__5]" displayFolder="" count="0" memberValueDatatype="20" unbalanced="0"/>
    <cacheHierarchy uniqueName="[INSURANCE__5].[coPay]" caption="coPay" attribute="1" defaultMemberUniqueName="[INSURANCE__5].[coPay].[All]" allUniqueName="[INSURANCE__5].[coPay].[All]" dimensionUniqueName="[INSURANCE__5]" displayFolder="" count="0" memberValueDatatype="130" unbalanced="0"/>
    <cacheHierarchy uniqueName="[PATIENT1  3].[firstName]" caption="firstName" attribute="1" defaultMemberUniqueName="[PATIENT1  3].[firstName].[All]" allUniqueName="[PATIENT1  3].[firstName].[All]" dimensionUniqueName="[PATIENT1  3]" displayFolder="" count="0" memberValueDatatype="130" unbalanced="0"/>
    <cacheHierarchy uniqueName="[PATIENT1  3].[lastName]" caption="lastName" attribute="1" defaultMemberUniqueName="[PATIENT1  3].[lastName].[All]" allUniqueName="[PATIENT1  3].[lastName].[All]" dimensionUniqueName="[PATIENT1  3]" displayFolder="" count="0" memberValueDatatype="130" unbalanced="0"/>
    <cacheHierarchy uniqueName="[PATIENT1  3].[birthdate]" caption="birthdate" attribute="1" defaultMemberUniqueName="[PATIENT1  3].[birthdate].[All]" allUniqueName="[PATIENT1  3].[birthdate].[All]" dimensionUniqueName="[PATIENT1  3]" displayFolder="" count="0" memberValueDatatype="130" unbalanced="0"/>
    <cacheHierarchy uniqueName="[PATIENT1  3].[address]" caption="address" attribute="1" defaultMemberUniqueName="[PATIENT1  3].[address].[All]" allUniqueName="[PATIENT1  3].[address].[All]" dimensionUniqueName="[PATIENT1  3]" displayFolder="" count="0" memberValueDatatype="130" unbalanced="0"/>
    <cacheHierarchy uniqueName="[PATIENT1  3].[phone]" caption="phone" attribute="1" defaultMemberUniqueName="[PATIENT1  3].[phone].[All]" allUniqueName="[PATIENT1  3].[phone].[All]" dimensionUniqueName="[PATIENT1  3]" displayFolder="" count="0" memberValueDatatype="130" unbalanced="0"/>
    <cacheHierarchy uniqueName="[PATIENT1  3].[gender]" caption="gender" attribute="1" defaultMemberUniqueName="[PATIENT1  3].[gender].[All]" allUniqueName="[PATIENT1  3].[gender].[All]" dimensionUniqueName="[PATIENT1  3]" displayFolder="" count="0" memberValueDatatype="130" unbalanced="0"/>
    <cacheHierarchy uniqueName="[PATIENT1  3].[insurance]" caption="insurance" attribute="1" defaultMemberUniqueName="[PATIENT1  3].[insurance].[All]" allUniqueName="[PATIENT1  3].[insurance].[All]" dimensionUniqueName="[PATIENT1  3]" displayFolder="" count="0" memberValueDatatype="130" unbalanced="0"/>
    <cacheHierarchy uniqueName="[PATIENT1  3].[patientID]" caption="patientID" attribute="1" defaultMemberUniqueName="[PATIENT1  3].[patientID].[All]" allUniqueName="[PATIENT1  3].[patientID].[All]" dimensionUniqueName="[PATIENT1  3]" displayFolder="" count="0" memberValueDatatype="20" unbalanced="0"/>
    <cacheHierarchy uniqueName="[PATIENT1_1].[firstName]" caption="firstName" attribute="1" defaultMemberUniqueName="[PATIENT1_1].[firstName].[All]" allUniqueName="[PATIENT1_1].[firstName].[All]" dimensionUniqueName="[PATIENT1_1]" displayFolder="" count="0" memberValueDatatype="130" unbalanced="0"/>
    <cacheHierarchy uniqueName="[PATIENT1_1].[lastName]" caption="lastName" attribute="1" defaultMemberUniqueName="[PATIENT1_1].[lastName].[All]" allUniqueName="[PATIENT1_1].[lastName].[All]" dimensionUniqueName="[PATIENT1_1]" displayFolder="" count="0" memberValueDatatype="130" unbalanced="0"/>
    <cacheHierarchy uniqueName="[PATIENT1_1].[birthdate]" caption="birthdate" attribute="1" time="1" defaultMemberUniqueName="[PATIENT1_1].[birthdate].[All]" allUniqueName="[PATIENT1_1].[birthdate].[All]" dimensionUniqueName="[PATIENT1_1]" displayFolder="" count="0" memberValueDatatype="7" unbalanced="0"/>
    <cacheHierarchy uniqueName="[PATIENT1_1].[address]" caption="address" attribute="1" defaultMemberUniqueName="[PATIENT1_1].[address].[All]" allUniqueName="[PATIENT1_1].[address].[All]" dimensionUniqueName="[PATIENT1_1]" displayFolder="" count="0" memberValueDatatype="130" unbalanced="0"/>
    <cacheHierarchy uniqueName="[PATIENT1_1].[phone]" caption="phone" attribute="1" defaultMemberUniqueName="[PATIENT1_1].[phone].[All]" allUniqueName="[PATIENT1_1].[phone].[All]" dimensionUniqueName="[PATIENT1_1]" displayFolder="" count="0" memberValueDatatype="130" unbalanced="0"/>
    <cacheHierarchy uniqueName="[PATIENT1_1].[gender]" caption="gender" attribute="1" defaultMemberUniqueName="[PATIENT1_1].[gender].[All]" allUniqueName="[PATIENT1_1].[gender].[All]" dimensionUniqueName="[PATIENT1_1]" displayFolder="" count="2" memberValueDatatype="130" unbalanced="0"/>
    <cacheHierarchy uniqueName="[PATIENT1_1].[insurance]" caption="insurance" attribute="1" defaultMemberUniqueName="[PATIENT1_1].[insurance].[All]" allUniqueName="[PATIENT1_1].[insurance].[All]" dimensionUniqueName="[PATIENT1_1]" displayFolder="" count="2" memberValueDatatype="130" unbalanced="0"/>
    <cacheHierarchy uniqueName="[PATIENT1_1].[patientID]" caption="patientID" attribute="1" defaultMemberUniqueName="[PATIENT1_1].[patientID].[All]" allUniqueName="[PATIENT1_1].[patientID].[All]" dimensionUniqueName="[PATIENT1_1]" displayFolder="" count="0" memberValueDatatype="20" unbalanced="0"/>
    <cacheHierarchy uniqueName="[PRESCRIPTIONS].[patientID]" caption="patientID" attribute="1" defaultMemberUniqueName="[PRESCRIPTIONS].[patientID].[All]" allUniqueName="[PRESCRIPTIONS].[patientID].[All]" dimensionUniqueName="[PRESCRIPTIONS]" displayFolder="" count="0" memberValueDatatype="20" unbalanced="0"/>
    <cacheHierarchy uniqueName="[PRESCRIPTIONS].[physID]" caption="physID" attribute="1" defaultMemberUniqueName="[PRESCRIPTIONS].[physID].[All]" allUniqueName="[PRESCRIPTIONS].[physID].[All]" dimensionUniqueName="[PRESCRIPTIONS]" displayFolder="" count="0" memberValueDatatype="20" unbalanced="0"/>
    <cacheHierarchy uniqueName="[PRESCRIPTIONS].[NDC]" caption="NDC" attribute="1" defaultMemberUniqueName="[PRESCRIPTIONS].[NDC].[All]" allUniqueName="[PRESCRIPTIONS].[NDC].[All]" dimensionUniqueName="[PRESCRIPTIONS]" displayFolder="" count="0" memberValueDatatype="20" unbalanced="0"/>
    <cacheHierarchy uniqueName="[PRESCRIPTIONS].[NNDC]" caption="NNDC" attribute="1" defaultMemberUniqueName="[PRESCRIPTIONS].[NNDC].[All]" allUniqueName="[PRESCRIPTIONS].[NNDC].[All]" dimensionUniqueName="[PRESCRIPTIONS]" displayFolder="" count="0" memberValueDatatype="20" unbalanced="0"/>
    <cacheHierarchy uniqueName="[PRESCRIPTIONS].[qty]" caption="qty" attribute="1" defaultMemberUniqueName="[PRESCRIPTIONS].[qty].[All]" allUniqueName="[PRESCRIPTIONS].[qty].[All]" dimensionUniqueName="[PRESCRIPTIONS]" displayFolder="" count="0" memberValueDatatype="20" unbalanced="0"/>
    <cacheHierarchy uniqueName="[PRESCRIPTIONS].[Cqty]" caption="Cqty" attribute="1" defaultMemberUniqueName="[PRESCRIPTIONS].[Cqty].[All]" allUniqueName="[PRESCRIPTIONS].[Cqty].[All]" dimensionUniqueName="[PRESCRIPTIONS]" displayFolder="" count="0" memberValueDatatype="20" unbalanced="0"/>
    <cacheHierarchy uniqueName="[PRESCRIPTIONS].[days]" caption="days" attribute="1" defaultMemberUniqueName="[PRESCRIPTIONS].[days].[All]" allUniqueName="[PRESCRIPTIONS].[days].[All]" dimensionUniqueName="[PRESCRIPTIONS]" displayFolder="" count="2" memberValueDatatype="20" unbalanced="0"/>
    <cacheHierarchy uniqueName="[PRESCRIPTIONS].[Date]" caption="Date" attribute="1" time="1" defaultMemberUniqueName="[PRESCRIPTIONS].[Date].[All]" allUniqueName="[PRESCRIPTIONS].[Date].[All]" dimensionUniqueName="[PRESCRIPTIONS]" displayFolder="" count="2" memberValueDatatype="7" unbalanced="0"/>
    <cacheHierarchy uniqueName="[PRESCRIPTIONS].[Drug Price]" caption="Drug Price" attribute="1" defaultMemberUniqueName="[PRESCRIPTIONS].[Drug Price].[All]" allUniqueName="[PRESCRIPTIONS].[Drug Price].[All]" dimensionUniqueName="[PRESCRIPTIONS]" displayFolder="" count="0" memberValueDatatype="5" unbalanced="0"/>
    <cacheHierarchy uniqueName="[PRESCRIPTIONS].[Revenue]" caption="Revenue" attribute="1" defaultMemberUniqueName="[PRESCRIPTIONS].[Revenue].[All]" allUniqueName="[PRESCRIPTIONS].[Revenue].[All]" dimensionUniqueName="[PRESCRIPTIONS]" displayFolder="" count="0" memberValueDatatype="5" unbalanced="0"/>
    <cacheHierarchy uniqueName="[PRESCRIPTIONS].[refills]" caption="refills" attribute="1" defaultMemberUniqueName="[PRESCRIPTIONS].[refills].[All]" allUniqueName="[PRESCRIPTIONS].[refills].[All]" dimensionUniqueName="[PRESCRIPTIONS]" displayFolder="" count="0" memberValueDatatype="20" unbalanced="0"/>
    <cacheHierarchy uniqueName="[PRESCRIPTIONS].[BringInsurance]" caption="BringInsurance" attribute="1" defaultMemberUniqueName="[PRESCRIPTIONS].[BringInsurance].[All]" allUniqueName="[PRESCRIPTIONS].[BringInsurance].[All]" dimensionUniqueName="[PRESCRIPTIONS]" displayFolder="" count="0" memberValueDatatype="130" unbalanced="0"/>
    <cacheHierarchy uniqueName="[PRESCRIPTIONS].[BringCopay]" caption="BringCopay" attribute="1" defaultMemberUniqueName="[PRESCRIPTIONS].[BringCopay].[All]" allUniqueName="[PRESCRIPTIONS].[BringCopay].[All]" dimensionUniqueName="[PRESCRIPTIONS]" displayFolder="" count="0" memberValueDatatype="130" unbalanced="0"/>
    <cacheHierarchy uniqueName="[PRESCRIPTIONS].[status]" caption="status" attribute="1" defaultMemberUniqueName="[PRESCRIPTIONS].[status].[All]" allUniqueName="[PRESCRIPTIONS].[status].[All]" dimensionUniqueName="[PRESCRIPTIONS]" displayFolder="" count="2" memberValueDatatype="130" unbalanced="0"/>
    <cacheHierarchy uniqueName="[PRESCRIPTIONS].[Date (Year)]" caption="Date (Year)" attribute="1" defaultMemberUniqueName="[PRESCRIPTIONS].[Date (Year)].[All]" allUniqueName="[PRESCRIPTIONS].[Date (Year)].[All]" dimensionUniqueName="[PRESCRIPTIONS]" displayFolder="" count="0" memberValueDatatype="130" unbalanced="0"/>
    <cacheHierarchy uniqueName="[PRESCRIPTIONS].[Date (Quarter)]" caption="Date (Quarter)" attribute="1" defaultMemberUniqueName="[PRESCRIPTIONS].[Date (Quarter)].[All]" allUniqueName="[PRESCRIPTIONS].[Date (Quarter)].[All]" dimensionUniqueName="[PRESCRIPTIONS]" displayFolder="" count="0" memberValueDatatype="130" unbalanced="0"/>
    <cacheHierarchy uniqueName="[PRESCRIPTIONS].[Date (Month)]" caption="Date (Month)" attribute="1" defaultMemberUniqueName="[PRESCRIPTIONS].[Date (Month)].[All]" allUniqueName="[PRESCRIPTIONS].[Date (Month)].[All]" dimensionUniqueName="[PRESCRIPTIONS]" displayFolder="" count="0" memberValueDatatype="130" unbalanced="0"/>
    <cacheHierarchy uniqueName="[PRESCRIPTIONS  3].[patientID]" caption="patientID" attribute="1" defaultMemberUniqueName="[PRESCRIPTIONS  3].[patientID].[All]" allUniqueName="[PRESCRIPTIONS  3].[patientID].[All]" dimensionUniqueName="[PRESCRIPTIONS  3]" displayFolder="" count="0" memberValueDatatype="20" unbalanced="0"/>
    <cacheHierarchy uniqueName="[PRESCRIPTIONS  3].[physID]" caption="physID" attribute="1" defaultMemberUniqueName="[PRESCRIPTIONS  3].[physID].[All]" allUniqueName="[PRESCRIPTIONS  3].[physID].[All]" dimensionUniqueName="[PRESCRIPTIONS  3]" displayFolder="" count="0" memberValueDatatype="20" unbalanced="0"/>
    <cacheHierarchy uniqueName="[PRESCRIPTIONS  3].[NDC]" caption="NDC" attribute="1" defaultMemberUniqueName="[PRESCRIPTIONS  3].[NDC].[All]" allUniqueName="[PRESCRIPTIONS  3].[NDC].[All]" dimensionUniqueName="[PRESCRIPTIONS  3]" displayFolder="" count="0" memberValueDatatype="20" unbalanced="0"/>
    <cacheHierarchy uniqueName="[PRESCRIPTIONS  3].[qty]" caption="qty" attribute="1" defaultMemberUniqueName="[PRESCRIPTIONS  3].[qty].[All]" allUniqueName="[PRESCRIPTIONS  3].[qty].[All]" dimensionUniqueName="[PRESCRIPTIONS  3]" displayFolder="" count="0" memberValueDatatype="20" unbalanced="0"/>
    <cacheHierarchy uniqueName="[PRESCRIPTIONS  3].[days]" caption="days" attribute="1" defaultMemberUniqueName="[PRESCRIPTIONS  3].[days].[All]" allUniqueName="[PRESCRIPTIONS  3].[days].[All]" dimensionUniqueName="[PRESCRIPTIONS  3]" displayFolder="" count="0" memberValueDatatype="20" unbalanced="0"/>
    <cacheHierarchy uniqueName="[PRESCRIPTIONS  3].[refills]" caption="refills" attribute="1" defaultMemberUniqueName="[PRESCRIPTIONS  3].[refills].[All]" allUniqueName="[PRESCRIPTIONS  3].[refills].[All]" dimensionUniqueName="[PRESCRIPTIONS  3]" displayFolder="" count="0" memberValueDatatype="20" unbalanced="0"/>
    <cacheHierarchy uniqueName="[PRESCRIPTIONS  3].[status]" caption="status" attribute="1" defaultMemberUniqueName="[PRESCRIPTIONS  3].[status].[All]" allUniqueName="[PRESCRIPTIONS  3].[status].[All]" dimensionUniqueName="[PRESCRIPTIONS  3]" displayFolder="" count="0" memberValueDatatype="130" unbalanced="0"/>
    <cacheHierarchy uniqueName="[SUPPLIER].[name]" caption="name" attribute="1" defaultMemberUniqueName="[SUPPLIER].[name].[All]" allUniqueName="[SUPPLIER].[name].[All]" dimensionUniqueName="[SUPPLIER]" displayFolder="" count="0" memberValueDatatype="130" unbalanced="0"/>
    <cacheHierarchy uniqueName="[SUPPLIER].[address]" caption="address" attribute="1" defaultMemberUniqueName="[SUPPLIER].[address].[All]" allUniqueName="[SUPPLIER].[address].[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130" unbalanced="0"/>
    <cacheHierarchy uniqueName="[SUPPLIER].[supID]" caption="supID" attribute="1" defaultMemberUniqueName="[SUPPLIER].[supID].[All]" allUniqueName="[SUPPLIER].[supID].[All]" dimensionUniqueName="[SUPPLIER]" displayFolder="" count="0" memberValueDatatype="20" unbalanced="0"/>
    <cacheHierarchy uniqueName="[SUPPLIER  3].[name]" caption="name" attribute="1" defaultMemberUniqueName="[SUPPLIER  3].[name].[All]" allUniqueName="[SUPPLIER  3].[name].[All]" dimensionUniqueName="[SUPPLIER  3]" displayFolder="" count="2" memberValueDatatype="130" unbalanced="0"/>
    <cacheHierarchy uniqueName="[SUPPLIER  3].[address]" caption="address" attribute="1" defaultMemberUniqueName="[SUPPLIER  3].[address].[All]" allUniqueName="[SUPPLIER  3].[address].[All]" dimensionUniqueName="[SUPPLIER  3]" displayFolder="" count="0" memberValueDatatype="130" unbalanced="0"/>
    <cacheHierarchy uniqueName="[SUPPLIER  3].[phone]" caption="phone" attribute="1" defaultMemberUniqueName="[SUPPLIER  3].[phone].[All]" allUniqueName="[SUPPLIER  3].[phone].[All]" dimensionUniqueName="[SUPPLIER  3]" displayFolder="" count="0" memberValueDatatype="130" unbalanced="0"/>
    <cacheHierarchy uniqueName="[SUPPLIER  3].[supID]" caption="supID" attribute="1" defaultMemberUniqueName="[SUPPLIER  3].[supID].[All]" allUniqueName="[SUPPLIER  3].[supID].[All]" dimensionUniqueName="[SUPPLIER  3]" displayFolder="" count="0" memberValueDatatype="20" unbalanced="0"/>
    <cacheHierarchy uniqueName="[PRESCRIPTIONS].[Date (Month Index)]" caption="Date (Month Index)" attribute="1" defaultMemberUniqueName="[PRESCRIPTIONS].[Date (Month Index)].[All]" allUniqueName="[PRESCRIPTIONS].[Date (Month Index)].[All]" dimensionUniqueName="[PRESCRIPTIONS]" displayFolder="" count="0" memberValueDatatype="20" unbalanced="0" hidden="1"/>
    <cacheHierarchy uniqueName="[Measures].[__XL_Count DRUGS  3]" caption="__XL_Count DRUGS  3" measure="1" displayFolder="" measureGroup="DRUGS  3" count="0" hidden="1"/>
    <cacheHierarchy uniqueName="[Measures].[__XL_Count DOCTOR1  3]" caption="__XL_Count DOCTOR1  3" measure="1" displayFolder="" measureGroup="DOCTOR1  3" count="0" hidden="1"/>
    <cacheHierarchy uniqueName="[Measures].[__XL_Count INSURANCE  3]" caption="__XL_Count INSURANCE  3" measure="1" displayFolder="" measureGroup="INSURANCE  3" count="0" hidden="1"/>
    <cacheHierarchy uniqueName="[Measures].[__XL_Count PATIENT1  3]" caption="__XL_Count PATIENT1  3" measure="1" displayFolder="" measureGroup="PATIENT1  3" count="0" hidden="1"/>
    <cacheHierarchy uniqueName="[Measures].[__XL_Count PRESCRIPTIONS  3]" caption="__XL_Count PRESCRIPTIONS  3" measure="1" displayFolder="" measureGroup="PRESCRIPTIONS  3" count="0" hidden="1"/>
    <cacheHierarchy uniqueName="[Measures].[__XL_Count SUPPLIER  3]" caption="__XL_Count SUPPLIER  3" measure="1" displayFolder="" measureGroup="SUPPLIER  3" count="0" hidden="1"/>
    <cacheHierarchy uniqueName="[Measures].[__XL_Count INSURANCE  6]" caption="__XL_Count INSURANCE  6" measure="1" displayFolder="" measureGroup="INSURANCE  6" count="0" hidden="1"/>
    <cacheHierarchy uniqueName="[Measures].[__XL_Count PATIENT1_1]" caption="__XL_Count PATIENT1_1" measure="1" displayFolder="" measureGroup="PATIENT1_1" count="0" hidden="1"/>
    <cacheHierarchy uniqueName="[Measures].[__XL_Count PRESCRIPTIONS]" caption="__XL_Count PRESCRIPTIONS" measure="1" displayFolder="" measureGroup="PRESCRIPTIONS" count="0" hidden="1"/>
    <cacheHierarchy uniqueName="[Measures].[__XL_Count DRUGS]" caption="__XL_Count DRUGS" measure="1" displayFolder="" measureGroup="DRUGS" count="0" hidden="1"/>
    <cacheHierarchy uniqueName="[Measures].[__XL_Count DOCTOR1_1]" caption="__XL_Count DOCTOR1_1" measure="1" displayFolder="" measureGroup="DOCTOR1_1" count="0" hidden="1"/>
    <cacheHierarchy uniqueName="[Measures].[__XL_Count SUPPLIER]" caption="__XL_Count SUPPLIER" measure="1" displayFolder="" measureGroup="SUPPLIER" count="0" hidden="1"/>
    <cacheHierarchy uniqueName="[Measures].[__XL_Count INSURANCE__5]" caption="__XL_Count INSURANCE__5" measure="1" displayFolder="" measureGroup="INSURANCE__5" count="0" hidden="1"/>
    <cacheHierarchy uniqueName="[Measures].[__No measures defined]" caption="__No measures defined" measure="1" displayFolder="" count="0" hidden="1"/>
    <cacheHierarchy uniqueName="[Measures].[Count of patientID]" caption="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Distinct Count of patientID]" caption="Distinct 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Sum of NDC]" caption="Sum of NDC" measure="1" displayFolder="" measureGroup="PRESCRIPTIONS" count="0" hidden="1">
      <extLst>
        <ext xmlns:x15="http://schemas.microsoft.com/office/spreadsheetml/2010/11/main" uri="{B97F6D7D-B522-45F9-BDA1-12C45D357490}">
          <x15:cacheHierarchy aggregatedColumn="58"/>
        </ext>
      </extLst>
    </cacheHierarchy>
    <cacheHierarchy uniqueName="[Measures].[Count of NDC]" caption="Count of NDC" measure="1" displayFolder="" measureGroup="PRESCRIPTIONS" count="0" hidden="1">
      <extLst>
        <ext xmlns:x15="http://schemas.microsoft.com/office/spreadsheetml/2010/11/main" uri="{B97F6D7D-B522-45F9-BDA1-12C45D357490}">
          <x15:cacheHierarchy aggregatedColumn="58"/>
        </ext>
      </extLst>
    </cacheHierarchy>
    <cacheHierarchy uniqueName="[Measures].[Sum of qty]" caption="Sum of qty" measure="1" displayFolder="" measureGroup="PRESCRIPTIONS  3" count="0" hidden="1">
      <extLst>
        <ext xmlns:x15="http://schemas.microsoft.com/office/spreadsheetml/2010/11/main" uri="{B97F6D7D-B522-45F9-BDA1-12C45D357490}">
          <x15:cacheHierarchy aggregatedColumn="76"/>
        </ext>
      </extLst>
    </cacheHierarchy>
    <cacheHierarchy uniqueName="[Measures].[Sum of qty 2]" caption="Sum of qty 2" measure="1" displayFolder="" measureGroup="PRESCRIPTIONS" count="0" oneField="1" hidden="1">
      <fieldsUsage count="1">
        <fieldUsage x="1"/>
      </fieldsUsage>
      <extLst>
        <ext xmlns:x15="http://schemas.microsoft.com/office/spreadsheetml/2010/11/main" uri="{B97F6D7D-B522-45F9-BDA1-12C45D357490}">
          <x15:cacheHierarchy aggregatedColumn="60"/>
        </ext>
      </extLst>
    </cacheHierarchy>
    <cacheHierarchy uniqueName="[Measures].[Sum of patientID]" caption="Sum of patientID" measure="1" displayFolder="" measureGroup="PRESCRIPTIONS" count="0" hidden="1">
      <extLst>
        <ext xmlns:x15="http://schemas.microsoft.com/office/spreadsheetml/2010/11/main" uri="{B97F6D7D-B522-45F9-BDA1-12C45D357490}">
          <x15:cacheHierarchy aggregatedColumn="56"/>
        </ext>
      </extLst>
    </cacheHierarchy>
    <cacheHierarchy uniqueName="[Measures].[Sum of physID]" caption="Sum of physID" measure="1" displayFolder="" measureGroup="PRESCRIPTIONS" count="0" hidden="1">
      <extLst>
        <ext xmlns:x15="http://schemas.microsoft.com/office/spreadsheetml/2010/11/main" uri="{B97F6D7D-B522-45F9-BDA1-12C45D357490}">
          <x15:cacheHierarchy aggregatedColumn="57"/>
        </ext>
      </extLst>
    </cacheHierarchy>
    <cacheHierarchy uniqueName="[Measures].[Count of gender]" caption="Count of gender" measure="1" displayFolder="" measureGroup="PATIENT1  3" count="0" hidden="1">
      <extLst>
        <ext xmlns:x15="http://schemas.microsoft.com/office/spreadsheetml/2010/11/main" uri="{B97F6D7D-B522-45F9-BDA1-12C45D357490}">
          <x15:cacheHierarchy aggregatedColumn="45"/>
        </ext>
      </extLst>
    </cacheHierarchy>
    <cacheHierarchy uniqueName="[Measures].[Sum of supID]" caption="Sum of supID" measure="1" displayFolder="" measureGroup="SUPPLIER  3" count="0" hidden="1">
      <extLst>
        <ext xmlns:x15="http://schemas.microsoft.com/office/spreadsheetml/2010/11/main" uri="{B97F6D7D-B522-45F9-BDA1-12C45D357490}">
          <x15:cacheHierarchy aggregatedColumn="87"/>
        </ext>
      </extLst>
    </cacheHierarchy>
    <cacheHierarchy uniqueName="[Measures].[Count of NDC 2]" caption="Count of NDC 2" measure="1" displayFolder="" measureGroup="DRUGS" count="0" hidden="1">
      <extLst>
        <ext xmlns:x15="http://schemas.microsoft.com/office/spreadsheetml/2010/11/main" uri="{B97F6D7D-B522-45F9-BDA1-12C45D357490}">
          <x15:cacheHierarchy aggregatedColumn="10"/>
        </ext>
      </extLst>
    </cacheHierarchy>
    <cacheHierarchy uniqueName="[Measures].[Count of status]" caption="Count of status" measure="1" displayFolder="" measureGroup="PRESCRIPTIONS  3" count="0" hidden="1">
      <extLst>
        <ext xmlns:x15="http://schemas.microsoft.com/office/spreadsheetml/2010/11/main" uri="{B97F6D7D-B522-45F9-BDA1-12C45D357490}">
          <x15:cacheHierarchy aggregatedColumn="79"/>
        </ext>
      </extLst>
    </cacheHierarchy>
    <cacheHierarchy uniqueName="[Measures].[Sum of Revenue]" caption="Sum of Revenue" measure="1" displayFolder="" measureGroup="PRESCRIPTIONS" count="0" hidden="1">
      <extLst>
        <ext xmlns:x15="http://schemas.microsoft.com/office/spreadsheetml/2010/11/main" uri="{B97F6D7D-B522-45F9-BDA1-12C45D357490}">
          <x15:cacheHierarchy aggregatedColumn="65"/>
        </ext>
      </extLst>
    </cacheHierarchy>
    <cacheHierarchy uniqueName="[Measures].[Sum of NNDC]" caption="Sum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NNDC]" caption="Count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gender 2]" caption="Count of gender 2" measure="1" displayFolder="" measureGroup="PATIENT1_1" count="0" hidden="1">
      <extLst>
        <ext xmlns:x15="http://schemas.microsoft.com/office/spreadsheetml/2010/11/main" uri="{B97F6D7D-B522-45F9-BDA1-12C45D357490}">
          <x15:cacheHierarchy aggregatedColumn="53"/>
        </ext>
      </extLst>
    </cacheHierarchy>
    <cacheHierarchy uniqueName="[Measures].[Count of status 2]" caption="Count of status 2" measure="1" displayFolder="" measureGroup="PRESCRIPTIONS" count="0" hidden="1">
      <extLst>
        <ext xmlns:x15="http://schemas.microsoft.com/office/spreadsheetml/2010/11/main" uri="{B97F6D7D-B522-45F9-BDA1-12C45D357490}">
          <x15:cacheHierarchy aggregatedColumn="69"/>
        </ext>
      </extLst>
    </cacheHierarchy>
    <cacheHierarchy uniqueName="[Measures].[Count of patientID 2]" caption="Count of patientID 2" measure="1" displayFolder="" measureGroup="PRESCRIPTIONS" count="0" hidden="1">
      <extLst>
        <ext xmlns:x15="http://schemas.microsoft.com/office/spreadsheetml/2010/11/main" uri="{B97F6D7D-B522-45F9-BDA1-12C45D357490}">
          <x15:cacheHierarchy aggregatedColumn="56"/>
        </ext>
      </extLst>
    </cacheHierarchy>
    <cacheHierarchy uniqueName="[Measures].[Sum of NNDC 2]" caption="Sum of NNDC 2" measure="1" displayFolder="" measureGroup="DRUGS" count="0" hidden="1">
      <extLst>
        <ext xmlns:x15="http://schemas.microsoft.com/office/spreadsheetml/2010/11/main" uri="{B97F6D7D-B522-45F9-BDA1-12C45D357490}">
          <x15:cacheHierarchy aggregatedColumn="11"/>
        </ext>
      </extLst>
    </cacheHierarchy>
    <cacheHierarchy uniqueName="[Measures].[Count of NNDC 2]" caption="Count of NNDC 2" measure="1" displayFolder="" measureGroup="DRUGS" count="0" hidden="1">
      <extLst>
        <ext xmlns:x15="http://schemas.microsoft.com/office/spreadsheetml/2010/11/main" uri="{B97F6D7D-B522-45F9-BDA1-12C45D357490}">
          <x15:cacheHierarchy aggregatedColumn="11"/>
        </ext>
      </extLst>
    </cacheHierarchy>
  </cacheHierarchies>
  <kpis count="0"/>
  <dimensions count="14">
    <dimension name="DOCTOR1  3" uniqueName="[DOCTOR1  3]" caption="DOCTOR1  3"/>
    <dimension name="DOCTOR1_1" uniqueName="[DOCTOR1_1]" caption="DOCTOR1_1"/>
    <dimension name="DRUGS" uniqueName="[DRUGS]" caption="DRUGS"/>
    <dimension name="DRUGS  3" uniqueName="[DRUGS  3]" caption="DRUGS  3"/>
    <dimension name="INSURANCE  3" uniqueName="[INSURANCE  3]" caption="INSURANCE  3"/>
    <dimension name="INSURANCE  6" uniqueName="[INSURANCE  6]" caption="INSURANCE  6"/>
    <dimension name="INSURANCE__5" uniqueName="[INSURANCE__5]" caption="INSURANCE__5"/>
    <dimension measure="1" name="Measures" uniqueName="[Measures]" caption="Measures"/>
    <dimension name="PATIENT1  3" uniqueName="[PATIENT1  3]" caption="PATIENT1  3"/>
    <dimension name="PATIENT1_1" uniqueName="[PATIENT1_1]" caption="PATIENT1_1"/>
    <dimension name="PRESCRIPTIONS" uniqueName="[PRESCRIPTIONS]" caption="PRESCRIPTIONS"/>
    <dimension name="PRESCRIPTIONS  3" uniqueName="[PRESCRIPTIONS  3]" caption="PRESCRIPTIONS  3"/>
    <dimension name="SUPPLIER" uniqueName="[SUPPLIER]" caption="SUPPLIER"/>
    <dimension name="SUPPLIER  3" uniqueName="[SUPPLIER  3]" caption="SUPPLIER  3"/>
  </dimensions>
  <measureGroups count="13">
    <measureGroup name="DOCTOR1  3" caption="DOCTOR1  3"/>
    <measureGroup name="DOCTOR1_1" caption="DOCTOR1_1"/>
    <measureGroup name="DRUGS" caption="DRUGS"/>
    <measureGroup name="DRUGS  3" caption="DRUGS  3"/>
    <measureGroup name="INSURANCE  3" caption="INSURANCE  3"/>
    <measureGroup name="INSURANCE  6" caption="INSURANCE  6"/>
    <measureGroup name="INSURANCE__5" caption="INSURANCE__5"/>
    <measureGroup name="PATIENT1  3" caption="PATIENT1  3"/>
    <measureGroup name="PATIENT1_1" caption="PATIENT1_1"/>
    <measureGroup name="PRESCRIPTIONS" caption="PRESCRIPTIONS"/>
    <measureGroup name="PRESCRIPTIONS  3" caption="PRESCRIPTIONS  3"/>
    <measureGroup name="SUPPLIER" caption="SUPPLIER"/>
    <measureGroup name="SUPPLIER  3" caption="SUPPLIER  3"/>
  </measureGroups>
  <maps count="16">
    <map measureGroup="0" dimension="0"/>
    <map measureGroup="1" dimension="1"/>
    <map measureGroup="2" dimension="2"/>
    <map measureGroup="3" dimension="3"/>
    <map measureGroup="3" dimension="13"/>
    <map measureGroup="4" dimension="4"/>
    <map measureGroup="5" dimension="5"/>
    <map measureGroup="6" dimension="6"/>
    <map measureGroup="7" dimension="8"/>
    <map measureGroup="8" dimension="9"/>
    <map measureGroup="9" dimension="10"/>
    <map measureGroup="10" dimension="0"/>
    <map measureGroup="10" dimension="8"/>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4.007896527779" backgroundQuery="1" createdVersion="8" refreshedVersion="8" minRefreshableVersion="3" recordCount="0" supportSubquery="1" supportAdvancedDrill="1" xr:uid="{2F467EF4-46FA-4CE7-BB7E-E0E63A58EF15}">
  <cacheSource type="external" connectionId="21"/>
  <cacheFields count="3">
    <cacheField name="[PATIENT1_1].[gender].[gender]" caption="gender" numFmtId="0" hierarchy="53" level="1">
      <sharedItems count="2">
        <s v="F"/>
        <s v="M"/>
      </sharedItems>
    </cacheField>
    <cacheField name="[Measures].[Count of gender 2]" caption="Count of gender 2" numFmtId="0" hierarchy="118" level="32767"/>
    <cacheField name="[DRUGS].[brandName].[brandName]" caption="brandName" numFmtId="0" hierarchy="8" level="1">
      <sharedItems containsSemiMixedTypes="0" containsNonDate="0" containsString="0"/>
    </cacheField>
  </cacheFields>
  <cacheHierarchies count="123">
    <cacheHierarchy uniqueName="[DOCTOR1  3].[physID]" caption="physID" attribute="1" defaultMemberUniqueName="[DOCTOR1  3].[physID].[All]" allUniqueName="[DOCTOR1  3].[physID].[All]" dimensionUniqueName="[DOCTOR1  3]" displayFolder="" count="0" memberValueDatatype="20" unbalanced="0"/>
    <cacheHierarchy uniqueName="[DOCTOR1  3].[name]" caption="name" attribute="1" defaultMemberUniqueName="[DOCTOR1  3].[name].[All]" allUniqueName="[DOCTOR1  3].[name].[All]" dimensionUniqueName="[DOCTOR1  3]" displayFolder="" count="0" memberValueDatatype="130" unbalanced="0"/>
    <cacheHierarchy uniqueName="[DOCTOR1  3].[address]" caption="address" attribute="1" defaultMemberUniqueName="[DOCTOR1  3].[address].[All]" allUniqueName="[DOCTOR1  3].[address].[All]" dimensionUniqueName="[DOCTOR1  3]" displayFolder="" count="0" memberValueDatatype="130" unbalanced="0"/>
    <cacheHierarchy uniqueName="[DOCTOR1  3].[phone]" caption="phone" attribute="1" defaultMemberUniqueName="[DOCTOR1  3].[phone].[All]" allUniqueName="[DOCTOR1  3].[phone].[All]" dimensionUniqueName="[DOCTOR1  3]" displayFolder="" count="0" memberValueDatatype="130" unbalanced="0"/>
    <cacheHierarchy uniqueName="[DOCTOR1_1].[physID]" caption="physID" attribute="1" defaultMemberUniqueName="[DOCTOR1_1].[physID].[All]" allUniqueName="[DOCTOR1_1].[physID].[All]" dimensionUniqueName="[DOCTOR1_1]" displayFolder="" count="0" memberValueDatatype="130" unbalanced="0"/>
    <cacheHierarchy uniqueName="[DOCTOR1_1].[name]" caption="name" attribute="1" defaultMemberUniqueName="[DOCTOR1_1].[name].[All]" allUniqueName="[DOCTOR1_1].[name].[All]" dimensionUniqueName="[DOCTOR1_1]" displayFolder="" count="2" memberValueDatatype="130" unbalanced="0"/>
    <cacheHierarchy uniqueName="[DOCTOR1_1].[address]" caption="address" attribute="1" defaultMemberUniqueName="[DOCTOR1_1].[address].[All]" allUniqueName="[DOCTOR1_1].[address].[All]" dimensionUniqueName="[DOCTOR1_1]" displayFolder="" count="0" memberValueDatatype="130" unbalanced="0"/>
    <cacheHierarchy uniqueName="[DOCTOR1_1].[phone]" caption="phone" attribute="1" defaultMemberUniqueName="[DOCTOR1_1].[phone].[All]" allUniqueName="[DOCTOR1_1].[phone].[All]" dimensionUniqueName="[DOCTOR1_1]" displayFolder="" count="0" memberValueDatatype="130" unbalanced="0"/>
    <cacheHierarchy uniqueName="[DRUGS].[brandName]" caption="brandName" attribute="1" defaultMemberUniqueName="[DRUGS].[brandName].[All]" allUniqueName="[DRUGS].[brandName].[All]" dimensionUniqueName="[DRUGS]" displayFolder="" count="2" memberValueDatatype="130" unbalanced="0">
      <fieldsUsage count="2">
        <fieldUsage x="-1"/>
        <fieldUsage x="2"/>
      </fieldsUsage>
    </cacheHierarchy>
    <cacheHierarchy uniqueName="[DRUGS].[genericName]" caption="genericName" attribute="1" defaultMemberUniqueName="[DRUGS].[genericName].[All]" allUniqueName="[DRUGS].[genericName].[All]" dimensionUniqueName="[DRUGS]" displayFolder="" count="0" memberValueDatatype="130" unbalanced="0"/>
    <cacheHierarchy uniqueName="[DRUGS].[NDC]" caption="NDC" attribute="1" defaultMemberUniqueName="[DRUGS].[NDC].[All]" allUniqueName="[DRUGS].[NDC].[All]" dimensionUniqueName="[DRUGS]" displayFolder="" count="0" memberValueDatatype="130" unbalanced="0"/>
    <cacheHierarchy uniqueName="[DRUGS].[NNDC]" caption="NNDC" attribute="1" defaultMemberUniqueName="[DRUGS].[NNDC].[All]" allUniqueName="[DRUGS].[NNDC].[All]" dimensionUniqueName="[DRUGS]" displayFolder="" count="0" memberValueDatatype="20" unbalanced="0"/>
    <cacheHierarchy uniqueName="[DRUGS].[dosage]" caption="dosage" attribute="1" defaultMemberUniqueName="[DRUGS].[dosage].[All]" allUniqueName="[DRUGS].[dosage].[All]" dimensionUniqueName="[DRUGS]" displayFolder="" count="0" memberValueDatatype="130" unbalanced="0"/>
    <cacheHierarchy uniqueName="[DRUGS].[expDate]" caption="expDate" attribute="1" defaultMemberUniqueName="[DRUGS].[expDate].[All]" allUniqueName="[DRUGS].[expDate].[All]" dimensionUniqueName="[DRUGS]" displayFolder="" count="0" memberValueDatatype="130" unbalanced="0"/>
    <cacheHierarchy uniqueName="[DRUGS].[Days to Expiry]" caption="Days to Expiry" attribute="1" defaultMemberUniqueName="[DRUGS].[Days to Expiry].[All]" allUniqueName="[DRUGS].[Days to Expiry].[All]" dimensionUniqueName="[DRUGS]" displayFolder="" count="0" memberValueDatatype="20" unbalanced="0"/>
    <cacheHierarchy uniqueName="[DRUGS].[Expiry Status]" caption="Expiry Status" attribute="1" defaultMemberUniqueName="[DRUGS].[Expiry Status].[All]" allUniqueName="[DRUGS].[Expiry Status].[All]" dimensionUniqueName="[DRUGS]" displayFolder="" count="2" memberValueDatatype="130" unbalanced="0"/>
    <cacheHierarchy uniqueName="[DRUGS].[supID]" caption="supID" attribute="1" defaultMemberUniqueName="[DRUGS].[supID].[All]" allUniqueName="[DRUGS].[supID].[All]" dimensionUniqueName="[DRUGS]" displayFolder="" count="0" memberValueDatatype="130" unbalanced="0"/>
    <cacheHierarchy uniqueName="[DRUGS].[Drug Category]" caption="Drug Category" attribute="1" defaultMemberUniqueName="[DRUGS].[Drug Category].[All]" allUniqueName="[DRUGS].[Drug Category].[All]" dimensionUniqueName="[DRUGS]" displayFolder="" count="0" memberValueDatatype="130" unbalanced="0"/>
    <cacheHierarchy uniqueName="[DRUGS].[purchasePrice]" caption="purchasePrice" attribute="1" defaultMemberUniqueName="[DRUGS].[purchasePrice].[All]" allUniqueName="[DRUGS].[purchasePrice].[All]" dimensionUniqueName="[DRUGS]" displayFolder="" count="0" memberValueDatatype="130" unbalanced="0"/>
    <cacheHierarchy uniqueName="[DRUGS].[cpurchasePrice]" caption="cpurchasePrice" attribute="1" defaultMemberUniqueName="[DRUGS].[cpurchasePrice].[All]" allUniqueName="[DRUGS].[cpurchasePrice].[All]" dimensionUniqueName="[DRUGS]" displayFolder="" count="0" memberValueDatatype="5" unbalanced="0"/>
    <cacheHierarchy uniqueName="[DRUGS].[sellPrice]" caption="sellPrice" attribute="1" defaultMemberUniqueName="[DRUGS].[sellPrice].[All]" allUniqueName="[DRUGS].[sellPrice].[All]" dimensionUniqueName="[DRUGS]" displayFolder="" count="0" memberValueDatatype="130" unbalanced="0"/>
    <cacheHierarchy uniqueName="[DRUGS].[Exp Date]" caption="Exp Date" attribute="1" time="1" defaultMemberUniqueName="[DRUGS].[Exp Date].[All]" allUniqueName="[DRUGS].[Exp Date].[All]" dimensionUniqueName="[DRUGS]" displayFolder="" count="0" memberValueDatatype="7" unbalanced="0"/>
    <cacheHierarchy uniqueName="[DRUGS  3].[brandName]" caption="brandName" attribute="1" defaultMemberUniqueName="[DRUGS  3].[brandName].[All]" allUniqueName="[DRUGS  3].[brandName].[All]" dimensionUniqueName="[DRUGS  3]" displayFolder="" count="0" memberValueDatatype="130" unbalanced="0"/>
    <cacheHierarchy uniqueName="[DRUGS  3].[genericName]" caption="genericName" attribute="1" defaultMemberUniqueName="[DRUGS  3].[genericName].[All]" allUniqueName="[DRUGS  3].[genericName].[All]" dimensionUniqueName="[DRUGS  3]" displayFolder="" count="0" memberValueDatatype="130" unbalanced="0"/>
    <cacheHierarchy uniqueName="[DRUGS  3].[NDC]" caption="NDC" attribute="1" defaultMemberUniqueName="[DRUGS  3].[NDC].[All]" allUniqueName="[DRUGS  3].[NDC].[All]" dimensionUniqueName="[DRUGS  3]" displayFolder="" count="0" memberValueDatatype="20" unbalanced="0"/>
    <cacheHierarchy uniqueName="[DRUGS  3].[dosage]" caption="dosage" attribute="1" defaultMemberUniqueName="[DRUGS  3].[dosage].[All]" allUniqueName="[DRUGS  3].[dosage].[All]" dimensionUniqueName="[DRUGS  3]" displayFolder="" count="0" memberValueDatatype="20" unbalanced="0"/>
    <cacheHierarchy uniqueName="[DRUGS  3].[expDate]" caption="expDate" attribute="1" defaultMemberUniqueName="[DRUGS  3].[expDate].[All]" allUniqueName="[DRUGS  3].[expDate].[All]" dimensionUniqueName="[DRUGS  3]" displayFolder="" count="0" memberValueDatatype="130" unbalanced="0"/>
    <cacheHierarchy uniqueName="[DRUGS  3].[supID]" caption="supID" attribute="1" defaultMemberUniqueName="[DRUGS  3].[supID].[All]" allUniqueName="[DRUGS  3].[supID].[All]" dimensionUniqueName="[DRUGS  3]" displayFolder="" count="0" memberValueDatatype="20" unbalanced="0"/>
    <cacheHierarchy uniqueName="[DRUGS  3].[purchasePrice]" caption="purchasePrice" attribute="1" defaultMemberUniqueName="[DRUGS  3].[purchasePrice].[All]" allUniqueName="[DRUGS  3].[purchasePrice].[All]" dimensionUniqueName="[DRUGS  3]" displayFolder="" count="0" memberValueDatatype="5" unbalanced="0"/>
    <cacheHierarchy uniqueName="[DRUGS  3].[sellPrice]" caption="sellPrice" attribute="1" defaultMemberUniqueName="[DRUGS  3].[sellPrice].[All]" allUniqueName="[DRUGS  3].[sellPrice].[All]" dimensionUniqueName="[DRUGS  3]" displayFolder="" count="0" memberValueDatatype="5" unbalanced="0"/>
    <cacheHierarchy uniqueName="[INSURANCE  3].[Column1]" caption="Column1" attribute="1" defaultMemberUniqueName="[INSURANCE  3].[Column1].[All]" allUniqueName="[INSURANCE  3].[Column1].[All]" dimensionUniqueName="[INSURANCE  3]" displayFolder="" count="0" memberValueDatatype="130" unbalanced="0"/>
    <cacheHierarchy uniqueName="[INSURANCE  3].[Column2]" caption="Column2" attribute="1" defaultMemberUniqueName="[INSURANCE  3].[Column2].[All]" allUniqueName="[INSURANCE  3].[Column2].[All]" dimensionUniqueName="[INSURANCE  3]" displayFolder="" count="0" memberValueDatatype="130" unbalanced="0"/>
    <cacheHierarchy uniqueName="[INSURANCE  3].[Column3]" caption="Column3" attribute="1" defaultMemberUniqueName="[INSURANCE  3].[Column3].[All]" allUniqueName="[INSURANCE  3].[Column3].[All]" dimensionUniqueName="[INSURANCE  3]" displayFolder="" count="0" memberValueDatatype="130" unbalanced="0"/>
    <cacheHierarchy uniqueName="[INSURANCE  6].[Column1]" caption="Column1" attribute="1" defaultMemberUniqueName="[INSURANCE  6].[Column1].[All]" allUniqueName="[INSURANCE  6].[Column1].[All]" dimensionUniqueName="[INSURANCE  6]" displayFolder="" count="0" memberValueDatatype="130" unbalanced="0"/>
    <cacheHierarchy uniqueName="[INSURANCE  6].[Column2]" caption="Column2" attribute="1" defaultMemberUniqueName="[INSURANCE  6].[Column2].[All]" allUniqueName="[INSURANCE  6].[Column2].[All]" dimensionUniqueName="[INSURANCE  6]" displayFolder="" count="0" memberValueDatatype="130" unbalanced="0"/>
    <cacheHierarchy uniqueName="[INSURANCE  6].[Column3]" caption="Column3" attribute="1" defaultMemberUniqueName="[INSURANCE  6].[Column3].[All]" allUniqueName="[INSURANCE  6].[Column3].[All]" dimensionUniqueName="[INSURANCE  6]" displayFolder="" count="0" memberValueDatatype="130" unbalanced="0"/>
    <cacheHierarchy uniqueName="[INSURANCE__5].[name]" caption="name" attribute="1" defaultMemberUniqueName="[INSURANCE__5].[name].[All]" allUniqueName="[INSURANCE__5].[name].[All]" dimensionUniqueName="[INSURANCE__5]" displayFolder="" count="0" memberValueDatatype="130" unbalanced="0"/>
    <cacheHierarchy uniqueName="[INSURANCE__5].[phone]" caption="phone" attribute="1" defaultMemberUniqueName="[INSURANCE__5].[phone].[All]" allUniqueName="[INSURANCE__5].[phone].[All]" dimensionUniqueName="[INSURANCE__5]" displayFolder="" count="0" memberValueDatatype="130" unbalanced="0"/>
    <cacheHierarchy uniqueName="[INSURANCE__5].[ClearcoPay]" caption="ClearcoPay" attribute="1" defaultMemberUniqueName="[INSURANCE__5].[ClearcoPay].[All]" allUniqueName="[INSURANCE__5].[ClearcoPay].[All]" dimensionUniqueName="[INSURANCE__5]" displayFolder="" count="0" memberValueDatatype="20" unbalanced="0"/>
    <cacheHierarchy uniqueName="[INSURANCE__5].[coPay]" caption="coPay" attribute="1" defaultMemberUniqueName="[INSURANCE__5].[coPay].[All]" allUniqueName="[INSURANCE__5].[coPay].[All]" dimensionUniqueName="[INSURANCE__5]" displayFolder="" count="0" memberValueDatatype="130" unbalanced="0"/>
    <cacheHierarchy uniqueName="[PATIENT1  3].[firstName]" caption="firstName" attribute="1" defaultMemberUniqueName="[PATIENT1  3].[firstName].[All]" allUniqueName="[PATIENT1  3].[firstName].[All]" dimensionUniqueName="[PATIENT1  3]" displayFolder="" count="0" memberValueDatatype="130" unbalanced="0"/>
    <cacheHierarchy uniqueName="[PATIENT1  3].[lastName]" caption="lastName" attribute="1" defaultMemberUniqueName="[PATIENT1  3].[lastName].[All]" allUniqueName="[PATIENT1  3].[lastName].[All]" dimensionUniqueName="[PATIENT1  3]" displayFolder="" count="0" memberValueDatatype="130" unbalanced="0"/>
    <cacheHierarchy uniqueName="[PATIENT1  3].[birthdate]" caption="birthdate" attribute="1" defaultMemberUniqueName="[PATIENT1  3].[birthdate].[All]" allUniqueName="[PATIENT1  3].[birthdate].[All]" dimensionUniqueName="[PATIENT1  3]" displayFolder="" count="0" memberValueDatatype="130" unbalanced="0"/>
    <cacheHierarchy uniqueName="[PATIENT1  3].[address]" caption="address" attribute="1" defaultMemberUniqueName="[PATIENT1  3].[address].[All]" allUniqueName="[PATIENT1  3].[address].[All]" dimensionUniqueName="[PATIENT1  3]" displayFolder="" count="0" memberValueDatatype="130" unbalanced="0"/>
    <cacheHierarchy uniqueName="[PATIENT1  3].[phone]" caption="phone" attribute="1" defaultMemberUniqueName="[PATIENT1  3].[phone].[All]" allUniqueName="[PATIENT1  3].[phone].[All]" dimensionUniqueName="[PATIENT1  3]" displayFolder="" count="0" memberValueDatatype="130" unbalanced="0"/>
    <cacheHierarchy uniqueName="[PATIENT1  3].[gender]" caption="gender" attribute="1" defaultMemberUniqueName="[PATIENT1  3].[gender].[All]" allUniqueName="[PATIENT1  3].[gender].[All]" dimensionUniqueName="[PATIENT1  3]" displayFolder="" count="0" memberValueDatatype="130" unbalanced="0"/>
    <cacheHierarchy uniqueName="[PATIENT1  3].[insurance]" caption="insurance" attribute="1" defaultMemberUniqueName="[PATIENT1  3].[insurance].[All]" allUniqueName="[PATIENT1  3].[insurance].[All]" dimensionUniqueName="[PATIENT1  3]" displayFolder="" count="0" memberValueDatatype="130" unbalanced="0"/>
    <cacheHierarchy uniqueName="[PATIENT1  3].[patientID]" caption="patientID" attribute="1" defaultMemberUniqueName="[PATIENT1  3].[patientID].[All]" allUniqueName="[PATIENT1  3].[patientID].[All]" dimensionUniqueName="[PATIENT1  3]" displayFolder="" count="0" memberValueDatatype="20" unbalanced="0"/>
    <cacheHierarchy uniqueName="[PATIENT1_1].[firstName]" caption="firstName" attribute="1" defaultMemberUniqueName="[PATIENT1_1].[firstName].[All]" allUniqueName="[PATIENT1_1].[firstName].[All]" dimensionUniqueName="[PATIENT1_1]" displayFolder="" count="0" memberValueDatatype="130" unbalanced="0"/>
    <cacheHierarchy uniqueName="[PATIENT1_1].[lastName]" caption="lastName" attribute="1" defaultMemberUniqueName="[PATIENT1_1].[lastName].[All]" allUniqueName="[PATIENT1_1].[lastName].[All]" dimensionUniqueName="[PATIENT1_1]" displayFolder="" count="0" memberValueDatatype="130" unbalanced="0"/>
    <cacheHierarchy uniqueName="[PATIENT1_1].[birthdate]" caption="birthdate" attribute="1" time="1" defaultMemberUniqueName="[PATIENT1_1].[birthdate].[All]" allUniqueName="[PATIENT1_1].[birthdate].[All]" dimensionUniqueName="[PATIENT1_1]" displayFolder="" count="0" memberValueDatatype="7" unbalanced="0"/>
    <cacheHierarchy uniqueName="[PATIENT1_1].[address]" caption="address" attribute="1" defaultMemberUniqueName="[PATIENT1_1].[address].[All]" allUniqueName="[PATIENT1_1].[address].[All]" dimensionUniqueName="[PATIENT1_1]" displayFolder="" count="0" memberValueDatatype="130" unbalanced="0"/>
    <cacheHierarchy uniqueName="[PATIENT1_1].[phone]" caption="phone" attribute="1" defaultMemberUniqueName="[PATIENT1_1].[phone].[All]" allUniqueName="[PATIENT1_1].[phone].[All]" dimensionUniqueName="[PATIENT1_1]" displayFolder="" count="0" memberValueDatatype="130" unbalanced="0"/>
    <cacheHierarchy uniqueName="[PATIENT1_1].[gender]" caption="gender" attribute="1" defaultMemberUniqueName="[PATIENT1_1].[gender].[All]" allUniqueName="[PATIENT1_1].[gender].[All]" dimensionUniqueName="[PATIENT1_1]" displayFolder="" count="2" memberValueDatatype="130" unbalanced="0">
      <fieldsUsage count="2">
        <fieldUsage x="-1"/>
        <fieldUsage x="0"/>
      </fieldsUsage>
    </cacheHierarchy>
    <cacheHierarchy uniqueName="[PATIENT1_1].[insurance]" caption="insurance" attribute="1" defaultMemberUniqueName="[PATIENT1_1].[insurance].[All]" allUniqueName="[PATIENT1_1].[insurance].[All]" dimensionUniqueName="[PATIENT1_1]" displayFolder="" count="2" memberValueDatatype="130" unbalanced="0"/>
    <cacheHierarchy uniqueName="[PATIENT1_1].[patientID]" caption="patientID" attribute="1" defaultMemberUniqueName="[PATIENT1_1].[patientID].[All]" allUniqueName="[PATIENT1_1].[patientID].[All]" dimensionUniqueName="[PATIENT1_1]" displayFolder="" count="0" memberValueDatatype="20" unbalanced="0"/>
    <cacheHierarchy uniqueName="[PRESCRIPTIONS].[patientID]" caption="patientID" attribute="1" defaultMemberUniqueName="[PRESCRIPTIONS].[patientID].[All]" allUniqueName="[PRESCRIPTIONS].[patientID].[All]" dimensionUniqueName="[PRESCRIPTIONS]" displayFolder="" count="0" memberValueDatatype="20" unbalanced="0"/>
    <cacheHierarchy uniqueName="[PRESCRIPTIONS].[physID]" caption="physID" attribute="1" defaultMemberUniqueName="[PRESCRIPTIONS].[physID].[All]" allUniqueName="[PRESCRIPTIONS].[physID].[All]" dimensionUniqueName="[PRESCRIPTIONS]" displayFolder="" count="0" memberValueDatatype="20" unbalanced="0"/>
    <cacheHierarchy uniqueName="[PRESCRIPTIONS].[NDC]" caption="NDC" attribute="1" defaultMemberUniqueName="[PRESCRIPTIONS].[NDC].[All]" allUniqueName="[PRESCRIPTIONS].[NDC].[All]" dimensionUniqueName="[PRESCRIPTIONS]" displayFolder="" count="0" memberValueDatatype="20" unbalanced="0"/>
    <cacheHierarchy uniqueName="[PRESCRIPTIONS].[NNDC]" caption="NNDC" attribute="1" defaultMemberUniqueName="[PRESCRIPTIONS].[NNDC].[All]" allUniqueName="[PRESCRIPTIONS].[NNDC].[All]" dimensionUniqueName="[PRESCRIPTIONS]" displayFolder="" count="0" memberValueDatatype="20" unbalanced="0"/>
    <cacheHierarchy uniqueName="[PRESCRIPTIONS].[qty]" caption="qty" attribute="1" defaultMemberUniqueName="[PRESCRIPTIONS].[qty].[All]" allUniqueName="[PRESCRIPTIONS].[qty].[All]" dimensionUniqueName="[PRESCRIPTIONS]" displayFolder="" count="0" memberValueDatatype="20" unbalanced="0"/>
    <cacheHierarchy uniqueName="[PRESCRIPTIONS].[Cqty]" caption="Cqty" attribute="1" defaultMemberUniqueName="[PRESCRIPTIONS].[Cqty].[All]" allUniqueName="[PRESCRIPTIONS].[Cqty].[All]" dimensionUniqueName="[PRESCRIPTIONS]" displayFolder="" count="0" memberValueDatatype="20" unbalanced="0"/>
    <cacheHierarchy uniqueName="[PRESCRIPTIONS].[days]" caption="days" attribute="1" defaultMemberUniqueName="[PRESCRIPTIONS].[days].[All]" allUniqueName="[PRESCRIPTIONS].[days].[All]" dimensionUniqueName="[PRESCRIPTIONS]" displayFolder="" count="2" memberValueDatatype="20" unbalanced="0"/>
    <cacheHierarchy uniqueName="[PRESCRIPTIONS].[Date]" caption="Date" attribute="1" time="1" defaultMemberUniqueName="[PRESCRIPTIONS].[Date].[All]" allUniqueName="[PRESCRIPTIONS].[Date].[All]" dimensionUniqueName="[PRESCRIPTIONS]" displayFolder="" count="2" memberValueDatatype="7" unbalanced="0"/>
    <cacheHierarchy uniqueName="[PRESCRIPTIONS].[Drug Price]" caption="Drug Price" attribute="1" defaultMemberUniqueName="[PRESCRIPTIONS].[Drug Price].[All]" allUniqueName="[PRESCRIPTIONS].[Drug Price].[All]" dimensionUniqueName="[PRESCRIPTIONS]" displayFolder="" count="0" memberValueDatatype="5" unbalanced="0"/>
    <cacheHierarchy uniqueName="[PRESCRIPTIONS].[Revenue]" caption="Revenue" attribute="1" defaultMemberUniqueName="[PRESCRIPTIONS].[Revenue].[All]" allUniqueName="[PRESCRIPTIONS].[Revenue].[All]" dimensionUniqueName="[PRESCRIPTIONS]" displayFolder="" count="0" memberValueDatatype="5" unbalanced="0"/>
    <cacheHierarchy uniqueName="[PRESCRIPTIONS].[refills]" caption="refills" attribute="1" defaultMemberUniqueName="[PRESCRIPTIONS].[refills].[All]" allUniqueName="[PRESCRIPTIONS].[refills].[All]" dimensionUniqueName="[PRESCRIPTIONS]" displayFolder="" count="0" memberValueDatatype="20" unbalanced="0"/>
    <cacheHierarchy uniqueName="[PRESCRIPTIONS].[BringInsurance]" caption="BringInsurance" attribute="1" defaultMemberUniqueName="[PRESCRIPTIONS].[BringInsurance].[All]" allUniqueName="[PRESCRIPTIONS].[BringInsurance].[All]" dimensionUniqueName="[PRESCRIPTIONS]" displayFolder="" count="0" memberValueDatatype="130" unbalanced="0"/>
    <cacheHierarchy uniqueName="[PRESCRIPTIONS].[BringCopay]" caption="BringCopay" attribute="1" defaultMemberUniqueName="[PRESCRIPTIONS].[BringCopay].[All]" allUniqueName="[PRESCRIPTIONS].[BringCopay].[All]" dimensionUniqueName="[PRESCRIPTIONS]" displayFolder="" count="0" memberValueDatatype="130" unbalanced="0"/>
    <cacheHierarchy uniqueName="[PRESCRIPTIONS].[status]" caption="status" attribute="1" defaultMemberUniqueName="[PRESCRIPTIONS].[status].[All]" allUniqueName="[PRESCRIPTIONS].[status].[All]" dimensionUniqueName="[PRESCRIPTIONS]" displayFolder="" count="2" memberValueDatatype="130" unbalanced="0"/>
    <cacheHierarchy uniqueName="[PRESCRIPTIONS].[Date (Year)]" caption="Date (Year)" attribute="1" defaultMemberUniqueName="[PRESCRIPTIONS].[Date (Year)].[All]" allUniqueName="[PRESCRIPTIONS].[Date (Year)].[All]" dimensionUniqueName="[PRESCRIPTIONS]" displayFolder="" count="0" memberValueDatatype="130" unbalanced="0"/>
    <cacheHierarchy uniqueName="[PRESCRIPTIONS].[Date (Quarter)]" caption="Date (Quarter)" attribute="1" defaultMemberUniqueName="[PRESCRIPTIONS].[Date (Quarter)].[All]" allUniqueName="[PRESCRIPTIONS].[Date (Quarter)].[All]" dimensionUniqueName="[PRESCRIPTIONS]" displayFolder="" count="0" memberValueDatatype="130" unbalanced="0"/>
    <cacheHierarchy uniqueName="[PRESCRIPTIONS].[Date (Month)]" caption="Date (Month)" attribute="1" defaultMemberUniqueName="[PRESCRIPTIONS].[Date (Month)].[All]" allUniqueName="[PRESCRIPTIONS].[Date (Month)].[All]" dimensionUniqueName="[PRESCRIPTIONS]" displayFolder="" count="0" memberValueDatatype="130" unbalanced="0"/>
    <cacheHierarchy uniqueName="[PRESCRIPTIONS  3].[patientID]" caption="patientID" attribute="1" defaultMemberUniqueName="[PRESCRIPTIONS  3].[patientID].[All]" allUniqueName="[PRESCRIPTIONS  3].[patientID].[All]" dimensionUniqueName="[PRESCRIPTIONS  3]" displayFolder="" count="0" memberValueDatatype="20" unbalanced="0"/>
    <cacheHierarchy uniqueName="[PRESCRIPTIONS  3].[physID]" caption="physID" attribute="1" defaultMemberUniqueName="[PRESCRIPTIONS  3].[physID].[All]" allUniqueName="[PRESCRIPTIONS  3].[physID].[All]" dimensionUniqueName="[PRESCRIPTIONS  3]" displayFolder="" count="0" memberValueDatatype="20" unbalanced="0"/>
    <cacheHierarchy uniqueName="[PRESCRIPTIONS  3].[NDC]" caption="NDC" attribute="1" defaultMemberUniqueName="[PRESCRIPTIONS  3].[NDC].[All]" allUniqueName="[PRESCRIPTIONS  3].[NDC].[All]" dimensionUniqueName="[PRESCRIPTIONS  3]" displayFolder="" count="0" memberValueDatatype="20" unbalanced="0"/>
    <cacheHierarchy uniqueName="[PRESCRIPTIONS  3].[qty]" caption="qty" attribute="1" defaultMemberUniqueName="[PRESCRIPTIONS  3].[qty].[All]" allUniqueName="[PRESCRIPTIONS  3].[qty].[All]" dimensionUniqueName="[PRESCRIPTIONS  3]" displayFolder="" count="0" memberValueDatatype="20" unbalanced="0"/>
    <cacheHierarchy uniqueName="[PRESCRIPTIONS  3].[days]" caption="days" attribute="1" defaultMemberUniqueName="[PRESCRIPTIONS  3].[days].[All]" allUniqueName="[PRESCRIPTIONS  3].[days].[All]" dimensionUniqueName="[PRESCRIPTIONS  3]" displayFolder="" count="0" memberValueDatatype="20" unbalanced="0"/>
    <cacheHierarchy uniqueName="[PRESCRIPTIONS  3].[refills]" caption="refills" attribute="1" defaultMemberUniqueName="[PRESCRIPTIONS  3].[refills].[All]" allUniqueName="[PRESCRIPTIONS  3].[refills].[All]" dimensionUniqueName="[PRESCRIPTIONS  3]" displayFolder="" count="0" memberValueDatatype="20" unbalanced="0"/>
    <cacheHierarchy uniqueName="[PRESCRIPTIONS  3].[status]" caption="status" attribute="1" defaultMemberUniqueName="[PRESCRIPTIONS  3].[status].[All]" allUniqueName="[PRESCRIPTIONS  3].[status].[All]" dimensionUniqueName="[PRESCRIPTIONS  3]" displayFolder="" count="0" memberValueDatatype="130" unbalanced="0"/>
    <cacheHierarchy uniqueName="[SUPPLIER].[name]" caption="name" attribute="1" defaultMemberUniqueName="[SUPPLIER].[name].[All]" allUniqueName="[SUPPLIER].[name].[All]" dimensionUniqueName="[SUPPLIER]" displayFolder="" count="0" memberValueDatatype="130" unbalanced="0"/>
    <cacheHierarchy uniqueName="[SUPPLIER].[address]" caption="address" attribute="1" defaultMemberUniqueName="[SUPPLIER].[address].[All]" allUniqueName="[SUPPLIER].[address].[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130" unbalanced="0"/>
    <cacheHierarchy uniqueName="[SUPPLIER].[supID]" caption="supID" attribute="1" defaultMemberUniqueName="[SUPPLIER].[supID].[All]" allUniqueName="[SUPPLIER].[supID].[All]" dimensionUniqueName="[SUPPLIER]" displayFolder="" count="0" memberValueDatatype="20" unbalanced="0"/>
    <cacheHierarchy uniqueName="[SUPPLIER  3].[name]" caption="name" attribute="1" defaultMemberUniqueName="[SUPPLIER  3].[name].[All]" allUniqueName="[SUPPLIER  3].[name].[All]" dimensionUniqueName="[SUPPLIER  3]" displayFolder="" count="2" memberValueDatatype="130" unbalanced="0"/>
    <cacheHierarchy uniqueName="[SUPPLIER  3].[address]" caption="address" attribute="1" defaultMemberUniqueName="[SUPPLIER  3].[address].[All]" allUniqueName="[SUPPLIER  3].[address].[All]" dimensionUniqueName="[SUPPLIER  3]" displayFolder="" count="0" memberValueDatatype="130" unbalanced="0"/>
    <cacheHierarchy uniqueName="[SUPPLIER  3].[phone]" caption="phone" attribute="1" defaultMemberUniqueName="[SUPPLIER  3].[phone].[All]" allUniqueName="[SUPPLIER  3].[phone].[All]" dimensionUniqueName="[SUPPLIER  3]" displayFolder="" count="0" memberValueDatatype="130" unbalanced="0"/>
    <cacheHierarchy uniqueName="[SUPPLIER  3].[supID]" caption="supID" attribute="1" defaultMemberUniqueName="[SUPPLIER  3].[supID].[All]" allUniqueName="[SUPPLIER  3].[supID].[All]" dimensionUniqueName="[SUPPLIER  3]" displayFolder="" count="0" memberValueDatatype="20" unbalanced="0"/>
    <cacheHierarchy uniqueName="[PRESCRIPTIONS].[Date (Month Index)]" caption="Date (Month Index)" attribute="1" defaultMemberUniqueName="[PRESCRIPTIONS].[Date (Month Index)].[All]" allUniqueName="[PRESCRIPTIONS].[Date (Month Index)].[All]" dimensionUniqueName="[PRESCRIPTIONS]" displayFolder="" count="0" memberValueDatatype="20" unbalanced="0" hidden="1"/>
    <cacheHierarchy uniqueName="[Measures].[__XL_Count DRUGS  3]" caption="__XL_Count DRUGS  3" measure="1" displayFolder="" measureGroup="DRUGS  3" count="0" hidden="1"/>
    <cacheHierarchy uniqueName="[Measures].[__XL_Count DOCTOR1  3]" caption="__XL_Count DOCTOR1  3" measure="1" displayFolder="" measureGroup="DOCTOR1  3" count="0" hidden="1"/>
    <cacheHierarchy uniqueName="[Measures].[__XL_Count INSURANCE  3]" caption="__XL_Count INSURANCE  3" measure="1" displayFolder="" measureGroup="INSURANCE  3" count="0" hidden="1"/>
    <cacheHierarchy uniqueName="[Measures].[__XL_Count PATIENT1  3]" caption="__XL_Count PATIENT1  3" measure="1" displayFolder="" measureGroup="PATIENT1  3" count="0" hidden="1"/>
    <cacheHierarchy uniqueName="[Measures].[__XL_Count PRESCRIPTIONS  3]" caption="__XL_Count PRESCRIPTIONS  3" measure="1" displayFolder="" measureGroup="PRESCRIPTIONS  3" count="0" hidden="1"/>
    <cacheHierarchy uniqueName="[Measures].[__XL_Count SUPPLIER  3]" caption="__XL_Count SUPPLIER  3" measure="1" displayFolder="" measureGroup="SUPPLIER  3" count="0" hidden="1"/>
    <cacheHierarchy uniqueName="[Measures].[__XL_Count INSURANCE  6]" caption="__XL_Count INSURANCE  6" measure="1" displayFolder="" measureGroup="INSURANCE  6" count="0" hidden="1"/>
    <cacheHierarchy uniqueName="[Measures].[__XL_Count PATIENT1_1]" caption="__XL_Count PATIENT1_1" measure="1" displayFolder="" measureGroup="PATIENT1_1" count="0" hidden="1"/>
    <cacheHierarchy uniqueName="[Measures].[__XL_Count PRESCRIPTIONS]" caption="__XL_Count PRESCRIPTIONS" measure="1" displayFolder="" measureGroup="PRESCRIPTIONS" count="0" hidden="1"/>
    <cacheHierarchy uniqueName="[Measures].[__XL_Count DRUGS]" caption="__XL_Count DRUGS" measure="1" displayFolder="" measureGroup="DRUGS" count="0" hidden="1"/>
    <cacheHierarchy uniqueName="[Measures].[__XL_Count DOCTOR1_1]" caption="__XL_Count DOCTOR1_1" measure="1" displayFolder="" measureGroup="DOCTOR1_1" count="0" hidden="1"/>
    <cacheHierarchy uniqueName="[Measures].[__XL_Count SUPPLIER]" caption="__XL_Count SUPPLIER" measure="1" displayFolder="" measureGroup="SUPPLIER" count="0" hidden="1"/>
    <cacheHierarchy uniqueName="[Measures].[__XL_Count INSURANCE__5]" caption="__XL_Count INSURANCE__5" measure="1" displayFolder="" measureGroup="INSURANCE__5" count="0" hidden="1"/>
    <cacheHierarchy uniqueName="[Measures].[__No measures defined]" caption="__No measures defined" measure="1" displayFolder="" count="0" hidden="1"/>
    <cacheHierarchy uniqueName="[Measures].[Count of patientID]" caption="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Distinct Count of patientID]" caption="Distinct 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Sum of NDC]" caption="Sum of NDC" measure="1" displayFolder="" measureGroup="PRESCRIPTIONS" count="0" hidden="1">
      <extLst>
        <ext xmlns:x15="http://schemas.microsoft.com/office/spreadsheetml/2010/11/main" uri="{B97F6D7D-B522-45F9-BDA1-12C45D357490}">
          <x15:cacheHierarchy aggregatedColumn="58"/>
        </ext>
      </extLst>
    </cacheHierarchy>
    <cacheHierarchy uniqueName="[Measures].[Count of NDC]" caption="Count of NDC" measure="1" displayFolder="" measureGroup="PRESCRIPTIONS" count="0" hidden="1">
      <extLst>
        <ext xmlns:x15="http://schemas.microsoft.com/office/spreadsheetml/2010/11/main" uri="{B97F6D7D-B522-45F9-BDA1-12C45D357490}">
          <x15:cacheHierarchy aggregatedColumn="58"/>
        </ext>
      </extLst>
    </cacheHierarchy>
    <cacheHierarchy uniqueName="[Measures].[Sum of qty]" caption="Sum of qty" measure="1" displayFolder="" measureGroup="PRESCRIPTIONS  3" count="0" hidden="1">
      <extLst>
        <ext xmlns:x15="http://schemas.microsoft.com/office/spreadsheetml/2010/11/main" uri="{B97F6D7D-B522-45F9-BDA1-12C45D357490}">
          <x15:cacheHierarchy aggregatedColumn="76"/>
        </ext>
      </extLst>
    </cacheHierarchy>
    <cacheHierarchy uniqueName="[Measures].[Sum of qty 2]" caption="Sum of qty 2" measure="1" displayFolder="" measureGroup="PRESCRIPTIONS" count="0" hidden="1">
      <extLst>
        <ext xmlns:x15="http://schemas.microsoft.com/office/spreadsheetml/2010/11/main" uri="{B97F6D7D-B522-45F9-BDA1-12C45D357490}">
          <x15:cacheHierarchy aggregatedColumn="60"/>
        </ext>
      </extLst>
    </cacheHierarchy>
    <cacheHierarchy uniqueName="[Measures].[Sum of patientID]" caption="Sum of patientID" measure="1" displayFolder="" measureGroup="PRESCRIPTIONS" count="0" hidden="1">
      <extLst>
        <ext xmlns:x15="http://schemas.microsoft.com/office/spreadsheetml/2010/11/main" uri="{B97F6D7D-B522-45F9-BDA1-12C45D357490}">
          <x15:cacheHierarchy aggregatedColumn="56"/>
        </ext>
      </extLst>
    </cacheHierarchy>
    <cacheHierarchy uniqueName="[Measures].[Sum of physID]" caption="Sum of physID" measure="1" displayFolder="" measureGroup="PRESCRIPTIONS" count="0" hidden="1">
      <extLst>
        <ext xmlns:x15="http://schemas.microsoft.com/office/spreadsheetml/2010/11/main" uri="{B97F6D7D-B522-45F9-BDA1-12C45D357490}">
          <x15:cacheHierarchy aggregatedColumn="57"/>
        </ext>
      </extLst>
    </cacheHierarchy>
    <cacheHierarchy uniqueName="[Measures].[Count of gender]" caption="Count of gender" measure="1" displayFolder="" measureGroup="PATIENT1  3" count="0" hidden="1">
      <extLst>
        <ext xmlns:x15="http://schemas.microsoft.com/office/spreadsheetml/2010/11/main" uri="{B97F6D7D-B522-45F9-BDA1-12C45D357490}">
          <x15:cacheHierarchy aggregatedColumn="45"/>
        </ext>
      </extLst>
    </cacheHierarchy>
    <cacheHierarchy uniqueName="[Measures].[Sum of supID]" caption="Sum of supID" measure="1" displayFolder="" measureGroup="SUPPLIER  3" count="0" hidden="1">
      <extLst>
        <ext xmlns:x15="http://schemas.microsoft.com/office/spreadsheetml/2010/11/main" uri="{B97F6D7D-B522-45F9-BDA1-12C45D357490}">
          <x15:cacheHierarchy aggregatedColumn="87"/>
        </ext>
      </extLst>
    </cacheHierarchy>
    <cacheHierarchy uniqueName="[Measures].[Count of NDC 2]" caption="Count of NDC 2" measure="1" displayFolder="" measureGroup="DRUGS" count="0" hidden="1">
      <extLst>
        <ext xmlns:x15="http://schemas.microsoft.com/office/spreadsheetml/2010/11/main" uri="{B97F6D7D-B522-45F9-BDA1-12C45D357490}">
          <x15:cacheHierarchy aggregatedColumn="10"/>
        </ext>
      </extLst>
    </cacheHierarchy>
    <cacheHierarchy uniqueName="[Measures].[Count of status]" caption="Count of status" measure="1" displayFolder="" measureGroup="PRESCRIPTIONS  3" count="0" hidden="1">
      <extLst>
        <ext xmlns:x15="http://schemas.microsoft.com/office/spreadsheetml/2010/11/main" uri="{B97F6D7D-B522-45F9-BDA1-12C45D357490}">
          <x15:cacheHierarchy aggregatedColumn="79"/>
        </ext>
      </extLst>
    </cacheHierarchy>
    <cacheHierarchy uniqueName="[Measures].[Sum of Revenue]" caption="Sum of Revenue" measure="1" displayFolder="" measureGroup="PRESCRIPTIONS" count="0" hidden="1">
      <extLst>
        <ext xmlns:x15="http://schemas.microsoft.com/office/spreadsheetml/2010/11/main" uri="{B97F6D7D-B522-45F9-BDA1-12C45D357490}">
          <x15:cacheHierarchy aggregatedColumn="65"/>
        </ext>
      </extLst>
    </cacheHierarchy>
    <cacheHierarchy uniqueName="[Measures].[Sum of NNDC]" caption="Sum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NNDC]" caption="Count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gender 2]" caption="Count of gender 2" measure="1" displayFolder="" measureGroup="PATIENT1_1"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status 2]" caption="Count of status 2" measure="1" displayFolder="" measureGroup="PRESCRIPTIONS" count="0" hidden="1">
      <extLst>
        <ext xmlns:x15="http://schemas.microsoft.com/office/spreadsheetml/2010/11/main" uri="{B97F6D7D-B522-45F9-BDA1-12C45D357490}">
          <x15:cacheHierarchy aggregatedColumn="69"/>
        </ext>
      </extLst>
    </cacheHierarchy>
    <cacheHierarchy uniqueName="[Measures].[Count of patientID 2]" caption="Count of patientID 2" measure="1" displayFolder="" measureGroup="PRESCRIPTIONS" count="0" hidden="1">
      <extLst>
        <ext xmlns:x15="http://schemas.microsoft.com/office/spreadsheetml/2010/11/main" uri="{B97F6D7D-B522-45F9-BDA1-12C45D357490}">
          <x15:cacheHierarchy aggregatedColumn="56"/>
        </ext>
      </extLst>
    </cacheHierarchy>
    <cacheHierarchy uniqueName="[Measures].[Sum of NNDC 2]" caption="Sum of NNDC 2" measure="1" displayFolder="" measureGroup="DRUGS" count="0" hidden="1">
      <extLst>
        <ext xmlns:x15="http://schemas.microsoft.com/office/spreadsheetml/2010/11/main" uri="{B97F6D7D-B522-45F9-BDA1-12C45D357490}">
          <x15:cacheHierarchy aggregatedColumn="11"/>
        </ext>
      </extLst>
    </cacheHierarchy>
    <cacheHierarchy uniqueName="[Measures].[Count of NNDC 2]" caption="Count of NNDC 2" measure="1" displayFolder="" measureGroup="DRUGS" count="0" hidden="1">
      <extLst>
        <ext xmlns:x15="http://schemas.microsoft.com/office/spreadsheetml/2010/11/main" uri="{B97F6D7D-B522-45F9-BDA1-12C45D357490}">
          <x15:cacheHierarchy aggregatedColumn="11"/>
        </ext>
      </extLst>
    </cacheHierarchy>
  </cacheHierarchies>
  <kpis count="0"/>
  <dimensions count="14">
    <dimension name="DOCTOR1  3" uniqueName="[DOCTOR1  3]" caption="DOCTOR1  3"/>
    <dimension name="DOCTOR1_1" uniqueName="[DOCTOR1_1]" caption="DOCTOR1_1"/>
    <dimension name="DRUGS" uniqueName="[DRUGS]" caption="DRUGS"/>
    <dimension name="DRUGS  3" uniqueName="[DRUGS  3]" caption="DRUGS  3"/>
    <dimension name="INSURANCE  3" uniqueName="[INSURANCE  3]" caption="INSURANCE  3"/>
    <dimension name="INSURANCE  6" uniqueName="[INSURANCE  6]" caption="INSURANCE  6"/>
    <dimension name="INSURANCE__5" uniqueName="[INSURANCE__5]" caption="INSURANCE__5"/>
    <dimension measure="1" name="Measures" uniqueName="[Measures]" caption="Measures"/>
    <dimension name="PATIENT1  3" uniqueName="[PATIENT1  3]" caption="PATIENT1  3"/>
    <dimension name="PATIENT1_1" uniqueName="[PATIENT1_1]" caption="PATIENT1_1"/>
    <dimension name="PRESCRIPTIONS" uniqueName="[PRESCRIPTIONS]" caption="PRESCRIPTIONS"/>
    <dimension name="PRESCRIPTIONS  3" uniqueName="[PRESCRIPTIONS  3]" caption="PRESCRIPTIONS  3"/>
    <dimension name="SUPPLIER" uniqueName="[SUPPLIER]" caption="SUPPLIER"/>
    <dimension name="SUPPLIER  3" uniqueName="[SUPPLIER  3]" caption="SUPPLIER  3"/>
  </dimensions>
  <measureGroups count="13">
    <measureGroup name="DOCTOR1  3" caption="DOCTOR1  3"/>
    <measureGroup name="DOCTOR1_1" caption="DOCTOR1_1"/>
    <measureGroup name="DRUGS" caption="DRUGS"/>
    <measureGroup name="DRUGS  3" caption="DRUGS  3"/>
    <measureGroup name="INSURANCE  3" caption="INSURANCE  3"/>
    <measureGroup name="INSURANCE  6" caption="INSURANCE  6"/>
    <measureGroup name="INSURANCE__5" caption="INSURANCE__5"/>
    <measureGroup name="PATIENT1  3" caption="PATIENT1  3"/>
    <measureGroup name="PATIENT1_1" caption="PATIENT1_1"/>
    <measureGroup name="PRESCRIPTIONS" caption="PRESCRIPTIONS"/>
    <measureGroup name="PRESCRIPTIONS  3" caption="PRESCRIPTIONS  3"/>
    <measureGroup name="SUPPLIER" caption="SUPPLIER"/>
    <measureGroup name="SUPPLIER  3" caption="SUPPLIER  3"/>
  </measureGroups>
  <maps count="16">
    <map measureGroup="0" dimension="0"/>
    <map measureGroup="1" dimension="1"/>
    <map measureGroup="2" dimension="2"/>
    <map measureGroup="3" dimension="3"/>
    <map measureGroup="3" dimension="13"/>
    <map measureGroup="4" dimension="4"/>
    <map measureGroup="5" dimension="5"/>
    <map measureGroup="6" dimension="6"/>
    <map measureGroup="7" dimension="8"/>
    <map measureGroup="8" dimension="9"/>
    <map measureGroup="9" dimension="10"/>
    <map measureGroup="10" dimension="0"/>
    <map measureGroup="10" dimension="8"/>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4.00789710648" backgroundQuery="1" createdVersion="8" refreshedVersion="8" minRefreshableVersion="3" recordCount="0" supportSubquery="1" supportAdvancedDrill="1" xr:uid="{AF5A5953-617F-4959-87E7-45E94013DE03}">
  <cacheSource type="external" connectionId="21"/>
  <cacheFields count="3">
    <cacheField name="[PRESCRIPTIONS].[status].[status]" caption="status" numFmtId="0" hierarchy="69" level="1">
      <sharedItems count="2">
        <s v="filled"/>
        <s v="picked up"/>
      </sharedItems>
    </cacheField>
    <cacheField name="[Measures].[Count of status 2]" caption="Count of status 2" numFmtId="0" hierarchy="119" level="32767"/>
    <cacheField name="[DRUGS].[brandName].[brandName]" caption="brandName" numFmtId="0" hierarchy="8" level="1">
      <sharedItems containsSemiMixedTypes="0" containsNonDate="0" containsString="0"/>
    </cacheField>
  </cacheFields>
  <cacheHierarchies count="123">
    <cacheHierarchy uniqueName="[DOCTOR1  3].[physID]" caption="physID" attribute="1" defaultMemberUniqueName="[DOCTOR1  3].[physID].[All]" allUniqueName="[DOCTOR1  3].[physID].[All]" dimensionUniqueName="[DOCTOR1  3]" displayFolder="" count="0" memberValueDatatype="20" unbalanced="0"/>
    <cacheHierarchy uniqueName="[DOCTOR1  3].[name]" caption="name" attribute="1" defaultMemberUniqueName="[DOCTOR1  3].[name].[All]" allUniqueName="[DOCTOR1  3].[name].[All]" dimensionUniqueName="[DOCTOR1  3]" displayFolder="" count="0" memberValueDatatype="130" unbalanced="0"/>
    <cacheHierarchy uniqueName="[DOCTOR1  3].[address]" caption="address" attribute="1" defaultMemberUniqueName="[DOCTOR1  3].[address].[All]" allUniqueName="[DOCTOR1  3].[address].[All]" dimensionUniqueName="[DOCTOR1  3]" displayFolder="" count="0" memberValueDatatype="130" unbalanced="0"/>
    <cacheHierarchy uniqueName="[DOCTOR1  3].[phone]" caption="phone" attribute="1" defaultMemberUniqueName="[DOCTOR1  3].[phone].[All]" allUniqueName="[DOCTOR1  3].[phone].[All]" dimensionUniqueName="[DOCTOR1  3]" displayFolder="" count="0" memberValueDatatype="130" unbalanced="0"/>
    <cacheHierarchy uniqueName="[DOCTOR1_1].[physID]" caption="physID" attribute="1" defaultMemberUniqueName="[DOCTOR1_1].[physID].[All]" allUniqueName="[DOCTOR1_1].[physID].[All]" dimensionUniqueName="[DOCTOR1_1]" displayFolder="" count="0" memberValueDatatype="130" unbalanced="0"/>
    <cacheHierarchy uniqueName="[DOCTOR1_1].[name]" caption="name" attribute="1" defaultMemberUniqueName="[DOCTOR1_1].[name].[All]" allUniqueName="[DOCTOR1_1].[name].[All]" dimensionUniqueName="[DOCTOR1_1]" displayFolder="" count="2" memberValueDatatype="130" unbalanced="0"/>
    <cacheHierarchy uniqueName="[DOCTOR1_1].[address]" caption="address" attribute="1" defaultMemberUniqueName="[DOCTOR1_1].[address].[All]" allUniqueName="[DOCTOR1_1].[address].[All]" dimensionUniqueName="[DOCTOR1_1]" displayFolder="" count="0" memberValueDatatype="130" unbalanced="0"/>
    <cacheHierarchy uniqueName="[DOCTOR1_1].[phone]" caption="phone" attribute="1" defaultMemberUniqueName="[DOCTOR1_1].[phone].[All]" allUniqueName="[DOCTOR1_1].[phone].[All]" dimensionUniqueName="[DOCTOR1_1]" displayFolder="" count="0" memberValueDatatype="130" unbalanced="0"/>
    <cacheHierarchy uniqueName="[DRUGS].[brandName]" caption="brandName" attribute="1" defaultMemberUniqueName="[DRUGS].[brandName].[All]" allUniqueName="[DRUGS].[brandName].[All]" dimensionUniqueName="[DRUGS]" displayFolder="" count="2" memberValueDatatype="130" unbalanced="0">
      <fieldsUsage count="2">
        <fieldUsage x="-1"/>
        <fieldUsage x="2"/>
      </fieldsUsage>
    </cacheHierarchy>
    <cacheHierarchy uniqueName="[DRUGS].[genericName]" caption="genericName" attribute="1" defaultMemberUniqueName="[DRUGS].[genericName].[All]" allUniqueName="[DRUGS].[genericName].[All]" dimensionUniqueName="[DRUGS]" displayFolder="" count="0" memberValueDatatype="130" unbalanced="0"/>
    <cacheHierarchy uniqueName="[DRUGS].[NDC]" caption="NDC" attribute="1" defaultMemberUniqueName="[DRUGS].[NDC].[All]" allUniqueName="[DRUGS].[NDC].[All]" dimensionUniqueName="[DRUGS]" displayFolder="" count="0" memberValueDatatype="130" unbalanced="0"/>
    <cacheHierarchy uniqueName="[DRUGS].[NNDC]" caption="NNDC" attribute="1" defaultMemberUniqueName="[DRUGS].[NNDC].[All]" allUniqueName="[DRUGS].[NNDC].[All]" dimensionUniqueName="[DRUGS]" displayFolder="" count="0" memberValueDatatype="20" unbalanced="0"/>
    <cacheHierarchy uniqueName="[DRUGS].[dosage]" caption="dosage" attribute="1" defaultMemberUniqueName="[DRUGS].[dosage].[All]" allUniqueName="[DRUGS].[dosage].[All]" dimensionUniqueName="[DRUGS]" displayFolder="" count="0" memberValueDatatype="130" unbalanced="0"/>
    <cacheHierarchy uniqueName="[DRUGS].[expDate]" caption="expDate" attribute="1" defaultMemberUniqueName="[DRUGS].[expDate].[All]" allUniqueName="[DRUGS].[expDate].[All]" dimensionUniqueName="[DRUGS]" displayFolder="" count="0" memberValueDatatype="130" unbalanced="0"/>
    <cacheHierarchy uniqueName="[DRUGS].[Days to Expiry]" caption="Days to Expiry" attribute="1" defaultMemberUniqueName="[DRUGS].[Days to Expiry].[All]" allUniqueName="[DRUGS].[Days to Expiry].[All]" dimensionUniqueName="[DRUGS]" displayFolder="" count="0" memberValueDatatype="20" unbalanced="0"/>
    <cacheHierarchy uniqueName="[DRUGS].[Expiry Status]" caption="Expiry Status" attribute="1" defaultMemberUniqueName="[DRUGS].[Expiry Status].[All]" allUniqueName="[DRUGS].[Expiry Status].[All]" dimensionUniqueName="[DRUGS]" displayFolder="" count="2" memberValueDatatype="130" unbalanced="0"/>
    <cacheHierarchy uniqueName="[DRUGS].[supID]" caption="supID" attribute="1" defaultMemberUniqueName="[DRUGS].[supID].[All]" allUniqueName="[DRUGS].[supID].[All]" dimensionUniqueName="[DRUGS]" displayFolder="" count="0" memberValueDatatype="130" unbalanced="0"/>
    <cacheHierarchy uniqueName="[DRUGS].[Drug Category]" caption="Drug Category" attribute="1" defaultMemberUniqueName="[DRUGS].[Drug Category].[All]" allUniqueName="[DRUGS].[Drug Category].[All]" dimensionUniqueName="[DRUGS]" displayFolder="" count="0" memberValueDatatype="130" unbalanced="0"/>
    <cacheHierarchy uniqueName="[DRUGS].[purchasePrice]" caption="purchasePrice" attribute="1" defaultMemberUniqueName="[DRUGS].[purchasePrice].[All]" allUniqueName="[DRUGS].[purchasePrice].[All]" dimensionUniqueName="[DRUGS]" displayFolder="" count="0" memberValueDatatype="130" unbalanced="0"/>
    <cacheHierarchy uniqueName="[DRUGS].[cpurchasePrice]" caption="cpurchasePrice" attribute="1" defaultMemberUniqueName="[DRUGS].[cpurchasePrice].[All]" allUniqueName="[DRUGS].[cpurchasePrice].[All]" dimensionUniqueName="[DRUGS]" displayFolder="" count="0" memberValueDatatype="5" unbalanced="0"/>
    <cacheHierarchy uniqueName="[DRUGS].[sellPrice]" caption="sellPrice" attribute="1" defaultMemberUniqueName="[DRUGS].[sellPrice].[All]" allUniqueName="[DRUGS].[sellPrice].[All]" dimensionUniqueName="[DRUGS]" displayFolder="" count="0" memberValueDatatype="130" unbalanced="0"/>
    <cacheHierarchy uniqueName="[DRUGS].[Exp Date]" caption="Exp Date" attribute="1" time="1" defaultMemberUniqueName="[DRUGS].[Exp Date].[All]" allUniqueName="[DRUGS].[Exp Date].[All]" dimensionUniqueName="[DRUGS]" displayFolder="" count="0" memberValueDatatype="7" unbalanced="0"/>
    <cacheHierarchy uniqueName="[DRUGS  3].[brandName]" caption="brandName" attribute="1" defaultMemberUniqueName="[DRUGS  3].[brandName].[All]" allUniqueName="[DRUGS  3].[brandName].[All]" dimensionUniqueName="[DRUGS  3]" displayFolder="" count="0" memberValueDatatype="130" unbalanced="0"/>
    <cacheHierarchy uniqueName="[DRUGS  3].[genericName]" caption="genericName" attribute="1" defaultMemberUniqueName="[DRUGS  3].[genericName].[All]" allUniqueName="[DRUGS  3].[genericName].[All]" dimensionUniqueName="[DRUGS  3]" displayFolder="" count="0" memberValueDatatype="130" unbalanced="0"/>
    <cacheHierarchy uniqueName="[DRUGS  3].[NDC]" caption="NDC" attribute="1" defaultMemberUniqueName="[DRUGS  3].[NDC].[All]" allUniqueName="[DRUGS  3].[NDC].[All]" dimensionUniqueName="[DRUGS  3]" displayFolder="" count="0" memberValueDatatype="20" unbalanced="0"/>
    <cacheHierarchy uniqueName="[DRUGS  3].[dosage]" caption="dosage" attribute="1" defaultMemberUniqueName="[DRUGS  3].[dosage].[All]" allUniqueName="[DRUGS  3].[dosage].[All]" dimensionUniqueName="[DRUGS  3]" displayFolder="" count="0" memberValueDatatype="20" unbalanced="0"/>
    <cacheHierarchy uniqueName="[DRUGS  3].[expDate]" caption="expDate" attribute="1" defaultMemberUniqueName="[DRUGS  3].[expDate].[All]" allUniqueName="[DRUGS  3].[expDate].[All]" dimensionUniqueName="[DRUGS  3]" displayFolder="" count="0" memberValueDatatype="130" unbalanced="0"/>
    <cacheHierarchy uniqueName="[DRUGS  3].[supID]" caption="supID" attribute="1" defaultMemberUniqueName="[DRUGS  3].[supID].[All]" allUniqueName="[DRUGS  3].[supID].[All]" dimensionUniqueName="[DRUGS  3]" displayFolder="" count="0" memberValueDatatype="20" unbalanced="0"/>
    <cacheHierarchy uniqueName="[DRUGS  3].[purchasePrice]" caption="purchasePrice" attribute="1" defaultMemberUniqueName="[DRUGS  3].[purchasePrice].[All]" allUniqueName="[DRUGS  3].[purchasePrice].[All]" dimensionUniqueName="[DRUGS  3]" displayFolder="" count="0" memberValueDatatype="5" unbalanced="0"/>
    <cacheHierarchy uniqueName="[DRUGS  3].[sellPrice]" caption="sellPrice" attribute="1" defaultMemberUniqueName="[DRUGS  3].[sellPrice].[All]" allUniqueName="[DRUGS  3].[sellPrice].[All]" dimensionUniqueName="[DRUGS  3]" displayFolder="" count="0" memberValueDatatype="5" unbalanced="0"/>
    <cacheHierarchy uniqueName="[INSURANCE  3].[Column1]" caption="Column1" attribute="1" defaultMemberUniqueName="[INSURANCE  3].[Column1].[All]" allUniqueName="[INSURANCE  3].[Column1].[All]" dimensionUniqueName="[INSURANCE  3]" displayFolder="" count="0" memberValueDatatype="130" unbalanced="0"/>
    <cacheHierarchy uniqueName="[INSURANCE  3].[Column2]" caption="Column2" attribute="1" defaultMemberUniqueName="[INSURANCE  3].[Column2].[All]" allUniqueName="[INSURANCE  3].[Column2].[All]" dimensionUniqueName="[INSURANCE  3]" displayFolder="" count="0" memberValueDatatype="130" unbalanced="0"/>
    <cacheHierarchy uniqueName="[INSURANCE  3].[Column3]" caption="Column3" attribute="1" defaultMemberUniqueName="[INSURANCE  3].[Column3].[All]" allUniqueName="[INSURANCE  3].[Column3].[All]" dimensionUniqueName="[INSURANCE  3]" displayFolder="" count="0" memberValueDatatype="130" unbalanced="0"/>
    <cacheHierarchy uniqueName="[INSURANCE  6].[Column1]" caption="Column1" attribute="1" defaultMemberUniqueName="[INSURANCE  6].[Column1].[All]" allUniqueName="[INSURANCE  6].[Column1].[All]" dimensionUniqueName="[INSURANCE  6]" displayFolder="" count="0" memberValueDatatype="130" unbalanced="0"/>
    <cacheHierarchy uniqueName="[INSURANCE  6].[Column2]" caption="Column2" attribute="1" defaultMemberUniqueName="[INSURANCE  6].[Column2].[All]" allUniqueName="[INSURANCE  6].[Column2].[All]" dimensionUniqueName="[INSURANCE  6]" displayFolder="" count="0" memberValueDatatype="130" unbalanced="0"/>
    <cacheHierarchy uniqueName="[INSURANCE  6].[Column3]" caption="Column3" attribute="1" defaultMemberUniqueName="[INSURANCE  6].[Column3].[All]" allUniqueName="[INSURANCE  6].[Column3].[All]" dimensionUniqueName="[INSURANCE  6]" displayFolder="" count="0" memberValueDatatype="130" unbalanced="0"/>
    <cacheHierarchy uniqueName="[INSURANCE__5].[name]" caption="name" attribute="1" defaultMemberUniqueName="[INSURANCE__5].[name].[All]" allUniqueName="[INSURANCE__5].[name].[All]" dimensionUniqueName="[INSURANCE__5]" displayFolder="" count="0" memberValueDatatype="130" unbalanced="0"/>
    <cacheHierarchy uniqueName="[INSURANCE__5].[phone]" caption="phone" attribute="1" defaultMemberUniqueName="[INSURANCE__5].[phone].[All]" allUniqueName="[INSURANCE__5].[phone].[All]" dimensionUniqueName="[INSURANCE__5]" displayFolder="" count="0" memberValueDatatype="130" unbalanced="0"/>
    <cacheHierarchy uniqueName="[INSURANCE__5].[ClearcoPay]" caption="ClearcoPay" attribute="1" defaultMemberUniqueName="[INSURANCE__5].[ClearcoPay].[All]" allUniqueName="[INSURANCE__5].[ClearcoPay].[All]" dimensionUniqueName="[INSURANCE__5]" displayFolder="" count="0" memberValueDatatype="20" unbalanced="0"/>
    <cacheHierarchy uniqueName="[INSURANCE__5].[coPay]" caption="coPay" attribute="1" defaultMemberUniqueName="[INSURANCE__5].[coPay].[All]" allUniqueName="[INSURANCE__5].[coPay].[All]" dimensionUniqueName="[INSURANCE__5]" displayFolder="" count="0" memberValueDatatype="130" unbalanced="0"/>
    <cacheHierarchy uniqueName="[PATIENT1  3].[firstName]" caption="firstName" attribute="1" defaultMemberUniqueName="[PATIENT1  3].[firstName].[All]" allUniqueName="[PATIENT1  3].[firstName].[All]" dimensionUniqueName="[PATIENT1  3]" displayFolder="" count="0" memberValueDatatype="130" unbalanced="0"/>
    <cacheHierarchy uniqueName="[PATIENT1  3].[lastName]" caption="lastName" attribute="1" defaultMemberUniqueName="[PATIENT1  3].[lastName].[All]" allUniqueName="[PATIENT1  3].[lastName].[All]" dimensionUniqueName="[PATIENT1  3]" displayFolder="" count="0" memberValueDatatype="130" unbalanced="0"/>
    <cacheHierarchy uniqueName="[PATIENT1  3].[birthdate]" caption="birthdate" attribute="1" defaultMemberUniqueName="[PATIENT1  3].[birthdate].[All]" allUniqueName="[PATIENT1  3].[birthdate].[All]" dimensionUniqueName="[PATIENT1  3]" displayFolder="" count="0" memberValueDatatype="130" unbalanced="0"/>
    <cacheHierarchy uniqueName="[PATIENT1  3].[address]" caption="address" attribute="1" defaultMemberUniqueName="[PATIENT1  3].[address].[All]" allUniqueName="[PATIENT1  3].[address].[All]" dimensionUniqueName="[PATIENT1  3]" displayFolder="" count="0" memberValueDatatype="130" unbalanced="0"/>
    <cacheHierarchy uniqueName="[PATIENT1  3].[phone]" caption="phone" attribute="1" defaultMemberUniqueName="[PATIENT1  3].[phone].[All]" allUniqueName="[PATIENT1  3].[phone].[All]" dimensionUniqueName="[PATIENT1  3]" displayFolder="" count="0" memberValueDatatype="130" unbalanced="0"/>
    <cacheHierarchy uniqueName="[PATIENT1  3].[gender]" caption="gender" attribute="1" defaultMemberUniqueName="[PATIENT1  3].[gender].[All]" allUniqueName="[PATIENT1  3].[gender].[All]" dimensionUniqueName="[PATIENT1  3]" displayFolder="" count="0" memberValueDatatype="130" unbalanced="0"/>
    <cacheHierarchy uniqueName="[PATIENT1  3].[insurance]" caption="insurance" attribute="1" defaultMemberUniqueName="[PATIENT1  3].[insurance].[All]" allUniqueName="[PATIENT1  3].[insurance].[All]" dimensionUniqueName="[PATIENT1  3]" displayFolder="" count="0" memberValueDatatype="130" unbalanced="0"/>
    <cacheHierarchy uniqueName="[PATIENT1  3].[patientID]" caption="patientID" attribute="1" defaultMemberUniqueName="[PATIENT1  3].[patientID].[All]" allUniqueName="[PATIENT1  3].[patientID].[All]" dimensionUniqueName="[PATIENT1  3]" displayFolder="" count="0" memberValueDatatype="20" unbalanced="0"/>
    <cacheHierarchy uniqueName="[PATIENT1_1].[firstName]" caption="firstName" attribute="1" defaultMemberUniqueName="[PATIENT1_1].[firstName].[All]" allUniqueName="[PATIENT1_1].[firstName].[All]" dimensionUniqueName="[PATIENT1_1]" displayFolder="" count="0" memberValueDatatype="130" unbalanced="0"/>
    <cacheHierarchy uniqueName="[PATIENT1_1].[lastName]" caption="lastName" attribute="1" defaultMemberUniqueName="[PATIENT1_1].[lastName].[All]" allUniqueName="[PATIENT1_1].[lastName].[All]" dimensionUniqueName="[PATIENT1_1]" displayFolder="" count="0" memberValueDatatype="130" unbalanced="0"/>
    <cacheHierarchy uniqueName="[PATIENT1_1].[birthdate]" caption="birthdate" attribute="1" time="1" defaultMemberUniqueName="[PATIENT1_1].[birthdate].[All]" allUniqueName="[PATIENT1_1].[birthdate].[All]" dimensionUniqueName="[PATIENT1_1]" displayFolder="" count="0" memberValueDatatype="7" unbalanced="0"/>
    <cacheHierarchy uniqueName="[PATIENT1_1].[address]" caption="address" attribute="1" defaultMemberUniqueName="[PATIENT1_1].[address].[All]" allUniqueName="[PATIENT1_1].[address].[All]" dimensionUniqueName="[PATIENT1_1]" displayFolder="" count="0" memberValueDatatype="130" unbalanced="0"/>
    <cacheHierarchy uniqueName="[PATIENT1_1].[phone]" caption="phone" attribute="1" defaultMemberUniqueName="[PATIENT1_1].[phone].[All]" allUniqueName="[PATIENT1_1].[phone].[All]" dimensionUniqueName="[PATIENT1_1]" displayFolder="" count="0" memberValueDatatype="130" unbalanced="0"/>
    <cacheHierarchy uniqueName="[PATIENT1_1].[gender]" caption="gender" attribute="1" defaultMemberUniqueName="[PATIENT1_1].[gender].[All]" allUniqueName="[PATIENT1_1].[gender].[All]" dimensionUniqueName="[PATIENT1_1]" displayFolder="" count="2" memberValueDatatype="130" unbalanced="0"/>
    <cacheHierarchy uniqueName="[PATIENT1_1].[insurance]" caption="insurance" attribute="1" defaultMemberUniqueName="[PATIENT1_1].[insurance].[All]" allUniqueName="[PATIENT1_1].[insurance].[All]" dimensionUniqueName="[PATIENT1_1]" displayFolder="" count="2" memberValueDatatype="130" unbalanced="0"/>
    <cacheHierarchy uniqueName="[PATIENT1_1].[patientID]" caption="patientID" attribute="1" defaultMemberUniqueName="[PATIENT1_1].[patientID].[All]" allUniqueName="[PATIENT1_1].[patientID].[All]" dimensionUniqueName="[PATIENT1_1]" displayFolder="" count="0" memberValueDatatype="20" unbalanced="0"/>
    <cacheHierarchy uniqueName="[PRESCRIPTIONS].[patientID]" caption="patientID" attribute="1" defaultMemberUniqueName="[PRESCRIPTIONS].[patientID].[All]" allUniqueName="[PRESCRIPTIONS].[patientID].[All]" dimensionUniqueName="[PRESCRIPTIONS]" displayFolder="" count="0" memberValueDatatype="20" unbalanced="0"/>
    <cacheHierarchy uniqueName="[PRESCRIPTIONS].[physID]" caption="physID" attribute="1" defaultMemberUniqueName="[PRESCRIPTIONS].[physID].[All]" allUniqueName="[PRESCRIPTIONS].[physID].[All]" dimensionUniqueName="[PRESCRIPTIONS]" displayFolder="" count="0" memberValueDatatype="20" unbalanced="0"/>
    <cacheHierarchy uniqueName="[PRESCRIPTIONS].[NDC]" caption="NDC" attribute="1" defaultMemberUniqueName="[PRESCRIPTIONS].[NDC].[All]" allUniqueName="[PRESCRIPTIONS].[NDC].[All]" dimensionUniqueName="[PRESCRIPTIONS]" displayFolder="" count="0" memberValueDatatype="20" unbalanced="0"/>
    <cacheHierarchy uniqueName="[PRESCRIPTIONS].[NNDC]" caption="NNDC" attribute="1" defaultMemberUniqueName="[PRESCRIPTIONS].[NNDC].[All]" allUniqueName="[PRESCRIPTIONS].[NNDC].[All]" dimensionUniqueName="[PRESCRIPTIONS]" displayFolder="" count="0" memberValueDatatype="20" unbalanced="0"/>
    <cacheHierarchy uniqueName="[PRESCRIPTIONS].[qty]" caption="qty" attribute="1" defaultMemberUniqueName="[PRESCRIPTIONS].[qty].[All]" allUniqueName="[PRESCRIPTIONS].[qty].[All]" dimensionUniqueName="[PRESCRIPTIONS]" displayFolder="" count="0" memberValueDatatype="20" unbalanced="0"/>
    <cacheHierarchy uniqueName="[PRESCRIPTIONS].[Cqty]" caption="Cqty" attribute="1" defaultMemberUniqueName="[PRESCRIPTIONS].[Cqty].[All]" allUniqueName="[PRESCRIPTIONS].[Cqty].[All]" dimensionUniqueName="[PRESCRIPTIONS]" displayFolder="" count="0" memberValueDatatype="20" unbalanced="0"/>
    <cacheHierarchy uniqueName="[PRESCRIPTIONS].[days]" caption="days" attribute="1" defaultMemberUniqueName="[PRESCRIPTIONS].[days].[All]" allUniqueName="[PRESCRIPTIONS].[days].[All]" dimensionUniqueName="[PRESCRIPTIONS]" displayFolder="" count="2" memberValueDatatype="20" unbalanced="0"/>
    <cacheHierarchy uniqueName="[PRESCRIPTIONS].[Date]" caption="Date" attribute="1" time="1" defaultMemberUniqueName="[PRESCRIPTIONS].[Date].[All]" allUniqueName="[PRESCRIPTIONS].[Date].[All]" dimensionUniqueName="[PRESCRIPTIONS]" displayFolder="" count="2" memberValueDatatype="7" unbalanced="0"/>
    <cacheHierarchy uniqueName="[PRESCRIPTIONS].[Drug Price]" caption="Drug Price" attribute="1" defaultMemberUniqueName="[PRESCRIPTIONS].[Drug Price].[All]" allUniqueName="[PRESCRIPTIONS].[Drug Price].[All]" dimensionUniqueName="[PRESCRIPTIONS]" displayFolder="" count="0" memberValueDatatype="5" unbalanced="0"/>
    <cacheHierarchy uniqueName="[PRESCRIPTIONS].[Revenue]" caption="Revenue" attribute="1" defaultMemberUniqueName="[PRESCRIPTIONS].[Revenue].[All]" allUniqueName="[PRESCRIPTIONS].[Revenue].[All]" dimensionUniqueName="[PRESCRIPTIONS]" displayFolder="" count="0" memberValueDatatype="5" unbalanced="0"/>
    <cacheHierarchy uniqueName="[PRESCRIPTIONS].[refills]" caption="refills" attribute="1" defaultMemberUniqueName="[PRESCRIPTIONS].[refills].[All]" allUniqueName="[PRESCRIPTIONS].[refills].[All]" dimensionUniqueName="[PRESCRIPTIONS]" displayFolder="" count="0" memberValueDatatype="20" unbalanced="0"/>
    <cacheHierarchy uniqueName="[PRESCRIPTIONS].[BringInsurance]" caption="BringInsurance" attribute="1" defaultMemberUniqueName="[PRESCRIPTIONS].[BringInsurance].[All]" allUniqueName="[PRESCRIPTIONS].[BringInsurance].[All]" dimensionUniqueName="[PRESCRIPTIONS]" displayFolder="" count="0" memberValueDatatype="130" unbalanced="0"/>
    <cacheHierarchy uniqueName="[PRESCRIPTIONS].[BringCopay]" caption="BringCopay" attribute="1" defaultMemberUniqueName="[PRESCRIPTIONS].[BringCopay].[All]" allUniqueName="[PRESCRIPTIONS].[BringCopay].[All]" dimensionUniqueName="[PRESCRIPTIONS]" displayFolder="" count="0" memberValueDatatype="130" unbalanced="0"/>
    <cacheHierarchy uniqueName="[PRESCRIPTIONS].[status]" caption="status" attribute="1" defaultMemberUniqueName="[PRESCRIPTIONS].[status].[All]" allUniqueName="[PRESCRIPTIONS].[status].[All]" dimensionUniqueName="[PRESCRIPTIONS]" displayFolder="" count="2" memberValueDatatype="130" unbalanced="0">
      <fieldsUsage count="2">
        <fieldUsage x="-1"/>
        <fieldUsage x="0"/>
      </fieldsUsage>
    </cacheHierarchy>
    <cacheHierarchy uniqueName="[PRESCRIPTIONS].[Date (Year)]" caption="Date (Year)" attribute="1" defaultMemberUniqueName="[PRESCRIPTIONS].[Date (Year)].[All]" allUniqueName="[PRESCRIPTIONS].[Date (Year)].[All]" dimensionUniqueName="[PRESCRIPTIONS]" displayFolder="" count="0" memberValueDatatype="130" unbalanced="0"/>
    <cacheHierarchy uniqueName="[PRESCRIPTIONS].[Date (Quarter)]" caption="Date (Quarter)" attribute="1" defaultMemberUniqueName="[PRESCRIPTIONS].[Date (Quarter)].[All]" allUniqueName="[PRESCRIPTIONS].[Date (Quarter)].[All]" dimensionUniqueName="[PRESCRIPTIONS]" displayFolder="" count="0" memberValueDatatype="130" unbalanced="0"/>
    <cacheHierarchy uniqueName="[PRESCRIPTIONS].[Date (Month)]" caption="Date (Month)" attribute="1" defaultMemberUniqueName="[PRESCRIPTIONS].[Date (Month)].[All]" allUniqueName="[PRESCRIPTIONS].[Date (Month)].[All]" dimensionUniqueName="[PRESCRIPTIONS]" displayFolder="" count="0" memberValueDatatype="130" unbalanced="0"/>
    <cacheHierarchy uniqueName="[PRESCRIPTIONS  3].[patientID]" caption="patientID" attribute="1" defaultMemberUniqueName="[PRESCRIPTIONS  3].[patientID].[All]" allUniqueName="[PRESCRIPTIONS  3].[patientID].[All]" dimensionUniqueName="[PRESCRIPTIONS  3]" displayFolder="" count="0" memberValueDatatype="20" unbalanced="0"/>
    <cacheHierarchy uniqueName="[PRESCRIPTIONS  3].[physID]" caption="physID" attribute="1" defaultMemberUniqueName="[PRESCRIPTIONS  3].[physID].[All]" allUniqueName="[PRESCRIPTIONS  3].[physID].[All]" dimensionUniqueName="[PRESCRIPTIONS  3]" displayFolder="" count="0" memberValueDatatype="20" unbalanced="0"/>
    <cacheHierarchy uniqueName="[PRESCRIPTIONS  3].[NDC]" caption="NDC" attribute="1" defaultMemberUniqueName="[PRESCRIPTIONS  3].[NDC].[All]" allUniqueName="[PRESCRIPTIONS  3].[NDC].[All]" dimensionUniqueName="[PRESCRIPTIONS  3]" displayFolder="" count="0" memberValueDatatype="20" unbalanced="0"/>
    <cacheHierarchy uniqueName="[PRESCRIPTIONS  3].[qty]" caption="qty" attribute="1" defaultMemberUniqueName="[PRESCRIPTIONS  3].[qty].[All]" allUniqueName="[PRESCRIPTIONS  3].[qty].[All]" dimensionUniqueName="[PRESCRIPTIONS  3]" displayFolder="" count="0" memberValueDatatype="20" unbalanced="0"/>
    <cacheHierarchy uniqueName="[PRESCRIPTIONS  3].[days]" caption="days" attribute="1" defaultMemberUniqueName="[PRESCRIPTIONS  3].[days].[All]" allUniqueName="[PRESCRIPTIONS  3].[days].[All]" dimensionUniqueName="[PRESCRIPTIONS  3]" displayFolder="" count="0" memberValueDatatype="20" unbalanced="0"/>
    <cacheHierarchy uniqueName="[PRESCRIPTIONS  3].[refills]" caption="refills" attribute="1" defaultMemberUniqueName="[PRESCRIPTIONS  3].[refills].[All]" allUniqueName="[PRESCRIPTIONS  3].[refills].[All]" dimensionUniqueName="[PRESCRIPTIONS  3]" displayFolder="" count="0" memberValueDatatype="20" unbalanced="0"/>
    <cacheHierarchy uniqueName="[PRESCRIPTIONS  3].[status]" caption="status" attribute="1" defaultMemberUniqueName="[PRESCRIPTIONS  3].[status].[All]" allUniqueName="[PRESCRIPTIONS  3].[status].[All]" dimensionUniqueName="[PRESCRIPTIONS  3]" displayFolder="" count="0" memberValueDatatype="130" unbalanced="0"/>
    <cacheHierarchy uniqueName="[SUPPLIER].[name]" caption="name" attribute="1" defaultMemberUniqueName="[SUPPLIER].[name].[All]" allUniqueName="[SUPPLIER].[name].[All]" dimensionUniqueName="[SUPPLIER]" displayFolder="" count="0" memberValueDatatype="130" unbalanced="0"/>
    <cacheHierarchy uniqueName="[SUPPLIER].[address]" caption="address" attribute="1" defaultMemberUniqueName="[SUPPLIER].[address].[All]" allUniqueName="[SUPPLIER].[address].[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130" unbalanced="0"/>
    <cacheHierarchy uniqueName="[SUPPLIER].[supID]" caption="supID" attribute="1" defaultMemberUniqueName="[SUPPLIER].[supID].[All]" allUniqueName="[SUPPLIER].[supID].[All]" dimensionUniqueName="[SUPPLIER]" displayFolder="" count="0" memberValueDatatype="20" unbalanced="0"/>
    <cacheHierarchy uniqueName="[SUPPLIER  3].[name]" caption="name" attribute="1" defaultMemberUniqueName="[SUPPLIER  3].[name].[All]" allUniqueName="[SUPPLIER  3].[name].[All]" dimensionUniqueName="[SUPPLIER  3]" displayFolder="" count="2" memberValueDatatype="130" unbalanced="0"/>
    <cacheHierarchy uniqueName="[SUPPLIER  3].[address]" caption="address" attribute="1" defaultMemberUniqueName="[SUPPLIER  3].[address].[All]" allUniqueName="[SUPPLIER  3].[address].[All]" dimensionUniqueName="[SUPPLIER  3]" displayFolder="" count="0" memberValueDatatype="130" unbalanced="0"/>
    <cacheHierarchy uniqueName="[SUPPLIER  3].[phone]" caption="phone" attribute="1" defaultMemberUniqueName="[SUPPLIER  3].[phone].[All]" allUniqueName="[SUPPLIER  3].[phone].[All]" dimensionUniqueName="[SUPPLIER  3]" displayFolder="" count="0" memberValueDatatype="130" unbalanced="0"/>
    <cacheHierarchy uniqueName="[SUPPLIER  3].[supID]" caption="supID" attribute="1" defaultMemberUniqueName="[SUPPLIER  3].[supID].[All]" allUniqueName="[SUPPLIER  3].[supID].[All]" dimensionUniqueName="[SUPPLIER  3]" displayFolder="" count="0" memberValueDatatype="20" unbalanced="0"/>
    <cacheHierarchy uniqueName="[PRESCRIPTIONS].[Date (Month Index)]" caption="Date (Month Index)" attribute="1" defaultMemberUniqueName="[PRESCRIPTIONS].[Date (Month Index)].[All]" allUniqueName="[PRESCRIPTIONS].[Date (Month Index)].[All]" dimensionUniqueName="[PRESCRIPTIONS]" displayFolder="" count="0" memberValueDatatype="20" unbalanced="0" hidden="1"/>
    <cacheHierarchy uniqueName="[Measures].[__XL_Count DRUGS  3]" caption="__XL_Count DRUGS  3" measure="1" displayFolder="" measureGroup="DRUGS  3" count="0" hidden="1"/>
    <cacheHierarchy uniqueName="[Measures].[__XL_Count DOCTOR1  3]" caption="__XL_Count DOCTOR1  3" measure="1" displayFolder="" measureGroup="DOCTOR1  3" count="0" hidden="1"/>
    <cacheHierarchy uniqueName="[Measures].[__XL_Count INSURANCE  3]" caption="__XL_Count INSURANCE  3" measure="1" displayFolder="" measureGroup="INSURANCE  3" count="0" hidden="1"/>
    <cacheHierarchy uniqueName="[Measures].[__XL_Count PATIENT1  3]" caption="__XL_Count PATIENT1  3" measure="1" displayFolder="" measureGroup="PATIENT1  3" count="0" hidden="1"/>
    <cacheHierarchy uniqueName="[Measures].[__XL_Count PRESCRIPTIONS  3]" caption="__XL_Count PRESCRIPTIONS  3" measure="1" displayFolder="" measureGroup="PRESCRIPTIONS  3" count="0" hidden="1"/>
    <cacheHierarchy uniqueName="[Measures].[__XL_Count SUPPLIER  3]" caption="__XL_Count SUPPLIER  3" measure="1" displayFolder="" measureGroup="SUPPLIER  3" count="0" hidden="1"/>
    <cacheHierarchy uniqueName="[Measures].[__XL_Count INSURANCE  6]" caption="__XL_Count INSURANCE  6" measure="1" displayFolder="" measureGroup="INSURANCE  6" count="0" hidden="1"/>
    <cacheHierarchy uniqueName="[Measures].[__XL_Count PATIENT1_1]" caption="__XL_Count PATIENT1_1" measure="1" displayFolder="" measureGroup="PATIENT1_1" count="0" hidden="1"/>
    <cacheHierarchy uniqueName="[Measures].[__XL_Count PRESCRIPTIONS]" caption="__XL_Count PRESCRIPTIONS" measure="1" displayFolder="" measureGroup="PRESCRIPTIONS" count="0" hidden="1"/>
    <cacheHierarchy uniqueName="[Measures].[__XL_Count DRUGS]" caption="__XL_Count DRUGS" measure="1" displayFolder="" measureGroup="DRUGS" count="0" hidden="1"/>
    <cacheHierarchy uniqueName="[Measures].[__XL_Count DOCTOR1_1]" caption="__XL_Count DOCTOR1_1" measure="1" displayFolder="" measureGroup="DOCTOR1_1" count="0" hidden="1"/>
    <cacheHierarchy uniqueName="[Measures].[__XL_Count SUPPLIER]" caption="__XL_Count SUPPLIER" measure="1" displayFolder="" measureGroup="SUPPLIER" count="0" hidden="1"/>
    <cacheHierarchy uniqueName="[Measures].[__XL_Count INSURANCE__5]" caption="__XL_Count INSURANCE__5" measure="1" displayFolder="" measureGroup="INSURANCE__5" count="0" hidden="1"/>
    <cacheHierarchy uniqueName="[Measures].[__No measures defined]" caption="__No measures defined" measure="1" displayFolder="" count="0" hidden="1"/>
    <cacheHierarchy uniqueName="[Measures].[Count of patientID]" caption="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Distinct Count of patientID]" caption="Distinct 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Sum of NDC]" caption="Sum of NDC" measure="1" displayFolder="" measureGroup="PRESCRIPTIONS" count="0" hidden="1">
      <extLst>
        <ext xmlns:x15="http://schemas.microsoft.com/office/spreadsheetml/2010/11/main" uri="{B97F6D7D-B522-45F9-BDA1-12C45D357490}">
          <x15:cacheHierarchy aggregatedColumn="58"/>
        </ext>
      </extLst>
    </cacheHierarchy>
    <cacheHierarchy uniqueName="[Measures].[Count of NDC]" caption="Count of NDC" measure="1" displayFolder="" measureGroup="PRESCRIPTIONS" count="0" hidden="1">
      <extLst>
        <ext xmlns:x15="http://schemas.microsoft.com/office/spreadsheetml/2010/11/main" uri="{B97F6D7D-B522-45F9-BDA1-12C45D357490}">
          <x15:cacheHierarchy aggregatedColumn="58"/>
        </ext>
      </extLst>
    </cacheHierarchy>
    <cacheHierarchy uniqueName="[Measures].[Sum of qty]" caption="Sum of qty" measure="1" displayFolder="" measureGroup="PRESCRIPTIONS  3" count="0" hidden="1">
      <extLst>
        <ext xmlns:x15="http://schemas.microsoft.com/office/spreadsheetml/2010/11/main" uri="{B97F6D7D-B522-45F9-BDA1-12C45D357490}">
          <x15:cacheHierarchy aggregatedColumn="76"/>
        </ext>
      </extLst>
    </cacheHierarchy>
    <cacheHierarchy uniqueName="[Measures].[Sum of qty 2]" caption="Sum of qty 2" measure="1" displayFolder="" measureGroup="PRESCRIPTIONS" count="0" hidden="1">
      <extLst>
        <ext xmlns:x15="http://schemas.microsoft.com/office/spreadsheetml/2010/11/main" uri="{B97F6D7D-B522-45F9-BDA1-12C45D357490}">
          <x15:cacheHierarchy aggregatedColumn="60"/>
        </ext>
      </extLst>
    </cacheHierarchy>
    <cacheHierarchy uniqueName="[Measures].[Sum of patientID]" caption="Sum of patientID" measure="1" displayFolder="" measureGroup="PRESCRIPTIONS" count="0" hidden="1">
      <extLst>
        <ext xmlns:x15="http://schemas.microsoft.com/office/spreadsheetml/2010/11/main" uri="{B97F6D7D-B522-45F9-BDA1-12C45D357490}">
          <x15:cacheHierarchy aggregatedColumn="56"/>
        </ext>
      </extLst>
    </cacheHierarchy>
    <cacheHierarchy uniqueName="[Measures].[Sum of physID]" caption="Sum of physID" measure="1" displayFolder="" measureGroup="PRESCRIPTIONS" count="0" hidden="1">
      <extLst>
        <ext xmlns:x15="http://schemas.microsoft.com/office/spreadsheetml/2010/11/main" uri="{B97F6D7D-B522-45F9-BDA1-12C45D357490}">
          <x15:cacheHierarchy aggregatedColumn="57"/>
        </ext>
      </extLst>
    </cacheHierarchy>
    <cacheHierarchy uniqueName="[Measures].[Count of gender]" caption="Count of gender" measure="1" displayFolder="" measureGroup="PATIENT1  3" count="0" hidden="1">
      <extLst>
        <ext xmlns:x15="http://schemas.microsoft.com/office/spreadsheetml/2010/11/main" uri="{B97F6D7D-B522-45F9-BDA1-12C45D357490}">
          <x15:cacheHierarchy aggregatedColumn="45"/>
        </ext>
      </extLst>
    </cacheHierarchy>
    <cacheHierarchy uniqueName="[Measures].[Sum of supID]" caption="Sum of supID" measure="1" displayFolder="" measureGroup="SUPPLIER  3" count="0" hidden="1">
      <extLst>
        <ext xmlns:x15="http://schemas.microsoft.com/office/spreadsheetml/2010/11/main" uri="{B97F6D7D-B522-45F9-BDA1-12C45D357490}">
          <x15:cacheHierarchy aggregatedColumn="87"/>
        </ext>
      </extLst>
    </cacheHierarchy>
    <cacheHierarchy uniqueName="[Measures].[Count of NDC 2]" caption="Count of NDC 2" measure="1" displayFolder="" measureGroup="DRUGS" count="0" hidden="1">
      <extLst>
        <ext xmlns:x15="http://schemas.microsoft.com/office/spreadsheetml/2010/11/main" uri="{B97F6D7D-B522-45F9-BDA1-12C45D357490}">
          <x15:cacheHierarchy aggregatedColumn="10"/>
        </ext>
      </extLst>
    </cacheHierarchy>
    <cacheHierarchy uniqueName="[Measures].[Count of status]" caption="Count of status" measure="1" displayFolder="" measureGroup="PRESCRIPTIONS  3" count="0" hidden="1">
      <extLst>
        <ext xmlns:x15="http://schemas.microsoft.com/office/spreadsheetml/2010/11/main" uri="{B97F6D7D-B522-45F9-BDA1-12C45D357490}">
          <x15:cacheHierarchy aggregatedColumn="79"/>
        </ext>
      </extLst>
    </cacheHierarchy>
    <cacheHierarchy uniqueName="[Measures].[Sum of Revenue]" caption="Sum of Revenue" measure="1" displayFolder="" measureGroup="PRESCRIPTIONS" count="0" hidden="1">
      <extLst>
        <ext xmlns:x15="http://schemas.microsoft.com/office/spreadsheetml/2010/11/main" uri="{B97F6D7D-B522-45F9-BDA1-12C45D357490}">
          <x15:cacheHierarchy aggregatedColumn="65"/>
        </ext>
      </extLst>
    </cacheHierarchy>
    <cacheHierarchy uniqueName="[Measures].[Sum of NNDC]" caption="Sum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NNDC]" caption="Count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gender 2]" caption="Count of gender 2" measure="1" displayFolder="" measureGroup="PATIENT1_1" count="0" hidden="1">
      <extLst>
        <ext xmlns:x15="http://schemas.microsoft.com/office/spreadsheetml/2010/11/main" uri="{B97F6D7D-B522-45F9-BDA1-12C45D357490}">
          <x15:cacheHierarchy aggregatedColumn="53"/>
        </ext>
      </extLst>
    </cacheHierarchy>
    <cacheHierarchy uniqueName="[Measures].[Count of status 2]" caption="Count of status 2" measure="1" displayFolder="" measureGroup="PRESCRIPTIONS" count="0" oneField="1" hidden="1">
      <fieldsUsage count="1">
        <fieldUsage x="1"/>
      </fieldsUsage>
      <extLst>
        <ext xmlns:x15="http://schemas.microsoft.com/office/spreadsheetml/2010/11/main" uri="{B97F6D7D-B522-45F9-BDA1-12C45D357490}">
          <x15:cacheHierarchy aggregatedColumn="69"/>
        </ext>
      </extLst>
    </cacheHierarchy>
    <cacheHierarchy uniqueName="[Measures].[Count of patientID 2]" caption="Count of patientID 2" measure="1" displayFolder="" measureGroup="PRESCRIPTIONS" count="0" hidden="1">
      <extLst>
        <ext xmlns:x15="http://schemas.microsoft.com/office/spreadsheetml/2010/11/main" uri="{B97F6D7D-B522-45F9-BDA1-12C45D357490}">
          <x15:cacheHierarchy aggregatedColumn="56"/>
        </ext>
      </extLst>
    </cacheHierarchy>
    <cacheHierarchy uniqueName="[Measures].[Sum of NNDC 2]" caption="Sum of NNDC 2" measure="1" displayFolder="" measureGroup="DRUGS" count="0" hidden="1">
      <extLst>
        <ext xmlns:x15="http://schemas.microsoft.com/office/spreadsheetml/2010/11/main" uri="{B97F6D7D-B522-45F9-BDA1-12C45D357490}">
          <x15:cacheHierarchy aggregatedColumn="11"/>
        </ext>
      </extLst>
    </cacheHierarchy>
    <cacheHierarchy uniqueName="[Measures].[Count of NNDC 2]" caption="Count of NNDC 2" measure="1" displayFolder="" measureGroup="DRUGS" count="0" hidden="1">
      <extLst>
        <ext xmlns:x15="http://schemas.microsoft.com/office/spreadsheetml/2010/11/main" uri="{B97F6D7D-B522-45F9-BDA1-12C45D357490}">
          <x15:cacheHierarchy aggregatedColumn="11"/>
        </ext>
      </extLst>
    </cacheHierarchy>
  </cacheHierarchies>
  <kpis count="0"/>
  <dimensions count="14">
    <dimension name="DOCTOR1  3" uniqueName="[DOCTOR1  3]" caption="DOCTOR1  3"/>
    <dimension name="DOCTOR1_1" uniqueName="[DOCTOR1_1]" caption="DOCTOR1_1"/>
    <dimension name="DRUGS" uniqueName="[DRUGS]" caption="DRUGS"/>
    <dimension name="DRUGS  3" uniqueName="[DRUGS  3]" caption="DRUGS  3"/>
    <dimension name="INSURANCE  3" uniqueName="[INSURANCE  3]" caption="INSURANCE  3"/>
    <dimension name="INSURANCE  6" uniqueName="[INSURANCE  6]" caption="INSURANCE  6"/>
    <dimension name="INSURANCE__5" uniqueName="[INSURANCE__5]" caption="INSURANCE__5"/>
    <dimension measure="1" name="Measures" uniqueName="[Measures]" caption="Measures"/>
    <dimension name="PATIENT1  3" uniqueName="[PATIENT1  3]" caption="PATIENT1  3"/>
    <dimension name="PATIENT1_1" uniqueName="[PATIENT1_1]" caption="PATIENT1_1"/>
    <dimension name="PRESCRIPTIONS" uniqueName="[PRESCRIPTIONS]" caption="PRESCRIPTIONS"/>
    <dimension name="PRESCRIPTIONS  3" uniqueName="[PRESCRIPTIONS  3]" caption="PRESCRIPTIONS  3"/>
    <dimension name="SUPPLIER" uniqueName="[SUPPLIER]" caption="SUPPLIER"/>
    <dimension name="SUPPLIER  3" uniqueName="[SUPPLIER  3]" caption="SUPPLIER  3"/>
  </dimensions>
  <measureGroups count="13">
    <measureGroup name="DOCTOR1  3" caption="DOCTOR1  3"/>
    <measureGroup name="DOCTOR1_1" caption="DOCTOR1_1"/>
    <measureGroup name="DRUGS" caption="DRUGS"/>
    <measureGroup name="DRUGS  3" caption="DRUGS  3"/>
    <measureGroup name="INSURANCE  3" caption="INSURANCE  3"/>
    <measureGroup name="INSURANCE  6" caption="INSURANCE  6"/>
    <measureGroup name="INSURANCE__5" caption="INSURANCE__5"/>
    <measureGroup name="PATIENT1  3" caption="PATIENT1  3"/>
    <measureGroup name="PATIENT1_1" caption="PATIENT1_1"/>
    <measureGroup name="PRESCRIPTIONS" caption="PRESCRIPTIONS"/>
    <measureGroup name="PRESCRIPTIONS  3" caption="PRESCRIPTIONS  3"/>
    <measureGroup name="SUPPLIER" caption="SUPPLIER"/>
    <measureGroup name="SUPPLIER  3" caption="SUPPLIER  3"/>
  </measureGroups>
  <maps count="16">
    <map measureGroup="0" dimension="0"/>
    <map measureGroup="1" dimension="1"/>
    <map measureGroup="2" dimension="2"/>
    <map measureGroup="3" dimension="3"/>
    <map measureGroup="3" dimension="13"/>
    <map measureGroup="4" dimension="4"/>
    <map measureGroup="5" dimension="5"/>
    <map measureGroup="6" dimension="6"/>
    <map measureGroup="7" dimension="8"/>
    <map measureGroup="8" dimension="9"/>
    <map measureGroup="9" dimension="10"/>
    <map measureGroup="10" dimension="0"/>
    <map measureGroup="10" dimension="8"/>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4.007897569441" backgroundQuery="1" createdVersion="8" refreshedVersion="8" minRefreshableVersion="3" recordCount="0" supportSubquery="1" supportAdvancedDrill="1" xr:uid="{1CF90AE4-23F9-4AC4-A61E-712ED6B41F14}">
  <cacheSource type="external" connectionId="21"/>
  <cacheFields count="6">
    <cacheField name="[PRESCRIPTIONS].[Date].[Date]" caption="Date" numFmtId="0" hierarchy="63" level="1">
      <sharedItems containsSemiMixedTypes="0" containsNonDate="0" containsDate="1" containsString="0" minDate="2025-05-01T00:00:00" maxDate="2026-04-26T00:00:00" count="11">
        <d v="2025-05-01T00:00:00"/>
        <d v="2025-05-05T00:00:00"/>
        <d v="2025-07-03T00:00:00"/>
        <d v="2025-08-20T00:00:00"/>
        <d v="2025-08-21T00:00:00"/>
        <d v="2025-10-24T00:00:00"/>
        <d v="2025-10-30T00:00:00"/>
        <d v="2026-04-02T00:00:00"/>
        <d v="2026-04-07T00:00:00"/>
        <d v="2026-04-09T00:00:00"/>
        <d v="2026-04-25T00:00:00"/>
      </sharedItems>
    </cacheField>
    <cacheField name="[PRESCRIPTIONS].[Date (Month)].[Date (Month)]" caption="Date (Month)" numFmtId="0" hierarchy="72" level="1">
      <sharedItems count="5">
        <s v="May"/>
        <s v="Jul"/>
        <s v="Aug"/>
        <s v="Oct"/>
        <s v="Apr"/>
      </sharedItems>
    </cacheField>
    <cacheField name="[PRESCRIPTIONS].[Date (Quarter)].[Date (Quarter)]" caption="Date (Quarter)" numFmtId="0" hierarchy="71" level="1">
      <sharedItems count="3">
        <s v="Qtr2"/>
        <s v="Qtr3"/>
        <s v="Qtr4"/>
      </sharedItems>
    </cacheField>
    <cacheField name="[PRESCRIPTIONS].[Date (Year)].[Date (Year)]" caption="Date (Year)" numFmtId="0" hierarchy="70" level="1">
      <sharedItems count="2">
        <s v="2025"/>
        <s v="2026"/>
      </sharedItems>
    </cacheField>
    <cacheField name="[Measures].[Sum of Revenue]" caption="Sum of Revenue" numFmtId="0" hierarchy="115" level="32767"/>
    <cacheField name="[DRUGS].[brandName].[brandName]" caption="brandName" numFmtId="0" hierarchy="8" level="1">
      <sharedItems containsSemiMixedTypes="0" containsNonDate="0" containsString="0"/>
    </cacheField>
  </cacheFields>
  <cacheHierarchies count="123">
    <cacheHierarchy uniqueName="[DOCTOR1  3].[physID]" caption="physID" attribute="1" defaultMemberUniqueName="[DOCTOR1  3].[physID].[All]" allUniqueName="[DOCTOR1  3].[physID].[All]" dimensionUniqueName="[DOCTOR1  3]" displayFolder="" count="0" memberValueDatatype="20" unbalanced="0"/>
    <cacheHierarchy uniqueName="[DOCTOR1  3].[name]" caption="name" attribute="1" defaultMemberUniqueName="[DOCTOR1  3].[name].[All]" allUniqueName="[DOCTOR1  3].[name].[All]" dimensionUniqueName="[DOCTOR1  3]" displayFolder="" count="0" memberValueDatatype="130" unbalanced="0"/>
    <cacheHierarchy uniqueName="[DOCTOR1  3].[address]" caption="address" attribute="1" defaultMemberUniqueName="[DOCTOR1  3].[address].[All]" allUniqueName="[DOCTOR1  3].[address].[All]" dimensionUniqueName="[DOCTOR1  3]" displayFolder="" count="0" memberValueDatatype="130" unbalanced="0"/>
    <cacheHierarchy uniqueName="[DOCTOR1  3].[phone]" caption="phone" attribute="1" defaultMemberUniqueName="[DOCTOR1  3].[phone].[All]" allUniqueName="[DOCTOR1  3].[phone].[All]" dimensionUniqueName="[DOCTOR1  3]" displayFolder="" count="0" memberValueDatatype="130" unbalanced="0"/>
    <cacheHierarchy uniqueName="[DOCTOR1_1].[physID]" caption="physID" attribute="1" defaultMemberUniqueName="[DOCTOR1_1].[physID].[All]" allUniqueName="[DOCTOR1_1].[physID].[All]" dimensionUniqueName="[DOCTOR1_1]" displayFolder="" count="0" memberValueDatatype="130" unbalanced="0"/>
    <cacheHierarchy uniqueName="[DOCTOR1_1].[name]" caption="name" attribute="1" defaultMemberUniqueName="[DOCTOR1_1].[name].[All]" allUniqueName="[DOCTOR1_1].[name].[All]" dimensionUniqueName="[DOCTOR1_1]" displayFolder="" count="2" memberValueDatatype="130" unbalanced="0"/>
    <cacheHierarchy uniqueName="[DOCTOR1_1].[address]" caption="address" attribute="1" defaultMemberUniqueName="[DOCTOR1_1].[address].[All]" allUniqueName="[DOCTOR1_1].[address].[All]" dimensionUniqueName="[DOCTOR1_1]" displayFolder="" count="0" memberValueDatatype="130" unbalanced="0"/>
    <cacheHierarchy uniqueName="[DOCTOR1_1].[phone]" caption="phone" attribute="1" defaultMemberUniqueName="[DOCTOR1_1].[phone].[All]" allUniqueName="[DOCTOR1_1].[phone].[All]" dimensionUniqueName="[DOCTOR1_1]" displayFolder="" count="0" memberValueDatatype="130" unbalanced="0"/>
    <cacheHierarchy uniqueName="[DRUGS].[brandName]" caption="brandName" attribute="1" defaultMemberUniqueName="[DRUGS].[brandName].[All]" allUniqueName="[DRUGS].[brandName].[All]" dimensionUniqueName="[DRUGS]" displayFolder="" count="2" memberValueDatatype="130" unbalanced="0">
      <fieldsUsage count="2">
        <fieldUsage x="-1"/>
        <fieldUsage x="5"/>
      </fieldsUsage>
    </cacheHierarchy>
    <cacheHierarchy uniqueName="[DRUGS].[genericName]" caption="genericName" attribute="1" defaultMemberUniqueName="[DRUGS].[genericName].[All]" allUniqueName="[DRUGS].[genericName].[All]" dimensionUniqueName="[DRUGS]" displayFolder="" count="0" memberValueDatatype="130" unbalanced="0"/>
    <cacheHierarchy uniqueName="[DRUGS].[NDC]" caption="NDC" attribute="1" defaultMemberUniqueName="[DRUGS].[NDC].[All]" allUniqueName="[DRUGS].[NDC].[All]" dimensionUniqueName="[DRUGS]" displayFolder="" count="0" memberValueDatatype="130" unbalanced="0"/>
    <cacheHierarchy uniqueName="[DRUGS].[NNDC]" caption="NNDC" attribute="1" defaultMemberUniqueName="[DRUGS].[NNDC].[All]" allUniqueName="[DRUGS].[NNDC].[All]" dimensionUniqueName="[DRUGS]" displayFolder="" count="0" memberValueDatatype="20" unbalanced="0"/>
    <cacheHierarchy uniqueName="[DRUGS].[dosage]" caption="dosage" attribute="1" defaultMemberUniqueName="[DRUGS].[dosage].[All]" allUniqueName="[DRUGS].[dosage].[All]" dimensionUniqueName="[DRUGS]" displayFolder="" count="0" memberValueDatatype="130" unbalanced="0"/>
    <cacheHierarchy uniqueName="[DRUGS].[expDate]" caption="expDate" attribute="1" defaultMemberUniqueName="[DRUGS].[expDate].[All]" allUniqueName="[DRUGS].[expDate].[All]" dimensionUniqueName="[DRUGS]" displayFolder="" count="0" memberValueDatatype="130" unbalanced="0"/>
    <cacheHierarchy uniqueName="[DRUGS].[Days to Expiry]" caption="Days to Expiry" attribute="1" defaultMemberUniqueName="[DRUGS].[Days to Expiry].[All]" allUniqueName="[DRUGS].[Days to Expiry].[All]" dimensionUniqueName="[DRUGS]" displayFolder="" count="0" memberValueDatatype="20" unbalanced="0"/>
    <cacheHierarchy uniqueName="[DRUGS].[Expiry Status]" caption="Expiry Status" attribute="1" defaultMemberUniqueName="[DRUGS].[Expiry Status].[All]" allUniqueName="[DRUGS].[Expiry Status].[All]" dimensionUniqueName="[DRUGS]" displayFolder="" count="2" memberValueDatatype="130" unbalanced="0"/>
    <cacheHierarchy uniqueName="[DRUGS].[supID]" caption="supID" attribute="1" defaultMemberUniqueName="[DRUGS].[supID].[All]" allUniqueName="[DRUGS].[supID].[All]" dimensionUniqueName="[DRUGS]" displayFolder="" count="0" memberValueDatatype="130" unbalanced="0"/>
    <cacheHierarchy uniqueName="[DRUGS].[Drug Category]" caption="Drug Category" attribute="1" defaultMemberUniqueName="[DRUGS].[Drug Category].[All]" allUniqueName="[DRUGS].[Drug Category].[All]" dimensionUniqueName="[DRUGS]" displayFolder="" count="0" memberValueDatatype="130" unbalanced="0"/>
    <cacheHierarchy uniqueName="[DRUGS].[purchasePrice]" caption="purchasePrice" attribute="1" defaultMemberUniqueName="[DRUGS].[purchasePrice].[All]" allUniqueName="[DRUGS].[purchasePrice].[All]" dimensionUniqueName="[DRUGS]" displayFolder="" count="0" memberValueDatatype="130" unbalanced="0"/>
    <cacheHierarchy uniqueName="[DRUGS].[cpurchasePrice]" caption="cpurchasePrice" attribute="1" defaultMemberUniqueName="[DRUGS].[cpurchasePrice].[All]" allUniqueName="[DRUGS].[cpurchasePrice].[All]" dimensionUniqueName="[DRUGS]" displayFolder="" count="0" memberValueDatatype="5" unbalanced="0"/>
    <cacheHierarchy uniqueName="[DRUGS].[sellPrice]" caption="sellPrice" attribute="1" defaultMemberUniqueName="[DRUGS].[sellPrice].[All]" allUniqueName="[DRUGS].[sellPrice].[All]" dimensionUniqueName="[DRUGS]" displayFolder="" count="0" memberValueDatatype="130" unbalanced="0"/>
    <cacheHierarchy uniqueName="[DRUGS].[Exp Date]" caption="Exp Date" attribute="1" time="1" defaultMemberUniqueName="[DRUGS].[Exp Date].[All]" allUniqueName="[DRUGS].[Exp Date].[All]" dimensionUniqueName="[DRUGS]" displayFolder="" count="0" memberValueDatatype="7" unbalanced="0"/>
    <cacheHierarchy uniqueName="[DRUGS  3].[brandName]" caption="brandName" attribute="1" defaultMemberUniqueName="[DRUGS  3].[brandName].[All]" allUniqueName="[DRUGS  3].[brandName].[All]" dimensionUniqueName="[DRUGS  3]" displayFolder="" count="0" memberValueDatatype="130" unbalanced="0"/>
    <cacheHierarchy uniqueName="[DRUGS  3].[genericName]" caption="genericName" attribute="1" defaultMemberUniqueName="[DRUGS  3].[genericName].[All]" allUniqueName="[DRUGS  3].[genericName].[All]" dimensionUniqueName="[DRUGS  3]" displayFolder="" count="0" memberValueDatatype="130" unbalanced="0"/>
    <cacheHierarchy uniqueName="[DRUGS  3].[NDC]" caption="NDC" attribute="1" defaultMemberUniqueName="[DRUGS  3].[NDC].[All]" allUniqueName="[DRUGS  3].[NDC].[All]" dimensionUniqueName="[DRUGS  3]" displayFolder="" count="0" memberValueDatatype="20" unbalanced="0"/>
    <cacheHierarchy uniqueName="[DRUGS  3].[dosage]" caption="dosage" attribute="1" defaultMemberUniqueName="[DRUGS  3].[dosage].[All]" allUniqueName="[DRUGS  3].[dosage].[All]" dimensionUniqueName="[DRUGS  3]" displayFolder="" count="0" memberValueDatatype="20" unbalanced="0"/>
    <cacheHierarchy uniqueName="[DRUGS  3].[expDate]" caption="expDate" attribute="1" defaultMemberUniqueName="[DRUGS  3].[expDate].[All]" allUniqueName="[DRUGS  3].[expDate].[All]" dimensionUniqueName="[DRUGS  3]" displayFolder="" count="0" memberValueDatatype="130" unbalanced="0"/>
    <cacheHierarchy uniqueName="[DRUGS  3].[supID]" caption="supID" attribute="1" defaultMemberUniqueName="[DRUGS  3].[supID].[All]" allUniqueName="[DRUGS  3].[supID].[All]" dimensionUniqueName="[DRUGS  3]" displayFolder="" count="0" memberValueDatatype="20" unbalanced="0"/>
    <cacheHierarchy uniqueName="[DRUGS  3].[purchasePrice]" caption="purchasePrice" attribute="1" defaultMemberUniqueName="[DRUGS  3].[purchasePrice].[All]" allUniqueName="[DRUGS  3].[purchasePrice].[All]" dimensionUniqueName="[DRUGS  3]" displayFolder="" count="0" memberValueDatatype="5" unbalanced="0"/>
    <cacheHierarchy uniqueName="[DRUGS  3].[sellPrice]" caption="sellPrice" attribute="1" defaultMemberUniqueName="[DRUGS  3].[sellPrice].[All]" allUniqueName="[DRUGS  3].[sellPrice].[All]" dimensionUniqueName="[DRUGS  3]" displayFolder="" count="0" memberValueDatatype="5" unbalanced="0"/>
    <cacheHierarchy uniqueName="[INSURANCE  3].[Column1]" caption="Column1" attribute="1" defaultMemberUniqueName="[INSURANCE  3].[Column1].[All]" allUniqueName="[INSURANCE  3].[Column1].[All]" dimensionUniqueName="[INSURANCE  3]" displayFolder="" count="0" memberValueDatatype="130" unbalanced="0"/>
    <cacheHierarchy uniqueName="[INSURANCE  3].[Column2]" caption="Column2" attribute="1" defaultMemberUniqueName="[INSURANCE  3].[Column2].[All]" allUniqueName="[INSURANCE  3].[Column2].[All]" dimensionUniqueName="[INSURANCE  3]" displayFolder="" count="0" memberValueDatatype="130" unbalanced="0"/>
    <cacheHierarchy uniqueName="[INSURANCE  3].[Column3]" caption="Column3" attribute="1" defaultMemberUniqueName="[INSURANCE  3].[Column3].[All]" allUniqueName="[INSURANCE  3].[Column3].[All]" dimensionUniqueName="[INSURANCE  3]" displayFolder="" count="0" memberValueDatatype="130" unbalanced="0"/>
    <cacheHierarchy uniqueName="[INSURANCE  6].[Column1]" caption="Column1" attribute="1" defaultMemberUniqueName="[INSURANCE  6].[Column1].[All]" allUniqueName="[INSURANCE  6].[Column1].[All]" dimensionUniqueName="[INSURANCE  6]" displayFolder="" count="0" memberValueDatatype="130" unbalanced="0"/>
    <cacheHierarchy uniqueName="[INSURANCE  6].[Column2]" caption="Column2" attribute="1" defaultMemberUniqueName="[INSURANCE  6].[Column2].[All]" allUniqueName="[INSURANCE  6].[Column2].[All]" dimensionUniqueName="[INSURANCE  6]" displayFolder="" count="0" memberValueDatatype="130" unbalanced="0"/>
    <cacheHierarchy uniqueName="[INSURANCE  6].[Column3]" caption="Column3" attribute="1" defaultMemberUniqueName="[INSURANCE  6].[Column3].[All]" allUniqueName="[INSURANCE  6].[Column3].[All]" dimensionUniqueName="[INSURANCE  6]" displayFolder="" count="0" memberValueDatatype="130" unbalanced="0"/>
    <cacheHierarchy uniqueName="[INSURANCE__5].[name]" caption="name" attribute="1" defaultMemberUniqueName="[INSURANCE__5].[name].[All]" allUniqueName="[INSURANCE__5].[name].[All]" dimensionUniqueName="[INSURANCE__5]" displayFolder="" count="0" memberValueDatatype="130" unbalanced="0"/>
    <cacheHierarchy uniqueName="[INSURANCE__5].[phone]" caption="phone" attribute="1" defaultMemberUniqueName="[INSURANCE__5].[phone].[All]" allUniqueName="[INSURANCE__5].[phone].[All]" dimensionUniqueName="[INSURANCE__5]" displayFolder="" count="0" memberValueDatatype="130" unbalanced="0"/>
    <cacheHierarchy uniqueName="[INSURANCE__5].[ClearcoPay]" caption="ClearcoPay" attribute="1" defaultMemberUniqueName="[INSURANCE__5].[ClearcoPay].[All]" allUniqueName="[INSURANCE__5].[ClearcoPay].[All]" dimensionUniqueName="[INSURANCE__5]" displayFolder="" count="0" memberValueDatatype="20" unbalanced="0"/>
    <cacheHierarchy uniqueName="[INSURANCE__5].[coPay]" caption="coPay" attribute="1" defaultMemberUniqueName="[INSURANCE__5].[coPay].[All]" allUniqueName="[INSURANCE__5].[coPay].[All]" dimensionUniqueName="[INSURANCE__5]" displayFolder="" count="0" memberValueDatatype="130" unbalanced="0"/>
    <cacheHierarchy uniqueName="[PATIENT1  3].[firstName]" caption="firstName" attribute="1" defaultMemberUniqueName="[PATIENT1  3].[firstName].[All]" allUniqueName="[PATIENT1  3].[firstName].[All]" dimensionUniqueName="[PATIENT1  3]" displayFolder="" count="0" memberValueDatatype="130" unbalanced="0"/>
    <cacheHierarchy uniqueName="[PATIENT1  3].[lastName]" caption="lastName" attribute="1" defaultMemberUniqueName="[PATIENT1  3].[lastName].[All]" allUniqueName="[PATIENT1  3].[lastName].[All]" dimensionUniqueName="[PATIENT1  3]" displayFolder="" count="0" memberValueDatatype="130" unbalanced="0"/>
    <cacheHierarchy uniqueName="[PATIENT1  3].[birthdate]" caption="birthdate" attribute="1" defaultMemberUniqueName="[PATIENT1  3].[birthdate].[All]" allUniqueName="[PATIENT1  3].[birthdate].[All]" dimensionUniqueName="[PATIENT1  3]" displayFolder="" count="0" memberValueDatatype="130" unbalanced="0"/>
    <cacheHierarchy uniqueName="[PATIENT1  3].[address]" caption="address" attribute="1" defaultMemberUniqueName="[PATIENT1  3].[address].[All]" allUniqueName="[PATIENT1  3].[address].[All]" dimensionUniqueName="[PATIENT1  3]" displayFolder="" count="0" memberValueDatatype="130" unbalanced="0"/>
    <cacheHierarchy uniqueName="[PATIENT1  3].[phone]" caption="phone" attribute="1" defaultMemberUniqueName="[PATIENT1  3].[phone].[All]" allUniqueName="[PATIENT1  3].[phone].[All]" dimensionUniqueName="[PATIENT1  3]" displayFolder="" count="0" memberValueDatatype="130" unbalanced="0"/>
    <cacheHierarchy uniqueName="[PATIENT1  3].[gender]" caption="gender" attribute="1" defaultMemberUniqueName="[PATIENT1  3].[gender].[All]" allUniqueName="[PATIENT1  3].[gender].[All]" dimensionUniqueName="[PATIENT1  3]" displayFolder="" count="0" memberValueDatatype="130" unbalanced="0"/>
    <cacheHierarchy uniqueName="[PATIENT1  3].[insurance]" caption="insurance" attribute="1" defaultMemberUniqueName="[PATIENT1  3].[insurance].[All]" allUniqueName="[PATIENT1  3].[insurance].[All]" dimensionUniqueName="[PATIENT1  3]" displayFolder="" count="0" memberValueDatatype="130" unbalanced="0"/>
    <cacheHierarchy uniqueName="[PATIENT1  3].[patientID]" caption="patientID" attribute="1" defaultMemberUniqueName="[PATIENT1  3].[patientID].[All]" allUniqueName="[PATIENT1  3].[patientID].[All]" dimensionUniqueName="[PATIENT1  3]" displayFolder="" count="0" memberValueDatatype="20" unbalanced="0"/>
    <cacheHierarchy uniqueName="[PATIENT1_1].[firstName]" caption="firstName" attribute="1" defaultMemberUniqueName="[PATIENT1_1].[firstName].[All]" allUniqueName="[PATIENT1_1].[firstName].[All]" dimensionUniqueName="[PATIENT1_1]" displayFolder="" count="0" memberValueDatatype="130" unbalanced="0"/>
    <cacheHierarchy uniqueName="[PATIENT1_1].[lastName]" caption="lastName" attribute="1" defaultMemberUniqueName="[PATIENT1_1].[lastName].[All]" allUniqueName="[PATIENT1_1].[lastName].[All]" dimensionUniqueName="[PATIENT1_1]" displayFolder="" count="0" memberValueDatatype="130" unbalanced="0"/>
    <cacheHierarchy uniqueName="[PATIENT1_1].[birthdate]" caption="birthdate" attribute="1" time="1" defaultMemberUniqueName="[PATIENT1_1].[birthdate].[All]" allUniqueName="[PATIENT1_1].[birthdate].[All]" dimensionUniqueName="[PATIENT1_1]" displayFolder="" count="0" memberValueDatatype="7" unbalanced="0"/>
    <cacheHierarchy uniqueName="[PATIENT1_1].[address]" caption="address" attribute="1" defaultMemberUniqueName="[PATIENT1_1].[address].[All]" allUniqueName="[PATIENT1_1].[address].[All]" dimensionUniqueName="[PATIENT1_1]" displayFolder="" count="0" memberValueDatatype="130" unbalanced="0"/>
    <cacheHierarchy uniqueName="[PATIENT1_1].[phone]" caption="phone" attribute="1" defaultMemberUniqueName="[PATIENT1_1].[phone].[All]" allUniqueName="[PATIENT1_1].[phone].[All]" dimensionUniqueName="[PATIENT1_1]" displayFolder="" count="0" memberValueDatatype="130" unbalanced="0"/>
    <cacheHierarchy uniqueName="[PATIENT1_1].[gender]" caption="gender" attribute="1" defaultMemberUniqueName="[PATIENT1_1].[gender].[All]" allUniqueName="[PATIENT1_1].[gender].[All]" dimensionUniqueName="[PATIENT1_1]" displayFolder="" count="2" memberValueDatatype="130" unbalanced="0"/>
    <cacheHierarchy uniqueName="[PATIENT1_1].[insurance]" caption="insurance" attribute="1" defaultMemberUniqueName="[PATIENT1_1].[insurance].[All]" allUniqueName="[PATIENT1_1].[insurance].[All]" dimensionUniqueName="[PATIENT1_1]" displayFolder="" count="2" memberValueDatatype="130" unbalanced="0"/>
    <cacheHierarchy uniqueName="[PATIENT1_1].[patientID]" caption="patientID" attribute="1" defaultMemberUniqueName="[PATIENT1_1].[patientID].[All]" allUniqueName="[PATIENT1_1].[patientID].[All]" dimensionUniqueName="[PATIENT1_1]" displayFolder="" count="0" memberValueDatatype="20" unbalanced="0"/>
    <cacheHierarchy uniqueName="[PRESCRIPTIONS].[patientID]" caption="patientID" attribute="1" defaultMemberUniqueName="[PRESCRIPTIONS].[patientID].[All]" allUniqueName="[PRESCRIPTIONS].[patientID].[All]" dimensionUniqueName="[PRESCRIPTIONS]" displayFolder="" count="0" memberValueDatatype="20" unbalanced="0"/>
    <cacheHierarchy uniqueName="[PRESCRIPTIONS].[physID]" caption="physID" attribute="1" defaultMemberUniqueName="[PRESCRIPTIONS].[physID].[All]" allUniqueName="[PRESCRIPTIONS].[physID].[All]" dimensionUniqueName="[PRESCRIPTIONS]" displayFolder="" count="0" memberValueDatatype="20" unbalanced="0"/>
    <cacheHierarchy uniqueName="[PRESCRIPTIONS].[NDC]" caption="NDC" attribute="1" defaultMemberUniqueName="[PRESCRIPTIONS].[NDC].[All]" allUniqueName="[PRESCRIPTIONS].[NDC].[All]" dimensionUniqueName="[PRESCRIPTIONS]" displayFolder="" count="0" memberValueDatatype="20" unbalanced="0"/>
    <cacheHierarchy uniqueName="[PRESCRIPTIONS].[NNDC]" caption="NNDC" attribute="1" defaultMemberUniqueName="[PRESCRIPTIONS].[NNDC].[All]" allUniqueName="[PRESCRIPTIONS].[NNDC].[All]" dimensionUniqueName="[PRESCRIPTIONS]" displayFolder="" count="0" memberValueDatatype="20" unbalanced="0"/>
    <cacheHierarchy uniqueName="[PRESCRIPTIONS].[qty]" caption="qty" attribute="1" defaultMemberUniqueName="[PRESCRIPTIONS].[qty].[All]" allUniqueName="[PRESCRIPTIONS].[qty].[All]" dimensionUniqueName="[PRESCRIPTIONS]" displayFolder="" count="0" memberValueDatatype="20" unbalanced="0"/>
    <cacheHierarchy uniqueName="[PRESCRIPTIONS].[Cqty]" caption="Cqty" attribute="1" defaultMemberUniqueName="[PRESCRIPTIONS].[Cqty].[All]" allUniqueName="[PRESCRIPTIONS].[Cqty].[All]" dimensionUniqueName="[PRESCRIPTIONS]" displayFolder="" count="0" memberValueDatatype="20" unbalanced="0"/>
    <cacheHierarchy uniqueName="[PRESCRIPTIONS].[days]" caption="days" attribute="1" defaultMemberUniqueName="[PRESCRIPTIONS].[days].[All]" allUniqueName="[PRESCRIPTIONS].[days].[All]" dimensionUniqueName="[PRESCRIPTIONS]" displayFolder="" count="2" memberValueDatatype="20" unbalanced="0"/>
    <cacheHierarchy uniqueName="[PRESCRIPTIONS].[Date]" caption="Date" attribute="1" time="1" defaultMemberUniqueName="[PRESCRIPTIONS].[Date].[All]" allUniqueName="[PRESCRIPTIONS].[Date].[All]" dimensionUniqueName="[PRESCRIPTIONS]" displayFolder="" count="2" memberValueDatatype="7" unbalanced="0">
      <fieldsUsage count="2">
        <fieldUsage x="-1"/>
        <fieldUsage x="0"/>
      </fieldsUsage>
    </cacheHierarchy>
    <cacheHierarchy uniqueName="[PRESCRIPTIONS].[Drug Price]" caption="Drug Price" attribute="1" defaultMemberUniqueName="[PRESCRIPTIONS].[Drug Price].[All]" allUniqueName="[PRESCRIPTIONS].[Drug Price].[All]" dimensionUniqueName="[PRESCRIPTIONS]" displayFolder="" count="0" memberValueDatatype="5" unbalanced="0"/>
    <cacheHierarchy uniqueName="[PRESCRIPTIONS].[Revenue]" caption="Revenue" attribute="1" defaultMemberUniqueName="[PRESCRIPTIONS].[Revenue].[All]" allUniqueName="[PRESCRIPTIONS].[Revenue].[All]" dimensionUniqueName="[PRESCRIPTIONS]" displayFolder="" count="0" memberValueDatatype="5" unbalanced="0"/>
    <cacheHierarchy uniqueName="[PRESCRIPTIONS].[refills]" caption="refills" attribute="1" defaultMemberUniqueName="[PRESCRIPTIONS].[refills].[All]" allUniqueName="[PRESCRIPTIONS].[refills].[All]" dimensionUniqueName="[PRESCRIPTIONS]" displayFolder="" count="0" memberValueDatatype="20" unbalanced="0"/>
    <cacheHierarchy uniqueName="[PRESCRIPTIONS].[BringInsurance]" caption="BringInsurance" attribute="1" defaultMemberUniqueName="[PRESCRIPTIONS].[BringInsurance].[All]" allUniqueName="[PRESCRIPTIONS].[BringInsurance].[All]" dimensionUniqueName="[PRESCRIPTIONS]" displayFolder="" count="0" memberValueDatatype="130" unbalanced="0"/>
    <cacheHierarchy uniqueName="[PRESCRIPTIONS].[BringCopay]" caption="BringCopay" attribute="1" defaultMemberUniqueName="[PRESCRIPTIONS].[BringCopay].[All]" allUniqueName="[PRESCRIPTIONS].[BringCopay].[All]" dimensionUniqueName="[PRESCRIPTIONS]" displayFolder="" count="0" memberValueDatatype="130" unbalanced="0"/>
    <cacheHierarchy uniqueName="[PRESCRIPTIONS].[status]" caption="status" attribute="1" defaultMemberUniqueName="[PRESCRIPTIONS].[status].[All]" allUniqueName="[PRESCRIPTIONS].[status].[All]" dimensionUniqueName="[PRESCRIPTIONS]" displayFolder="" count="2" memberValueDatatype="130" unbalanced="0"/>
    <cacheHierarchy uniqueName="[PRESCRIPTIONS].[Date (Year)]" caption="Date (Year)" attribute="1" defaultMemberUniqueName="[PRESCRIPTIONS].[Date (Year)].[All]" allUniqueName="[PRESCRIPTIONS].[Date (Year)].[All]" dimensionUniqueName="[PRESCRIPTIONS]" displayFolder="" count="2" memberValueDatatype="130" unbalanced="0">
      <fieldsUsage count="2">
        <fieldUsage x="-1"/>
        <fieldUsage x="3"/>
      </fieldsUsage>
    </cacheHierarchy>
    <cacheHierarchy uniqueName="[PRESCRIPTIONS].[Date (Quarter)]" caption="Date (Quarter)" attribute="1" defaultMemberUniqueName="[PRESCRIPTIONS].[Date (Quarter)].[All]" allUniqueName="[PRESCRIPTIONS].[Date (Quarter)].[All]" dimensionUniqueName="[PRESCRIPTIONS]" displayFolder="" count="2" memberValueDatatype="130" unbalanced="0">
      <fieldsUsage count="2">
        <fieldUsage x="-1"/>
        <fieldUsage x="2"/>
      </fieldsUsage>
    </cacheHierarchy>
    <cacheHierarchy uniqueName="[PRESCRIPTIONS].[Date (Month)]" caption="Date (Month)" attribute="1" defaultMemberUniqueName="[PRESCRIPTIONS].[Date (Month)].[All]" allUniqueName="[PRESCRIPTIONS].[Date (Month)].[All]" dimensionUniqueName="[PRESCRIPTIONS]" displayFolder="" count="2" memberValueDatatype="130" unbalanced="0">
      <fieldsUsage count="2">
        <fieldUsage x="-1"/>
        <fieldUsage x="1"/>
      </fieldsUsage>
    </cacheHierarchy>
    <cacheHierarchy uniqueName="[PRESCRIPTIONS  3].[patientID]" caption="patientID" attribute="1" defaultMemberUniqueName="[PRESCRIPTIONS  3].[patientID].[All]" allUniqueName="[PRESCRIPTIONS  3].[patientID].[All]" dimensionUniqueName="[PRESCRIPTIONS  3]" displayFolder="" count="0" memberValueDatatype="20" unbalanced="0"/>
    <cacheHierarchy uniqueName="[PRESCRIPTIONS  3].[physID]" caption="physID" attribute="1" defaultMemberUniqueName="[PRESCRIPTIONS  3].[physID].[All]" allUniqueName="[PRESCRIPTIONS  3].[physID].[All]" dimensionUniqueName="[PRESCRIPTIONS  3]" displayFolder="" count="0" memberValueDatatype="20" unbalanced="0"/>
    <cacheHierarchy uniqueName="[PRESCRIPTIONS  3].[NDC]" caption="NDC" attribute="1" defaultMemberUniqueName="[PRESCRIPTIONS  3].[NDC].[All]" allUniqueName="[PRESCRIPTIONS  3].[NDC].[All]" dimensionUniqueName="[PRESCRIPTIONS  3]" displayFolder="" count="0" memberValueDatatype="20" unbalanced="0"/>
    <cacheHierarchy uniqueName="[PRESCRIPTIONS  3].[qty]" caption="qty" attribute="1" defaultMemberUniqueName="[PRESCRIPTIONS  3].[qty].[All]" allUniqueName="[PRESCRIPTIONS  3].[qty].[All]" dimensionUniqueName="[PRESCRIPTIONS  3]" displayFolder="" count="0" memberValueDatatype="20" unbalanced="0"/>
    <cacheHierarchy uniqueName="[PRESCRIPTIONS  3].[days]" caption="days" attribute="1" defaultMemberUniqueName="[PRESCRIPTIONS  3].[days].[All]" allUniqueName="[PRESCRIPTIONS  3].[days].[All]" dimensionUniqueName="[PRESCRIPTIONS  3]" displayFolder="" count="0" memberValueDatatype="20" unbalanced="0"/>
    <cacheHierarchy uniqueName="[PRESCRIPTIONS  3].[refills]" caption="refills" attribute="1" defaultMemberUniqueName="[PRESCRIPTIONS  3].[refills].[All]" allUniqueName="[PRESCRIPTIONS  3].[refills].[All]" dimensionUniqueName="[PRESCRIPTIONS  3]" displayFolder="" count="0" memberValueDatatype="20" unbalanced="0"/>
    <cacheHierarchy uniqueName="[PRESCRIPTIONS  3].[status]" caption="status" attribute="1" defaultMemberUniqueName="[PRESCRIPTIONS  3].[status].[All]" allUniqueName="[PRESCRIPTIONS  3].[status].[All]" dimensionUniqueName="[PRESCRIPTIONS  3]" displayFolder="" count="0" memberValueDatatype="130" unbalanced="0"/>
    <cacheHierarchy uniqueName="[SUPPLIER].[name]" caption="name" attribute="1" defaultMemberUniqueName="[SUPPLIER].[name].[All]" allUniqueName="[SUPPLIER].[name].[All]" dimensionUniqueName="[SUPPLIER]" displayFolder="" count="0" memberValueDatatype="130" unbalanced="0"/>
    <cacheHierarchy uniqueName="[SUPPLIER].[address]" caption="address" attribute="1" defaultMemberUniqueName="[SUPPLIER].[address].[All]" allUniqueName="[SUPPLIER].[address].[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130" unbalanced="0"/>
    <cacheHierarchy uniqueName="[SUPPLIER].[supID]" caption="supID" attribute="1" defaultMemberUniqueName="[SUPPLIER].[supID].[All]" allUniqueName="[SUPPLIER].[supID].[All]" dimensionUniqueName="[SUPPLIER]" displayFolder="" count="0" memberValueDatatype="20" unbalanced="0"/>
    <cacheHierarchy uniqueName="[SUPPLIER  3].[name]" caption="name" attribute="1" defaultMemberUniqueName="[SUPPLIER  3].[name].[All]" allUniqueName="[SUPPLIER  3].[name].[All]" dimensionUniqueName="[SUPPLIER  3]" displayFolder="" count="2" memberValueDatatype="130" unbalanced="0"/>
    <cacheHierarchy uniqueName="[SUPPLIER  3].[address]" caption="address" attribute="1" defaultMemberUniqueName="[SUPPLIER  3].[address].[All]" allUniqueName="[SUPPLIER  3].[address].[All]" dimensionUniqueName="[SUPPLIER  3]" displayFolder="" count="0" memberValueDatatype="130" unbalanced="0"/>
    <cacheHierarchy uniqueName="[SUPPLIER  3].[phone]" caption="phone" attribute="1" defaultMemberUniqueName="[SUPPLIER  3].[phone].[All]" allUniqueName="[SUPPLIER  3].[phone].[All]" dimensionUniqueName="[SUPPLIER  3]" displayFolder="" count="0" memberValueDatatype="130" unbalanced="0"/>
    <cacheHierarchy uniqueName="[SUPPLIER  3].[supID]" caption="supID" attribute="1" defaultMemberUniqueName="[SUPPLIER  3].[supID].[All]" allUniqueName="[SUPPLIER  3].[supID].[All]" dimensionUniqueName="[SUPPLIER  3]" displayFolder="" count="0" memberValueDatatype="20" unbalanced="0"/>
    <cacheHierarchy uniqueName="[PRESCRIPTIONS].[Date (Month Index)]" caption="Date (Month Index)" attribute="1" defaultMemberUniqueName="[PRESCRIPTIONS].[Date (Month Index)].[All]" allUniqueName="[PRESCRIPTIONS].[Date (Month Index)].[All]" dimensionUniqueName="[PRESCRIPTIONS]" displayFolder="" count="0" memberValueDatatype="20" unbalanced="0" hidden="1"/>
    <cacheHierarchy uniqueName="[Measures].[__XL_Count DRUGS  3]" caption="__XL_Count DRUGS  3" measure="1" displayFolder="" measureGroup="DRUGS  3" count="0" hidden="1"/>
    <cacheHierarchy uniqueName="[Measures].[__XL_Count DOCTOR1  3]" caption="__XL_Count DOCTOR1  3" measure="1" displayFolder="" measureGroup="DOCTOR1  3" count="0" hidden="1"/>
    <cacheHierarchy uniqueName="[Measures].[__XL_Count INSURANCE  3]" caption="__XL_Count INSURANCE  3" measure="1" displayFolder="" measureGroup="INSURANCE  3" count="0" hidden="1"/>
    <cacheHierarchy uniqueName="[Measures].[__XL_Count PATIENT1  3]" caption="__XL_Count PATIENT1  3" measure="1" displayFolder="" measureGroup="PATIENT1  3" count="0" hidden="1"/>
    <cacheHierarchy uniqueName="[Measures].[__XL_Count PRESCRIPTIONS  3]" caption="__XL_Count PRESCRIPTIONS  3" measure="1" displayFolder="" measureGroup="PRESCRIPTIONS  3" count="0" hidden="1"/>
    <cacheHierarchy uniqueName="[Measures].[__XL_Count SUPPLIER  3]" caption="__XL_Count SUPPLIER  3" measure="1" displayFolder="" measureGroup="SUPPLIER  3" count="0" hidden="1"/>
    <cacheHierarchy uniqueName="[Measures].[__XL_Count INSURANCE  6]" caption="__XL_Count INSURANCE  6" measure="1" displayFolder="" measureGroup="INSURANCE  6" count="0" hidden="1"/>
    <cacheHierarchy uniqueName="[Measures].[__XL_Count PATIENT1_1]" caption="__XL_Count PATIENT1_1" measure="1" displayFolder="" measureGroup="PATIENT1_1" count="0" hidden="1"/>
    <cacheHierarchy uniqueName="[Measures].[__XL_Count PRESCRIPTIONS]" caption="__XL_Count PRESCRIPTIONS" measure="1" displayFolder="" measureGroup="PRESCRIPTIONS" count="0" hidden="1"/>
    <cacheHierarchy uniqueName="[Measures].[__XL_Count DRUGS]" caption="__XL_Count DRUGS" measure="1" displayFolder="" measureGroup="DRUGS" count="0" hidden="1"/>
    <cacheHierarchy uniqueName="[Measures].[__XL_Count DOCTOR1_1]" caption="__XL_Count DOCTOR1_1" measure="1" displayFolder="" measureGroup="DOCTOR1_1" count="0" hidden="1"/>
    <cacheHierarchy uniqueName="[Measures].[__XL_Count SUPPLIER]" caption="__XL_Count SUPPLIER" measure="1" displayFolder="" measureGroup="SUPPLIER" count="0" hidden="1"/>
    <cacheHierarchy uniqueName="[Measures].[__XL_Count INSURANCE__5]" caption="__XL_Count INSURANCE__5" measure="1" displayFolder="" measureGroup="INSURANCE__5" count="0" hidden="1"/>
    <cacheHierarchy uniqueName="[Measures].[__No measures defined]" caption="__No measures defined" measure="1" displayFolder="" count="0" hidden="1"/>
    <cacheHierarchy uniqueName="[Measures].[Count of patientID]" caption="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Distinct Count of patientID]" caption="Distinct 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Sum of NDC]" caption="Sum of NDC" measure="1" displayFolder="" measureGroup="PRESCRIPTIONS" count="0" hidden="1">
      <extLst>
        <ext xmlns:x15="http://schemas.microsoft.com/office/spreadsheetml/2010/11/main" uri="{B97F6D7D-B522-45F9-BDA1-12C45D357490}">
          <x15:cacheHierarchy aggregatedColumn="58"/>
        </ext>
      </extLst>
    </cacheHierarchy>
    <cacheHierarchy uniqueName="[Measures].[Count of NDC]" caption="Count of NDC" measure="1" displayFolder="" measureGroup="PRESCRIPTIONS" count="0" hidden="1">
      <extLst>
        <ext xmlns:x15="http://schemas.microsoft.com/office/spreadsheetml/2010/11/main" uri="{B97F6D7D-B522-45F9-BDA1-12C45D357490}">
          <x15:cacheHierarchy aggregatedColumn="58"/>
        </ext>
      </extLst>
    </cacheHierarchy>
    <cacheHierarchy uniqueName="[Measures].[Sum of qty]" caption="Sum of qty" measure="1" displayFolder="" measureGroup="PRESCRIPTIONS  3" count="0" hidden="1">
      <extLst>
        <ext xmlns:x15="http://schemas.microsoft.com/office/spreadsheetml/2010/11/main" uri="{B97F6D7D-B522-45F9-BDA1-12C45D357490}">
          <x15:cacheHierarchy aggregatedColumn="76"/>
        </ext>
      </extLst>
    </cacheHierarchy>
    <cacheHierarchy uniqueName="[Measures].[Sum of qty 2]" caption="Sum of qty 2" measure="1" displayFolder="" measureGroup="PRESCRIPTIONS" count="0" hidden="1">
      <extLst>
        <ext xmlns:x15="http://schemas.microsoft.com/office/spreadsheetml/2010/11/main" uri="{B97F6D7D-B522-45F9-BDA1-12C45D357490}">
          <x15:cacheHierarchy aggregatedColumn="60"/>
        </ext>
      </extLst>
    </cacheHierarchy>
    <cacheHierarchy uniqueName="[Measures].[Sum of patientID]" caption="Sum of patientID" measure="1" displayFolder="" measureGroup="PRESCRIPTIONS" count="0" hidden="1">
      <extLst>
        <ext xmlns:x15="http://schemas.microsoft.com/office/spreadsheetml/2010/11/main" uri="{B97F6D7D-B522-45F9-BDA1-12C45D357490}">
          <x15:cacheHierarchy aggregatedColumn="56"/>
        </ext>
      </extLst>
    </cacheHierarchy>
    <cacheHierarchy uniqueName="[Measures].[Sum of physID]" caption="Sum of physID" measure="1" displayFolder="" measureGroup="PRESCRIPTIONS" count="0" hidden="1">
      <extLst>
        <ext xmlns:x15="http://schemas.microsoft.com/office/spreadsheetml/2010/11/main" uri="{B97F6D7D-B522-45F9-BDA1-12C45D357490}">
          <x15:cacheHierarchy aggregatedColumn="57"/>
        </ext>
      </extLst>
    </cacheHierarchy>
    <cacheHierarchy uniqueName="[Measures].[Count of gender]" caption="Count of gender" measure="1" displayFolder="" measureGroup="PATIENT1  3" count="0" hidden="1">
      <extLst>
        <ext xmlns:x15="http://schemas.microsoft.com/office/spreadsheetml/2010/11/main" uri="{B97F6D7D-B522-45F9-BDA1-12C45D357490}">
          <x15:cacheHierarchy aggregatedColumn="45"/>
        </ext>
      </extLst>
    </cacheHierarchy>
    <cacheHierarchy uniqueName="[Measures].[Sum of supID]" caption="Sum of supID" measure="1" displayFolder="" measureGroup="SUPPLIER  3" count="0" hidden="1">
      <extLst>
        <ext xmlns:x15="http://schemas.microsoft.com/office/spreadsheetml/2010/11/main" uri="{B97F6D7D-B522-45F9-BDA1-12C45D357490}">
          <x15:cacheHierarchy aggregatedColumn="87"/>
        </ext>
      </extLst>
    </cacheHierarchy>
    <cacheHierarchy uniqueName="[Measures].[Count of NDC 2]" caption="Count of NDC 2" measure="1" displayFolder="" measureGroup="DRUGS" count="0" hidden="1">
      <extLst>
        <ext xmlns:x15="http://schemas.microsoft.com/office/spreadsheetml/2010/11/main" uri="{B97F6D7D-B522-45F9-BDA1-12C45D357490}">
          <x15:cacheHierarchy aggregatedColumn="10"/>
        </ext>
      </extLst>
    </cacheHierarchy>
    <cacheHierarchy uniqueName="[Measures].[Count of status]" caption="Count of status" measure="1" displayFolder="" measureGroup="PRESCRIPTIONS  3" count="0" hidden="1">
      <extLst>
        <ext xmlns:x15="http://schemas.microsoft.com/office/spreadsheetml/2010/11/main" uri="{B97F6D7D-B522-45F9-BDA1-12C45D357490}">
          <x15:cacheHierarchy aggregatedColumn="79"/>
        </ext>
      </extLst>
    </cacheHierarchy>
    <cacheHierarchy uniqueName="[Measures].[Sum of Revenue]" caption="Sum of Revenue" measure="1" displayFolder="" measureGroup="PRESCRIPTIONS" count="0" oneField="1" hidden="1">
      <fieldsUsage count="1">
        <fieldUsage x="4"/>
      </fieldsUsage>
      <extLst>
        <ext xmlns:x15="http://schemas.microsoft.com/office/spreadsheetml/2010/11/main" uri="{B97F6D7D-B522-45F9-BDA1-12C45D357490}">
          <x15:cacheHierarchy aggregatedColumn="65"/>
        </ext>
      </extLst>
    </cacheHierarchy>
    <cacheHierarchy uniqueName="[Measures].[Sum of NNDC]" caption="Sum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NNDC]" caption="Count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gender 2]" caption="Count of gender 2" measure="1" displayFolder="" measureGroup="PATIENT1_1" count="0" hidden="1">
      <extLst>
        <ext xmlns:x15="http://schemas.microsoft.com/office/spreadsheetml/2010/11/main" uri="{B97F6D7D-B522-45F9-BDA1-12C45D357490}">
          <x15:cacheHierarchy aggregatedColumn="53"/>
        </ext>
      </extLst>
    </cacheHierarchy>
    <cacheHierarchy uniqueName="[Measures].[Count of status 2]" caption="Count of status 2" measure="1" displayFolder="" measureGroup="PRESCRIPTIONS" count="0" hidden="1">
      <extLst>
        <ext xmlns:x15="http://schemas.microsoft.com/office/spreadsheetml/2010/11/main" uri="{B97F6D7D-B522-45F9-BDA1-12C45D357490}">
          <x15:cacheHierarchy aggregatedColumn="69"/>
        </ext>
      </extLst>
    </cacheHierarchy>
    <cacheHierarchy uniqueName="[Measures].[Count of patientID 2]" caption="Count of patientID 2" measure="1" displayFolder="" measureGroup="PRESCRIPTIONS" count="0" hidden="1">
      <extLst>
        <ext xmlns:x15="http://schemas.microsoft.com/office/spreadsheetml/2010/11/main" uri="{B97F6D7D-B522-45F9-BDA1-12C45D357490}">
          <x15:cacheHierarchy aggregatedColumn="56"/>
        </ext>
      </extLst>
    </cacheHierarchy>
    <cacheHierarchy uniqueName="[Measures].[Sum of NNDC 2]" caption="Sum of NNDC 2" measure="1" displayFolder="" measureGroup="DRUGS" count="0" hidden="1">
      <extLst>
        <ext xmlns:x15="http://schemas.microsoft.com/office/spreadsheetml/2010/11/main" uri="{B97F6D7D-B522-45F9-BDA1-12C45D357490}">
          <x15:cacheHierarchy aggregatedColumn="11"/>
        </ext>
      </extLst>
    </cacheHierarchy>
    <cacheHierarchy uniqueName="[Measures].[Count of NNDC 2]" caption="Count of NNDC 2" measure="1" displayFolder="" measureGroup="DRUGS" count="0" hidden="1">
      <extLst>
        <ext xmlns:x15="http://schemas.microsoft.com/office/spreadsheetml/2010/11/main" uri="{B97F6D7D-B522-45F9-BDA1-12C45D357490}">
          <x15:cacheHierarchy aggregatedColumn="11"/>
        </ext>
      </extLst>
    </cacheHierarchy>
  </cacheHierarchies>
  <kpis count="0"/>
  <dimensions count="14">
    <dimension name="DOCTOR1  3" uniqueName="[DOCTOR1  3]" caption="DOCTOR1  3"/>
    <dimension name="DOCTOR1_1" uniqueName="[DOCTOR1_1]" caption="DOCTOR1_1"/>
    <dimension name="DRUGS" uniqueName="[DRUGS]" caption="DRUGS"/>
    <dimension name="DRUGS  3" uniqueName="[DRUGS  3]" caption="DRUGS  3"/>
    <dimension name="INSURANCE  3" uniqueName="[INSURANCE  3]" caption="INSURANCE  3"/>
    <dimension name="INSURANCE  6" uniqueName="[INSURANCE  6]" caption="INSURANCE  6"/>
    <dimension name="INSURANCE__5" uniqueName="[INSURANCE__5]" caption="INSURANCE__5"/>
    <dimension measure="1" name="Measures" uniqueName="[Measures]" caption="Measures"/>
    <dimension name="PATIENT1  3" uniqueName="[PATIENT1  3]" caption="PATIENT1  3"/>
    <dimension name="PATIENT1_1" uniqueName="[PATIENT1_1]" caption="PATIENT1_1"/>
    <dimension name="PRESCRIPTIONS" uniqueName="[PRESCRIPTIONS]" caption="PRESCRIPTIONS"/>
    <dimension name="PRESCRIPTIONS  3" uniqueName="[PRESCRIPTIONS  3]" caption="PRESCRIPTIONS  3"/>
    <dimension name="SUPPLIER" uniqueName="[SUPPLIER]" caption="SUPPLIER"/>
    <dimension name="SUPPLIER  3" uniqueName="[SUPPLIER  3]" caption="SUPPLIER  3"/>
  </dimensions>
  <measureGroups count="13">
    <measureGroup name="DOCTOR1  3" caption="DOCTOR1  3"/>
    <measureGroup name="DOCTOR1_1" caption="DOCTOR1_1"/>
    <measureGroup name="DRUGS" caption="DRUGS"/>
    <measureGroup name="DRUGS  3" caption="DRUGS  3"/>
    <measureGroup name="INSURANCE  3" caption="INSURANCE  3"/>
    <measureGroup name="INSURANCE  6" caption="INSURANCE  6"/>
    <measureGroup name="INSURANCE__5" caption="INSURANCE__5"/>
    <measureGroup name="PATIENT1  3" caption="PATIENT1  3"/>
    <measureGroup name="PATIENT1_1" caption="PATIENT1_1"/>
    <measureGroup name="PRESCRIPTIONS" caption="PRESCRIPTIONS"/>
    <measureGroup name="PRESCRIPTIONS  3" caption="PRESCRIPTIONS  3"/>
    <measureGroup name="SUPPLIER" caption="SUPPLIER"/>
    <measureGroup name="SUPPLIER  3" caption="SUPPLIER  3"/>
  </measureGroups>
  <maps count="16">
    <map measureGroup="0" dimension="0"/>
    <map measureGroup="1" dimension="1"/>
    <map measureGroup="2" dimension="2"/>
    <map measureGroup="3" dimension="3"/>
    <map measureGroup="3" dimension="13"/>
    <map measureGroup="4" dimension="4"/>
    <map measureGroup="5" dimension="5"/>
    <map measureGroup="6" dimension="6"/>
    <map measureGroup="7" dimension="8"/>
    <map measureGroup="8" dimension="9"/>
    <map measureGroup="9" dimension="10"/>
    <map measureGroup="10" dimension="0"/>
    <map measureGroup="10" dimension="8"/>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4.007898263888" backgroundQuery="1" createdVersion="8" refreshedVersion="8" minRefreshableVersion="3" recordCount="0" supportSubquery="1" supportAdvancedDrill="1" xr:uid="{49D877C6-ACE2-4471-A8F1-4410D04F095B}">
  <cacheSource type="external" connectionId="21"/>
  <cacheFields count="3">
    <cacheField name="[DRUGS].[brandName].[brandName]" caption="brandName" numFmtId="0" hierarchy="8" level="1">
      <sharedItems count="16">
        <s v="Aldactone"/>
        <s v="Ambien"/>
        <s v="Amoxil"/>
        <s v="Glucotrol"/>
        <s v="Imdur"/>
        <s v="Lasix"/>
        <s v="Lipitor"/>
        <s v="Mobic"/>
        <s v="Motrin"/>
        <s v="Naprosyn"/>
        <s v="Neurontin"/>
        <s v="Plavix"/>
        <s v="Prilosec"/>
        <s v="Tenormin"/>
        <s v="Tylenol"/>
        <s v="Zocor"/>
      </sharedItems>
    </cacheField>
    <cacheField name="[Measures].[Count of NNDC 2]" caption="Count of NNDC 2" numFmtId="0" hierarchy="122" level="32767"/>
    <cacheField name="[DRUGS].[Expiry Status].[Expiry Status]" caption="Expiry Status" numFmtId="0" hierarchy="15" level="1">
      <sharedItems containsSemiMixedTypes="0" containsNonDate="0" containsString="0"/>
    </cacheField>
  </cacheFields>
  <cacheHierarchies count="123">
    <cacheHierarchy uniqueName="[DOCTOR1  3].[physID]" caption="physID" attribute="1" defaultMemberUniqueName="[DOCTOR1  3].[physID].[All]" allUniqueName="[DOCTOR1  3].[physID].[All]" dimensionUniqueName="[DOCTOR1  3]" displayFolder="" count="0" memberValueDatatype="20" unbalanced="0"/>
    <cacheHierarchy uniqueName="[DOCTOR1  3].[name]" caption="name" attribute="1" defaultMemberUniqueName="[DOCTOR1  3].[name].[All]" allUniqueName="[DOCTOR1  3].[name].[All]" dimensionUniqueName="[DOCTOR1  3]" displayFolder="" count="0" memberValueDatatype="130" unbalanced="0"/>
    <cacheHierarchy uniqueName="[DOCTOR1  3].[address]" caption="address" attribute="1" defaultMemberUniqueName="[DOCTOR1  3].[address].[All]" allUniqueName="[DOCTOR1  3].[address].[All]" dimensionUniqueName="[DOCTOR1  3]" displayFolder="" count="0" memberValueDatatype="130" unbalanced="0"/>
    <cacheHierarchy uniqueName="[DOCTOR1  3].[phone]" caption="phone" attribute="1" defaultMemberUniqueName="[DOCTOR1  3].[phone].[All]" allUniqueName="[DOCTOR1  3].[phone].[All]" dimensionUniqueName="[DOCTOR1  3]" displayFolder="" count="0" memberValueDatatype="130" unbalanced="0"/>
    <cacheHierarchy uniqueName="[DOCTOR1_1].[physID]" caption="physID" attribute="1" defaultMemberUniqueName="[DOCTOR1_1].[physID].[All]" allUniqueName="[DOCTOR1_1].[physID].[All]" dimensionUniqueName="[DOCTOR1_1]" displayFolder="" count="0" memberValueDatatype="130" unbalanced="0"/>
    <cacheHierarchy uniqueName="[DOCTOR1_1].[name]" caption="name" attribute="1" defaultMemberUniqueName="[DOCTOR1_1].[name].[All]" allUniqueName="[DOCTOR1_1].[name].[All]" dimensionUniqueName="[DOCTOR1_1]" displayFolder="" count="2" memberValueDatatype="130" unbalanced="0"/>
    <cacheHierarchy uniqueName="[DOCTOR1_1].[address]" caption="address" attribute="1" defaultMemberUniqueName="[DOCTOR1_1].[address].[All]" allUniqueName="[DOCTOR1_1].[address].[All]" dimensionUniqueName="[DOCTOR1_1]" displayFolder="" count="0" memberValueDatatype="130" unbalanced="0"/>
    <cacheHierarchy uniqueName="[DOCTOR1_1].[phone]" caption="phone" attribute="1" defaultMemberUniqueName="[DOCTOR1_1].[phone].[All]" allUniqueName="[DOCTOR1_1].[phone].[All]" dimensionUniqueName="[DOCTOR1_1]" displayFolder="" count="0" memberValueDatatype="130" unbalanced="0"/>
    <cacheHierarchy uniqueName="[DRUGS].[brandName]" caption="brandName" attribute="1" defaultMemberUniqueName="[DRUGS].[brandName].[All]" allUniqueName="[DRUGS].[brandName].[All]" dimensionUniqueName="[DRUGS]" displayFolder="" count="2" memberValueDatatype="130" unbalanced="0">
      <fieldsUsage count="2">
        <fieldUsage x="-1"/>
        <fieldUsage x="0"/>
      </fieldsUsage>
    </cacheHierarchy>
    <cacheHierarchy uniqueName="[DRUGS].[genericName]" caption="genericName" attribute="1" defaultMemberUniqueName="[DRUGS].[genericName].[All]" allUniqueName="[DRUGS].[genericName].[All]" dimensionUniqueName="[DRUGS]" displayFolder="" count="0" memberValueDatatype="130" unbalanced="0"/>
    <cacheHierarchy uniqueName="[DRUGS].[NDC]" caption="NDC" attribute="1" defaultMemberUniqueName="[DRUGS].[NDC].[All]" allUniqueName="[DRUGS].[NDC].[All]" dimensionUniqueName="[DRUGS]" displayFolder="" count="0" memberValueDatatype="130" unbalanced="0"/>
    <cacheHierarchy uniqueName="[DRUGS].[NNDC]" caption="NNDC" attribute="1" defaultMemberUniqueName="[DRUGS].[NNDC].[All]" allUniqueName="[DRUGS].[NNDC].[All]" dimensionUniqueName="[DRUGS]" displayFolder="" count="0" memberValueDatatype="20" unbalanced="0"/>
    <cacheHierarchy uniqueName="[DRUGS].[dosage]" caption="dosage" attribute="1" defaultMemberUniqueName="[DRUGS].[dosage].[All]" allUniqueName="[DRUGS].[dosage].[All]" dimensionUniqueName="[DRUGS]" displayFolder="" count="0" memberValueDatatype="130" unbalanced="0"/>
    <cacheHierarchy uniqueName="[DRUGS].[expDate]" caption="expDate" attribute="1" defaultMemberUniqueName="[DRUGS].[expDate].[All]" allUniqueName="[DRUGS].[expDate].[All]" dimensionUniqueName="[DRUGS]" displayFolder="" count="0" memberValueDatatype="130" unbalanced="0"/>
    <cacheHierarchy uniqueName="[DRUGS].[Days to Expiry]" caption="Days to Expiry" attribute="1" defaultMemberUniqueName="[DRUGS].[Days to Expiry].[All]" allUniqueName="[DRUGS].[Days to Expiry].[All]" dimensionUniqueName="[DRUGS]" displayFolder="" count="0" memberValueDatatype="20" unbalanced="0"/>
    <cacheHierarchy uniqueName="[DRUGS].[Expiry Status]" caption="Expiry Status" attribute="1" defaultMemberUniqueName="[DRUGS].[Expiry Status].[All]" allUniqueName="[DRUGS].[Expiry Status].[All]" dimensionUniqueName="[DRUGS]" displayFolder="" count="2" memberValueDatatype="130" unbalanced="0">
      <fieldsUsage count="2">
        <fieldUsage x="-1"/>
        <fieldUsage x="2"/>
      </fieldsUsage>
    </cacheHierarchy>
    <cacheHierarchy uniqueName="[DRUGS].[supID]" caption="supID" attribute="1" defaultMemberUniqueName="[DRUGS].[supID].[All]" allUniqueName="[DRUGS].[supID].[All]" dimensionUniqueName="[DRUGS]" displayFolder="" count="0" memberValueDatatype="130" unbalanced="0"/>
    <cacheHierarchy uniqueName="[DRUGS].[Drug Category]" caption="Drug Category" attribute="1" defaultMemberUniqueName="[DRUGS].[Drug Category].[All]" allUniqueName="[DRUGS].[Drug Category].[All]" dimensionUniqueName="[DRUGS]" displayFolder="" count="0" memberValueDatatype="130" unbalanced="0"/>
    <cacheHierarchy uniqueName="[DRUGS].[purchasePrice]" caption="purchasePrice" attribute="1" defaultMemberUniqueName="[DRUGS].[purchasePrice].[All]" allUniqueName="[DRUGS].[purchasePrice].[All]" dimensionUniqueName="[DRUGS]" displayFolder="" count="0" memberValueDatatype="130" unbalanced="0"/>
    <cacheHierarchy uniqueName="[DRUGS].[cpurchasePrice]" caption="cpurchasePrice" attribute="1" defaultMemberUniqueName="[DRUGS].[cpurchasePrice].[All]" allUniqueName="[DRUGS].[cpurchasePrice].[All]" dimensionUniqueName="[DRUGS]" displayFolder="" count="0" memberValueDatatype="5" unbalanced="0"/>
    <cacheHierarchy uniqueName="[DRUGS].[sellPrice]" caption="sellPrice" attribute="1" defaultMemberUniqueName="[DRUGS].[sellPrice].[All]" allUniqueName="[DRUGS].[sellPrice].[All]" dimensionUniqueName="[DRUGS]" displayFolder="" count="0" memberValueDatatype="130" unbalanced="0"/>
    <cacheHierarchy uniqueName="[DRUGS].[Exp Date]" caption="Exp Date" attribute="1" time="1" defaultMemberUniqueName="[DRUGS].[Exp Date].[All]" allUniqueName="[DRUGS].[Exp Date].[All]" dimensionUniqueName="[DRUGS]" displayFolder="" count="0" memberValueDatatype="7" unbalanced="0"/>
    <cacheHierarchy uniqueName="[DRUGS  3].[brandName]" caption="brandName" attribute="1" defaultMemberUniqueName="[DRUGS  3].[brandName].[All]" allUniqueName="[DRUGS  3].[brandName].[All]" dimensionUniqueName="[DRUGS  3]" displayFolder="" count="0" memberValueDatatype="130" unbalanced="0"/>
    <cacheHierarchy uniqueName="[DRUGS  3].[genericName]" caption="genericName" attribute="1" defaultMemberUniqueName="[DRUGS  3].[genericName].[All]" allUniqueName="[DRUGS  3].[genericName].[All]" dimensionUniqueName="[DRUGS  3]" displayFolder="" count="0" memberValueDatatype="130" unbalanced="0"/>
    <cacheHierarchy uniqueName="[DRUGS  3].[NDC]" caption="NDC" attribute="1" defaultMemberUniqueName="[DRUGS  3].[NDC].[All]" allUniqueName="[DRUGS  3].[NDC].[All]" dimensionUniqueName="[DRUGS  3]" displayFolder="" count="0" memberValueDatatype="20" unbalanced="0"/>
    <cacheHierarchy uniqueName="[DRUGS  3].[dosage]" caption="dosage" attribute="1" defaultMemberUniqueName="[DRUGS  3].[dosage].[All]" allUniqueName="[DRUGS  3].[dosage].[All]" dimensionUniqueName="[DRUGS  3]" displayFolder="" count="0" memberValueDatatype="20" unbalanced="0"/>
    <cacheHierarchy uniqueName="[DRUGS  3].[expDate]" caption="expDate" attribute="1" defaultMemberUniqueName="[DRUGS  3].[expDate].[All]" allUniqueName="[DRUGS  3].[expDate].[All]" dimensionUniqueName="[DRUGS  3]" displayFolder="" count="0" memberValueDatatype="130" unbalanced="0"/>
    <cacheHierarchy uniqueName="[DRUGS  3].[supID]" caption="supID" attribute="1" defaultMemberUniqueName="[DRUGS  3].[supID].[All]" allUniqueName="[DRUGS  3].[supID].[All]" dimensionUniqueName="[DRUGS  3]" displayFolder="" count="0" memberValueDatatype="20" unbalanced="0"/>
    <cacheHierarchy uniqueName="[DRUGS  3].[purchasePrice]" caption="purchasePrice" attribute="1" defaultMemberUniqueName="[DRUGS  3].[purchasePrice].[All]" allUniqueName="[DRUGS  3].[purchasePrice].[All]" dimensionUniqueName="[DRUGS  3]" displayFolder="" count="0" memberValueDatatype="5" unbalanced="0"/>
    <cacheHierarchy uniqueName="[DRUGS  3].[sellPrice]" caption="sellPrice" attribute="1" defaultMemberUniqueName="[DRUGS  3].[sellPrice].[All]" allUniqueName="[DRUGS  3].[sellPrice].[All]" dimensionUniqueName="[DRUGS  3]" displayFolder="" count="0" memberValueDatatype="5" unbalanced="0"/>
    <cacheHierarchy uniqueName="[INSURANCE  3].[Column1]" caption="Column1" attribute="1" defaultMemberUniqueName="[INSURANCE  3].[Column1].[All]" allUniqueName="[INSURANCE  3].[Column1].[All]" dimensionUniqueName="[INSURANCE  3]" displayFolder="" count="0" memberValueDatatype="130" unbalanced="0"/>
    <cacheHierarchy uniqueName="[INSURANCE  3].[Column2]" caption="Column2" attribute="1" defaultMemberUniqueName="[INSURANCE  3].[Column2].[All]" allUniqueName="[INSURANCE  3].[Column2].[All]" dimensionUniqueName="[INSURANCE  3]" displayFolder="" count="0" memberValueDatatype="130" unbalanced="0"/>
    <cacheHierarchy uniqueName="[INSURANCE  3].[Column3]" caption="Column3" attribute="1" defaultMemberUniqueName="[INSURANCE  3].[Column3].[All]" allUniqueName="[INSURANCE  3].[Column3].[All]" dimensionUniqueName="[INSURANCE  3]" displayFolder="" count="0" memberValueDatatype="130" unbalanced="0"/>
    <cacheHierarchy uniqueName="[INSURANCE  6].[Column1]" caption="Column1" attribute="1" defaultMemberUniqueName="[INSURANCE  6].[Column1].[All]" allUniqueName="[INSURANCE  6].[Column1].[All]" dimensionUniqueName="[INSURANCE  6]" displayFolder="" count="0" memberValueDatatype="130" unbalanced="0"/>
    <cacheHierarchy uniqueName="[INSURANCE  6].[Column2]" caption="Column2" attribute="1" defaultMemberUniqueName="[INSURANCE  6].[Column2].[All]" allUniqueName="[INSURANCE  6].[Column2].[All]" dimensionUniqueName="[INSURANCE  6]" displayFolder="" count="0" memberValueDatatype="130" unbalanced="0"/>
    <cacheHierarchy uniqueName="[INSURANCE  6].[Column3]" caption="Column3" attribute="1" defaultMemberUniqueName="[INSURANCE  6].[Column3].[All]" allUniqueName="[INSURANCE  6].[Column3].[All]" dimensionUniqueName="[INSURANCE  6]" displayFolder="" count="0" memberValueDatatype="130" unbalanced="0"/>
    <cacheHierarchy uniqueName="[INSURANCE__5].[name]" caption="name" attribute="1" defaultMemberUniqueName="[INSURANCE__5].[name].[All]" allUniqueName="[INSURANCE__5].[name].[All]" dimensionUniqueName="[INSURANCE__5]" displayFolder="" count="0" memberValueDatatype="130" unbalanced="0"/>
    <cacheHierarchy uniqueName="[INSURANCE__5].[phone]" caption="phone" attribute="1" defaultMemberUniqueName="[INSURANCE__5].[phone].[All]" allUniqueName="[INSURANCE__5].[phone].[All]" dimensionUniqueName="[INSURANCE__5]" displayFolder="" count="0" memberValueDatatype="130" unbalanced="0"/>
    <cacheHierarchy uniqueName="[INSURANCE__5].[ClearcoPay]" caption="ClearcoPay" attribute="1" defaultMemberUniqueName="[INSURANCE__5].[ClearcoPay].[All]" allUniqueName="[INSURANCE__5].[ClearcoPay].[All]" dimensionUniqueName="[INSURANCE__5]" displayFolder="" count="0" memberValueDatatype="20" unbalanced="0"/>
    <cacheHierarchy uniqueName="[INSURANCE__5].[coPay]" caption="coPay" attribute="1" defaultMemberUniqueName="[INSURANCE__5].[coPay].[All]" allUniqueName="[INSURANCE__5].[coPay].[All]" dimensionUniqueName="[INSURANCE__5]" displayFolder="" count="0" memberValueDatatype="130" unbalanced="0"/>
    <cacheHierarchy uniqueName="[PATIENT1  3].[firstName]" caption="firstName" attribute="1" defaultMemberUniqueName="[PATIENT1  3].[firstName].[All]" allUniqueName="[PATIENT1  3].[firstName].[All]" dimensionUniqueName="[PATIENT1  3]" displayFolder="" count="0" memberValueDatatype="130" unbalanced="0"/>
    <cacheHierarchy uniqueName="[PATIENT1  3].[lastName]" caption="lastName" attribute="1" defaultMemberUniqueName="[PATIENT1  3].[lastName].[All]" allUniqueName="[PATIENT1  3].[lastName].[All]" dimensionUniqueName="[PATIENT1  3]" displayFolder="" count="0" memberValueDatatype="130" unbalanced="0"/>
    <cacheHierarchy uniqueName="[PATIENT1  3].[birthdate]" caption="birthdate" attribute="1" defaultMemberUniqueName="[PATIENT1  3].[birthdate].[All]" allUniqueName="[PATIENT1  3].[birthdate].[All]" dimensionUniqueName="[PATIENT1  3]" displayFolder="" count="0" memberValueDatatype="130" unbalanced="0"/>
    <cacheHierarchy uniqueName="[PATIENT1  3].[address]" caption="address" attribute="1" defaultMemberUniqueName="[PATIENT1  3].[address].[All]" allUniqueName="[PATIENT1  3].[address].[All]" dimensionUniqueName="[PATIENT1  3]" displayFolder="" count="0" memberValueDatatype="130" unbalanced="0"/>
    <cacheHierarchy uniqueName="[PATIENT1  3].[phone]" caption="phone" attribute="1" defaultMemberUniqueName="[PATIENT1  3].[phone].[All]" allUniqueName="[PATIENT1  3].[phone].[All]" dimensionUniqueName="[PATIENT1  3]" displayFolder="" count="0" memberValueDatatype="130" unbalanced="0"/>
    <cacheHierarchy uniqueName="[PATIENT1  3].[gender]" caption="gender" attribute="1" defaultMemberUniqueName="[PATIENT1  3].[gender].[All]" allUniqueName="[PATIENT1  3].[gender].[All]" dimensionUniqueName="[PATIENT1  3]" displayFolder="" count="0" memberValueDatatype="130" unbalanced="0"/>
    <cacheHierarchy uniqueName="[PATIENT1  3].[insurance]" caption="insurance" attribute="1" defaultMemberUniqueName="[PATIENT1  3].[insurance].[All]" allUniqueName="[PATIENT1  3].[insurance].[All]" dimensionUniqueName="[PATIENT1  3]" displayFolder="" count="0" memberValueDatatype="130" unbalanced="0"/>
    <cacheHierarchy uniqueName="[PATIENT1  3].[patientID]" caption="patientID" attribute="1" defaultMemberUniqueName="[PATIENT1  3].[patientID].[All]" allUniqueName="[PATIENT1  3].[patientID].[All]" dimensionUniqueName="[PATIENT1  3]" displayFolder="" count="0" memberValueDatatype="20" unbalanced="0"/>
    <cacheHierarchy uniqueName="[PATIENT1_1].[firstName]" caption="firstName" attribute="1" defaultMemberUniqueName="[PATIENT1_1].[firstName].[All]" allUniqueName="[PATIENT1_1].[firstName].[All]" dimensionUniqueName="[PATIENT1_1]" displayFolder="" count="0" memberValueDatatype="130" unbalanced="0"/>
    <cacheHierarchy uniqueName="[PATIENT1_1].[lastName]" caption="lastName" attribute="1" defaultMemberUniqueName="[PATIENT1_1].[lastName].[All]" allUniqueName="[PATIENT1_1].[lastName].[All]" dimensionUniqueName="[PATIENT1_1]" displayFolder="" count="0" memberValueDatatype="130" unbalanced="0"/>
    <cacheHierarchy uniqueName="[PATIENT1_1].[birthdate]" caption="birthdate" attribute="1" time="1" defaultMemberUniqueName="[PATIENT1_1].[birthdate].[All]" allUniqueName="[PATIENT1_1].[birthdate].[All]" dimensionUniqueName="[PATIENT1_1]" displayFolder="" count="0" memberValueDatatype="7" unbalanced="0"/>
    <cacheHierarchy uniqueName="[PATIENT1_1].[address]" caption="address" attribute="1" defaultMemberUniqueName="[PATIENT1_1].[address].[All]" allUniqueName="[PATIENT1_1].[address].[All]" dimensionUniqueName="[PATIENT1_1]" displayFolder="" count="0" memberValueDatatype="130" unbalanced="0"/>
    <cacheHierarchy uniqueName="[PATIENT1_1].[phone]" caption="phone" attribute="1" defaultMemberUniqueName="[PATIENT1_1].[phone].[All]" allUniqueName="[PATIENT1_1].[phone].[All]" dimensionUniqueName="[PATIENT1_1]" displayFolder="" count="0" memberValueDatatype="130" unbalanced="0"/>
    <cacheHierarchy uniqueName="[PATIENT1_1].[gender]" caption="gender" attribute="1" defaultMemberUniqueName="[PATIENT1_1].[gender].[All]" allUniqueName="[PATIENT1_1].[gender].[All]" dimensionUniqueName="[PATIENT1_1]" displayFolder="" count="2" memberValueDatatype="130" unbalanced="0"/>
    <cacheHierarchy uniqueName="[PATIENT1_1].[insurance]" caption="insurance" attribute="1" defaultMemberUniqueName="[PATIENT1_1].[insurance].[All]" allUniqueName="[PATIENT1_1].[insurance].[All]" dimensionUniqueName="[PATIENT1_1]" displayFolder="" count="2" memberValueDatatype="130" unbalanced="0"/>
    <cacheHierarchy uniqueName="[PATIENT1_1].[patientID]" caption="patientID" attribute="1" defaultMemberUniqueName="[PATIENT1_1].[patientID].[All]" allUniqueName="[PATIENT1_1].[patientID].[All]" dimensionUniqueName="[PATIENT1_1]" displayFolder="" count="0" memberValueDatatype="20" unbalanced="0"/>
    <cacheHierarchy uniqueName="[PRESCRIPTIONS].[patientID]" caption="patientID" attribute="1" defaultMemberUniqueName="[PRESCRIPTIONS].[patientID].[All]" allUniqueName="[PRESCRIPTIONS].[patientID].[All]" dimensionUniqueName="[PRESCRIPTIONS]" displayFolder="" count="0" memberValueDatatype="20" unbalanced="0"/>
    <cacheHierarchy uniqueName="[PRESCRIPTIONS].[physID]" caption="physID" attribute="1" defaultMemberUniqueName="[PRESCRIPTIONS].[physID].[All]" allUniqueName="[PRESCRIPTIONS].[physID].[All]" dimensionUniqueName="[PRESCRIPTIONS]" displayFolder="" count="0" memberValueDatatype="20" unbalanced="0"/>
    <cacheHierarchy uniqueName="[PRESCRIPTIONS].[NDC]" caption="NDC" attribute="1" defaultMemberUniqueName="[PRESCRIPTIONS].[NDC].[All]" allUniqueName="[PRESCRIPTIONS].[NDC].[All]" dimensionUniqueName="[PRESCRIPTIONS]" displayFolder="" count="0" memberValueDatatype="20" unbalanced="0"/>
    <cacheHierarchy uniqueName="[PRESCRIPTIONS].[NNDC]" caption="NNDC" attribute="1" defaultMemberUniqueName="[PRESCRIPTIONS].[NNDC].[All]" allUniqueName="[PRESCRIPTIONS].[NNDC].[All]" dimensionUniqueName="[PRESCRIPTIONS]" displayFolder="" count="0" memberValueDatatype="20" unbalanced="0"/>
    <cacheHierarchy uniqueName="[PRESCRIPTIONS].[qty]" caption="qty" attribute="1" defaultMemberUniqueName="[PRESCRIPTIONS].[qty].[All]" allUniqueName="[PRESCRIPTIONS].[qty].[All]" dimensionUniqueName="[PRESCRIPTIONS]" displayFolder="" count="0" memberValueDatatype="20" unbalanced="0"/>
    <cacheHierarchy uniqueName="[PRESCRIPTIONS].[Cqty]" caption="Cqty" attribute="1" defaultMemberUniqueName="[PRESCRIPTIONS].[Cqty].[All]" allUniqueName="[PRESCRIPTIONS].[Cqty].[All]" dimensionUniqueName="[PRESCRIPTIONS]" displayFolder="" count="0" memberValueDatatype="20" unbalanced="0"/>
    <cacheHierarchy uniqueName="[PRESCRIPTIONS].[days]" caption="days" attribute="1" defaultMemberUniqueName="[PRESCRIPTIONS].[days].[All]" allUniqueName="[PRESCRIPTIONS].[days].[All]" dimensionUniqueName="[PRESCRIPTIONS]" displayFolder="" count="2" memberValueDatatype="20" unbalanced="0"/>
    <cacheHierarchy uniqueName="[PRESCRIPTIONS].[Date]" caption="Date" attribute="1" time="1" defaultMemberUniqueName="[PRESCRIPTIONS].[Date].[All]" allUniqueName="[PRESCRIPTIONS].[Date].[All]" dimensionUniqueName="[PRESCRIPTIONS]" displayFolder="" count="2" memberValueDatatype="7" unbalanced="0"/>
    <cacheHierarchy uniqueName="[PRESCRIPTIONS].[Drug Price]" caption="Drug Price" attribute="1" defaultMemberUniqueName="[PRESCRIPTIONS].[Drug Price].[All]" allUniqueName="[PRESCRIPTIONS].[Drug Price].[All]" dimensionUniqueName="[PRESCRIPTIONS]" displayFolder="" count="0" memberValueDatatype="5" unbalanced="0"/>
    <cacheHierarchy uniqueName="[PRESCRIPTIONS].[Revenue]" caption="Revenue" attribute="1" defaultMemberUniqueName="[PRESCRIPTIONS].[Revenue].[All]" allUniqueName="[PRESCRIPTIONS].[Revenue].[All]" dimensionUniqueName="[PRESCRIPTIONS]" displayFolder="" count="0" memberValueDatatype="5" unbalanced="0"/>
    <cacheHierarchy uniqueName="[PRESCRIPTIONS].[refills]" caption="refills" attribute="1" defaultMemberUniqueName="[PRESCRIPTIONS].[refills].[All]" allUniqueName="[PRESCRIPTIONS].[refills].[All]" dimensionUniqueName="[PRESCRIPTIONS]" displayFolder="" count="0" memberValueDatatype="20" unbalanced="0"/>
    <cacheHierarchy uniqueName="[PRESCRIPTIONS].[BringInsurance]" caption="BringInsurance" attribute="1" defaultMemberUniqueName="[PRESCRIPTIONS].[BringInsurance].[All]" allUniqueName="[PRESCRIPTIONS].[BringInsurance].[All]" dimensionUniqueName="[PRESCRIPTIONS]" displayFolder="" count="0" memberValueDatatype="130" unbalanced="0"/>
    <cacheHierarchy uniqueName="[PRESCRIPTIONS].[BringCopay]" caption="BringCopay" attribute="1" defaultMemberUniqueName="[PRESCRIPTIONS].[BringCopay].[All]" allUniqueName="[PRESCRIPTIONS].[BringCopay].[All]" dimensionUniqueName="[PRESCRIPTIONS]" displayFolder="" count="0" memberValueDatatype="130" unbalanced="0"/>
    <cacheHierarchy uniqueName="[PRESCRIPTIONS].[status]" caption="status" attribute="1" defaultMemberUniqueName="[PRESCRIPTIONS].[status].[All]" allUniqueName="[PRESCRIPTIONS].[status].[All]" dimensionUniqueName="[PRESCRIPTIONS]" displayFolder="" count="2" memberValueDatatype="130" unbalanced="0"/>
    <cacheHierarchy uniqueName="[PRESCRIPTIONS].[Date (Year)]" caption="Date (Year)" attribute="1" defaultMemberUniqueName="[PRESCRIPTIONS].[Date (Year)].[All]" allUniqueName="[PRESCRIPTIONS].[Date (Year)].[All]" dimensionUniqueName="[PRESCRIPTIONS]" displayFolder="" count="0" memberValueDatatype="130" unbalanced="0"/>
    <cacheHierarchy uniqueName="[PRESCRIPTIONS].[Date (Quarter)]" caption="Date (Quarter)" attribute="1" defaultMemberUniqueName="[PRESCRIPTIONS].[Date (Quarter)].[All]" allUniqueName="[PRESCRIPTIONS].[Date (Quarter)].[All]" dimensionUniqueName="[PRESCRIPTIONS]" displayFolder="" count="0" memberValueDatatype="130" unbalanced="0"/>
    <cacheHierarchy uniqueName="[PRESCRIPTIONS].[Date (Month)]" caption="Date (Month)" attribute="1" defaultMemberUniqueName="[PRESCRIPTIONS].[Date (Month)].[All]" allUniqueName="[PRESCRIPTIONS].[Date (Month)].[All]" dimensionUniqueName="[PRESCRIPTIONS]" displayFolder="" count="0" memberValueDatatype="130" unbalanced="0"/>
    <cacheHierarchy uniqueName="[PRESCRIPTIONS  3].[patientID]" caption="patientID" attribute="1" defaultMemberUniqueName="[PRESCRIPTIONS  3].[patientID].[All]" allUniqueName="[PRESCRIPTIONS  3].[patientID].[All]" dimensionUniqueName="[PRESCRIPTIONS  3]" displayFolder="" count="0" memberValueDatatype="20" unbalanced="0"/>
    <cacheHierarchy uniqueName="[PRESCRIPTIONS  3].[physID]" caption="physID" attribute="1" defaultMemberUniqueName="[PRESCRIPTIONS  3].[physID].[All]" allUniqueName="[PRESCRIPTIONS  3].[physID].[All]" dimensionUniqueName="[PRESCRIPTIONS  3]" displayFolder="" count="0" memberValueDatatype="20" unbalanced="0"/>
    <cacheHierarchy uniqueName="[PRESCRIPTIONS  3].[NDC]" caption="NDC" attribute="1" defaultMemberUniqueName="[PRESCRIPTIONS  3].[NDC].[All]" allUniqueName="[PRESCRIPTIONS  3].[NDC].[All]" dimensionUniqueName="[PRESCRIPTIONS  3]" displayFolder="" count="0" memberValueDatatype="20" unbalanced="0"/>
    <cacheHierarchy uniqueName="[PRESCRIPTIONS  3].[qty]" caption="qty" attribute="1" defaultMemberUniqueName="[PRESCRIPTIONS  3].[qty].[All]" allUniqueName="[PRESCRIPTIONS  3].[qty].[All]" dimensionUniqueName="[PRESCRIPTIONS  3]" displayFolder="" count="0" memberValueDatatype="20" unbalanced="0"/>
    <cacheHierarchy uniqueName="[PRESCRIPTIONS  3].[days]" caption="days" attribute="1" defaultMemberUniqueName="[PRESCRIPTIONS  3].[days].[All]" allUniqueName="[PRESCRIPTIONS  3].[days].[All]" dimensionUniqueName="[PRESCRIPTIONS  3]" displayFolder="" count="0" memberValueDatatype="20" unbalanced="0"/>
    <cacheHierarchy uniqueName="[PRESCRIPTIONS  3].[refills]" caption="refills" attribute="1" defaultMemberUniqueName="[PRESCRIPTIONS  3].[refills].[All]" allUniqueName="[PRESCRIPTIONS  3].[refills].[All]" dimensionUniqueName="[PRESCRIPTIONS  3]" displayFolder="" count="0" memberValueDatatype="20" unbalanced="0"/>
    <cacheHierarchy uniqueName="[PRESCRIPTIONS  3].[status]" caption="status" attribute="1" defaultMemberUniqueName="[PRESCRIPTIONS  3].[status].[All]" allUniqueName="[PRESCRIPTIONS  3].[status].[All]" dimensionUniqueName="[PRESCRIPTIONS  3]" displayFolder="" count="0" memberValueDatatype="130" unbalanced="0"/>
    <cacheHierarchy uniqueName="[SUPPLIER].[name]" caption="name" attribute="1" defaultMemberUniqueName="[SUPPLIER].[name].[All]" allUniqueName="[SUPPLIER].[name].[All]" dimensionUniqueName="[SUPPLIER]" displayFolder="" count="0" memberValueDatatype="130" unbalanced="0"/>
    <cacheHierarchy uniqueName="[SUPPLIER].[address]" caption="address" attribute="1" defaultMemberUniqueName="[SUPPLIER].[address].[All]" allUniqueName="[SUPPLIER].[address].[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130" unbalanced="0"/>
    <cacheHierarchy uniqueName="[SUPPLIER].[supID]" caption="supID" attribute="1" defaultMemberUniqueName="[SUPPLIER].[supID].[All]" allUniqueName="[SUPPLIER].[supID].[All]" dimensionUniqueName="[SUPPLIER]" displayFolder="" count="0" memberValueDatatype="20" unbalanced="0"/>
    <cacheHierarchy uniqueName="[SUPPLIER  3].[name]" caption="name" attribute="1" defaultMemberUniqueName="[SUPPLIER  3].[name].[All]" allUniqueName="[SUPPLIER  3].[name].[All]" dimensionUniqueName="[SUPPLIER  3]" displayFolder="" count="2" memberValueDatatype="130" unbalanced="0"/>
    <cacheHierarchy uniqueName="[SUPPLIER  3].[address]" caption="address" attribute="1" defaultMemberUniqueName="[SUPPLIER  3].[address].[All]" allUniqueName="[SUPPLIER  3].[address].[All]" dimensionUniqueName="[SUPPLIER  3]" displayFolder="" count="0" memberValueDatatype="130" unbalanced="0"/>
    <cacheHierarchy uniqueName="[SUPPLIER  3].[phone]" caption="phone" attribute="1" defaultMemberUniqueName="[SUPPLIER  3].[phone].[All]" allUniqueName="[SUPPLIER  3].[phone].[All]" dimensionUniqueName="[SUPPLIER  3]" displayFolder="" count="0" memberValueDatatype="130" unbalanced="0"/>
    <cacheHierarchy uniqueName="[SUPPLIER  3].[supID]" caption="supID" attribute="1" defaultMemberUniqueName="[SUPPLIER  3].[supID].[All]" allUniqueName="[SUPPLIER  3].[supID].[All]" dimensionUniqueName="[SUPPLIER  3]" displayFolder="" count="0" memberValueDatatype="20" unbalanced="0"/>
    <cacheHierarchy uniqueName="[PRESCRIPTIONS].[Date (Month Index)]" caption="Date (Month Index)" attribute="1" defaultMemberUniqueName="[PRESCRIPTIONS].[Date (Month Index)].[All]" allUniqueName="[PRESCRIPTIONS].[Date (Month Index)].[All]" dimensionUniqueName="[PRESCRIPTIONS]" displayFolder="" count="0" memberValueDatatype="20" unbalanced="0" hidden="1"/>
    <cacheHierarchy uniqueName="[Measures].[__XL_Count DRUGS  3]" caption="__XL_Count DRUGS  3" measure="1" displayFolder="" measureGroup="DRUGS  3" count="0" hidden="1"/>
    <cacheHierarchy uniqueName="[Measures].[__XL_Count DOCTOR1  3]" caption="__XL_Count DOCTOR1  3" measure="1" displayFolder="" measureGroup="DOCTOR1  3" count="0" hidden="1"/>
    <cacheHierarchy uniqueName="[Measures].[__XL_Count INSURANCE  3]" caption="__XL_Count INSURANCE  3" measure="1" displayFolder="" measureGroup="INSURANCE  3" count="0" hidden="1"/>
    <cacheHierarchy uniqueName="[Measures].[__XL_Count PATIENT1  3]" caption="__XL_Count PATIENT1  3" measure="1" displayFolder="" measureGroup="PATIENT1  3" count="0" hidden="1"/>
    <cacheHierarchy uniqueName="[Measures].[__XL_Count PRESCRIPTIONS  3]" caption="__XL_Count PRESCRIPTIONS  3" measure="1" displayFolder="" measureGroup="PRESCRIPTIONS  3" count="0" hidden="1"/>
    <cacheHierarchy uniqueName="[Measures].[__XL_Count SUPPLIER  3]" caption="__XL_Count SUPPLIER  3" measure="1" displayFolder="" measureGroup="SUPPLIER  3" count="0" hidden="1"/>
    <cacheHierarchy uniqueName="[Measures].[__XL_Count INSURANCE  6]" caption="__XL_Count INSURANCE  6" measure="1" displayFolder="" measureGroup="INSURANCE  6" count="0" hidden="1"/>
    <cacheHierarchy uniqueName="[Measures].[__XL_Count PATIENT1_1]" caption="__XL_Count PATIENT1_1" measure="1" displayFolder="" measureGroup="PATIENT1_1" count="0" hidden="1"/>
    <cacheHierarchy uniqueName="[Measures].[__XL_Count PRESCRIPTIONS]" caption="__XL_Count PRESCRIPTIONS" measure="1" displayFolder="" measureGroup="PRESCRIPTIONS" count="0" hidden="1"/>
    <cacheHierarchy uniqueName="[Measures].[__XL_Count DRUGS]" caption="__XL_Count DRUGS" measure="1" displayFolder="" measureGroup="DRUGS" count="0" hidden="1"/>
    <cacheHierarchy uniqueName="[Measures].[__XL_Count DOCTOR1_1]" caption="__XL_Count DOCTOR1_1" measure="1" displayFolder="" measureGroup="DOCTOR1_1" count="0" hidden="1"/>
    <cacheHierarchy uniqueName="[Measures].[__XL_Count SUPPLIER]" caption="__XL_Count SUPPLIER" measure="1" displayFolder="" measureGroup="SUPPLIER" count="0" hidden="1"/>
    <cacheHierarchy uniqueName="[Measures].[__XL_Count INSURANCE__5]" caption="__XL_Count INSURANCE__5" measure="1" displayFolder="" measureGroup="INSURANCE__5" count="0" hidden="1"/>
    <cacheHierarchy uniqueName="[Measures].[__No measures defined]" caption="__No measures defined" measure="1" displayFolder="" count="0" hidden="1"/>
    <cacheHierarchy uniqueName="[Measures].[Count of patientID]" caption="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Distinct Count of patientID]" caption="Distinct 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Sum of NDC]" caption="Sum of NDC" measure="1" displayFolder="" measureGroup="PRESCRIPTIONS" count="0" hidden="1">
      <extLst>
        <ext xmlns:x15="http://schemas.microsoft.com/office/spreadsheetml/2010/11/main" uri="{B97F6D7D-B522-45F9-BDA1-12C45D357490}">
          <x15:cacheHierarchy aggregatedColumn="58"/>
        </ext>
      </extLst>
    </cacheHierarchy>
    <cacheHierarchy uniqueName="[Measures].[Count of NDC]" caption="Count of NDC" measure="1" displayFolder="" measureGroup="PRESCRIPTIONS" count="0" hidden="1">
      <extLst>
        <ext xmlns:x15="http://schemas.microsoft.com/office/spreadsheetml/2010/11/main" uri="{B97F6D7D-B522-45F9-BDA1-12C45D357490}">
          <x15:cacheHierarchy aggregatedColumn="58"/>
        </ext>
      </extLst>
    </cacheHierarchy>
    <cacheHierarchy uniqueName="[Measures].[Sum of qty]" caption="Sum of qty" measure="1" displayFolder="" measureGroup="PRESCRIPTIONS  3" count="0" hidden="1">
      <extLst>
        <ext xmlns:x15="http://schemas.microsoft.com/office/spreadsheetml/2010/11/main" uri="{B97F6D7D-B522-45F9-BDA1-12C45D357490}">
          <x15:cacheHierarchy aggregatedColumn="76"/>
        </ext>
      </extLst>
    </cacheHierarchy>
    <cacheHierarchy uniqueName="[Measures].[Sum of qty 2]" caption="Sum of qty 2" measure="1" displayFolder="" measureGroup="PRESCRIPTIONS" count="0" hidden="1">
      <extLst>
        <ext xmlns:x15="http://schemas.microsoft.com/office/spreadsheetml/2010/11/main" uri="{B97F6D7D-B522-45F9-BDA1-12C45D357490}">
          <x15:cacheHierarchy aggregatedColumn="60"/>
        </ext>
      </extLst>
    </cacheHierarchy>
    <cacheHierarchy uniqueName="[Measures].[Sum of patientID]" caption="Sum of patientID" measure="1" displayFolder="" measureGroup="PRESCRIPTIONS" count="0" hidden="1">
      <extLst>
        <ext xmlns:x15="http://schemas.microsoft.com/office/spreadsheetml/2010/11/main" uri="{B97F6D7D-B522-45F9-BDA1-12C45D357490}">
          <x15:cacheHierarchy aggregatedColumn="56"/>
        </ext>
      </extLst>
    </cacheHierarchy>
    <cacheHierarchy uniqueName="[Measures].[Sum of physID]" caption="Sum of physID" measure="1" displayFolder="" measureGroup="PRESCRIPTIONS" count="0" hidden="1">
      <extLst>
        <ext xmlns:x15="http://schemas.microsoft.com/office/spreadsheetml/2010/11/main" uri="{B97F6D7D-B522-45F9-BDA1-12C45D357490}">
          <x15:cacheHierarchy aggregatedColumn="57"/>
        </ext>
      </extLst>
    </cacheHierarchy>
    <cacheHierarchy uniqueName="[Measures].[Count of gender]" caption="Count of gender" measure="1" displayFolder="" measureGroup="PATIENT1  3" count="0" hidden="1">
      <extLst>
        <ext xmlns:x15="http://schemas.microsoft.com/office/spreadsheetml/2010/11/main" uri="{B97F6D7D-B522-45F9-BDA1-12C45D357490}">
          <x15:cacheHierarchy aggregatedColumn="45"/>
        </ext>
      </extLst>
    </cacheHierarchy>
    <cacheHierarchy uniqueName="[Measures].[Sum of supID]" caption="Sum of supID" measure="1" displayFolder="" measureGroup="SUPPLIER  3" count="0" hidden="1">
      <extLst>
        <ext xmlns:x15="http://schemas.microsoft.com/office/spreadsheetml/2010/11/main" uri="{B97F6D7D-B522-45F9-BDA1-12C45D357490}">
          <x15:cacheHierarchy aggregatedColumn="87"/>
        </ext>
      </extLst>
    </cacheHierarchy>
    <cacheHierarchy uniqueName="[Measures].[Count of NDC 2]" caption="Count of NDC 2" measure="1" displayFolder="" measureGroup="DRUGS" count="0" hidden="1">
      <extLst>
        <ext xmlns:x15="http://schemas.microsoft.com/office/spreadsheetml/2010/11/main" uri="{B97F6D7D-B522-45F9-BDA1-12C45D357490}">
          <x15:cacheHierarchy aggregatedColumn="10"/>
        </ext>
      </extLst>
    </cacheHierarchy>
    <cacheHierarchy uniqueName="[Measures].[Count of status]" caption="Count of status" measure="1" displayFolder="" measureGroup="PRESCRIPTIONS  3" count="0" hidden="1">
      <extLst>
        <ext xmlns:x15="http://schemas.microsoft.com/office/spreadsheetml/2010/11/main" uri="{B97F6D7D-B522-45F9-BDA1-12C45D357490}">
          <x15:cacheHierarchy aggregatedColumn="79"/>
        </ext>
      </extLst>
    </cacheHierarchy>
    <cacheHierarchy uniqueName="[Measures].[Sum of Revenue]" caption="Sum of Revenue" measure="1" displayFolder="" measureGroup="PRESCRIPTIONS" count="0" hidden="1">
      <extLst>
        <ext xmlns:x15="http://schemas.microsoft.com/office/spreadsheetml/2010/11/main" uri="{B97F6D7D-B522-45F9-BDA1-12C45D357490}">
          <x15:cacheHierarchy aggregatedColumn="65"/>
        </ext>
      </extLst>
    </cacheHierarchy>
    <cacheHierarchy uniqueName="[Measures].[Sum of NNDC]" caption="Sum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NNDC]" caption="Count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gender 2]" caption="Count of gender 2" measure="1" displayFolder="" measureGroup="PATIENT1_1" count="0" hidden="1">
      <extLst>
        <ext xmlns:x15="http://schemas.microsoft.com/office/spreadsheetml/2010/11/main" uri="{B97F6D7D-B522-45F9-BDA1-12C45D357490}">
          <x15:cacheHierarchy aggregatedColumn="53"/>
        </ext>
      </extLst>
    </cacheHierarchy>
    <cacheHierarchy uniqueName="[Measures].[Count of status 2]" caption="Count of status 2" measure="1" displayFolder="" measureGroup="PRESCRIPTIONS" count="0" hidden="1">
      <extLst>
        <ext xmlns:x15="http://schemas.microsoft.com/office/spreadsheetml/2010/11/main" uri="{B97F6D7D-B522-45F9-BDA1-12C45D357490}">
          <x15:cacheHierarchy aggregatedColumn="69"/>
        </ext>
      </extLst>
    </cacheHierarchy>
    <cacheHierarchy uniqueName="[Measures].[Count of patientID 2]" caption="Count of patientID 2" measure="1" displayFolder="" measureGroup="PRESCRIPTIONS" count="0" hidden="1">
      <extLst>
        <ext xmlns:x15="http://schemas.microsoft.com/office/spreadsheetml/2010/11/main" uri="{B97F6D7D-B522-45F9-BDA1-12C45D357490}">
          <x15:cacheHierarchy aggregatedColumn="56"/>
        </ext>
      </extLst>
    </cacheHierarchy>
    <cacheHierarchy uniqueName="[Measures].[Sum of NNDC 2]" caption="Sum of NNDC 2" measure="1" displayFolder="" measureGroup="DRUGS" count="0" hidden="1">
      <extLst>
        <ext xmlns:x15="http://schemas.microsoft.com/office/spreadsheetml/2010/11/main" uri="{B97F6D7D-B522-45F9-BDA1-12C45D357490}">
          <x15:cacheHierarchy aggregatedColumn="11"/>
        </ext>
      </extLst>
    </cacheHierarchy>
    <cacheHierarchy uniqueName="[Measures].[Count of NNDC 2]" caption="Count of NNDC 2" measure="1" displayFolder="" measureGroup="DRUGS"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14">
    <dimension name="DOCTOR1  3" uniqueName="[DOCTOR1  3]" caption="DOCTOR1  3"/>
    <dimension name="DOCTOR1_1" uniqueName="[DOCTOR1_1]" caption="DOCTOR1_1"/>
    <dimension name="DRUGS" uniqueName="[DRUGS]" caption="DRUGS"/>
    <dimension name="DRUGS  3" uniqueName="[DRUGS  3]" caption="DRUGS  3"/>
    <dimension name="INSURANCE  3" uniqueName="[INSURANCE  3]" caption="INSURANCE  3"/>
    <dimension name="INSURANCE  6" uniqueName="[INSURANCE  6]" caption="INSURANCE  6"/>
    <dimension name="INSURANCE__5" uniqueName="[INSURANCE__5]" caption="INSURANCE__5"/>
    <dimension measure="1" name="Measures" uniqueName="[Measures]" caption="Measures"/>
    <dimension name="PATIENT1  3" uniqueName="[PATIENT1  3]" caption="PATIENT1  3"/>
    <dimension name="PATIENT1_1" uniqueName="[PATIENT1_1]" caption="PATIENT1_1"/>
    <dimension name="PRESCRIPTIONS" uniqueName="[PRESCRIPTIONS]" caption="PRESCRIPTIONS"/>
    <dimension name="PRESCRIPTIONS  3" uniqueName="[PRESCRIPTIONS  3]" caption="PRESCRIPTIONS  3"/>
    <dimension name="SUPPLIER" uniqueName="[SUPPLIER]" caption="SUPPLIER"/>
    <dimension name="SUPPLIER  3" uniqueName="[SUPPLIER  3]" caption="SUPPLIER  3"/>
  </dimensions>
  <measureGroups count="13">
    <measureGroup name="DOCTOR1  3" caption="DOCTOR1  3"/>
    <measureGroup name="DOCTOR1_1" caption="DOCTOR1_1"/>
    <measureGroup name="DRUGS" caption="DRUGS"/>
    <measureGroup name="DRUGS  3" caption="DRUGS  3"/>
    <measureGroup name="INSURANCE  3" caption="INSURANCE  3"/>
    <measureGroup name="INSURANCE  6" caption="INSURANCE  6"/>
    <measureGroup name="INSURANCE__5" caption="INSURANCE__5"/>
    <measureGroup name="PATIENT1  3" caption="PATIENT1  3"/>
    <measureGroup name="PATIENT1_1" caption="PATIENT1_1"/>
    <measureGroup name="PRESCRIPTIONS" caption="PRESCRIPTIONS"/>
    <measureGroup name="PRESCRIPTIONS  3" caption="PRESCRIPTIONS  3"/>
    <measureGroup name="SUPPLIER" caption="SUPPLIER"/>
    <measureGroup name="SUPPLIER  3" caption="SUPPLIER  3"/>
  </measureGroups>
  <maps count="16">
    <map measureGroup="0" dimension="0"/>
    <map measureGroup="1" dimension="1"/>
    <map measureGroup="2" dimension="2"/>
    <map measureGroup="3" dimension="3"/>
    <map measureGroup="3" dimension="13"/>
    <map measureGroup="4" dimension="4"/>
    <map measureGroup="5" dimension="5"/>
    <map measureGroup="6" dimension="6"/>
    <map measureGroup="7" dimension="8"/>
    <map measureGroup="8" dimension="9"/>
    <map measureGroup="9" dimension="10"/>
    <map measureGroup="10" dimension="0"/>
    <map measureGroup="10" dimension="8"/>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4.007898958334" backgroundQuery="1" createdVersion="8" refreshedVersion="8" minRefreshableVersion="3" recordCount="0" supportSubquery="1" supportAdvancedDrill="1" xr:uid="{5BFFEE60-3AB8-40DE-9F7B-A7F2FB7A9034}">
  <cacheSource type="external" connectionId="21"/>
  <cacheFields count="3">
    <cacheField name="[PATIENT1_1].[insurance].[insurance]" caption="insurance" numFmtId="0" hierarchy="54" level="1">
      <sharedItems count="2">
        <s v="BlueShield"/>
        <s v="Molina"/>
      </sharedItems>
    </cacheField>
    <cacheField name="[Measures].[Sum of Revenue]" caption="Sum of Revenue" numFmtId="0" hierarchy="115" level="32767"/>
    <cacheField name="[DRUGS].[brandName].[brandName]" caption="brandName" numFmtId="0" hierarchy="8" level="1">
      <sharedItems containsSemiMixedTypes="0" containsNonDate="0" containsString="0"/>
    </cacheField>
  </cacheFields>
  <cacheHierarchies count="123">
    <cacheHierarchy uniqueName="[DOCTOR1  3].[physID]" caption="physID" attribute="1" defaultMemberUniqueName="[DOCTOR1  3].[physID].[All]" allUniqueName="[DOCTOR1  3].[physID].[All]" dimensionUniqueName="[DOCTOR1  3]" displayFolder="" count="2" memberValueDatatype="20" unbalanced="0"/>
    <cacheHierarchy uniqueName="[DOCTOR1  3].[name]" caption="name" attribute="1" defaultMemberUniqueName="[DOCTOR1  3].[name].[All]" allUniqueName="[DOCTOR1  3].[name].[All]" dimensionUniqueName="[DOCTOR1  3]" displayFolder="" count="2" memberValueDatatype="130" unbalanced="0"/>
    <cacheHierarchy uniqueName="[DOCTOR1  3].[address]" caption="address" attribute="1" defaultMemberUniqueName="[DOCTOR1  3].[address].[All]" allUniqueName="[DOCTOR1  3].[address].[All]" dimensionUniqueName="[DOCTOR1  3]" displayFolder="" count="2" memberValueDatatype="130" unbalanced="0"/>
    <cacheHierarchy uniqueName="[DOCTOR1  3].[phone]" caption="phone" attribute="1" defaultMemberUniqueName="[DOCTOR1  3].[phone].[All]" allUniqueName="[DOCTOR1  3].[phone].[All]" dimensionUniqueName="[DOCTOR1  3]" displayFolder="" count="2" memberValueDatatype="130" unbalanced="0"/>
    <cacheHierarchy uniqueName="[DOCTOR1_1].[physID]" caption="physID" attribute="1" defaultMemberUniqueName="[DOCTOR1_1].[physID].[All]" allUniqueName="[DOCTOR1_1].[physID].[All]" dimensionUniqueName="[DOCTOR1_1]" displayFolder="" count="2" memberValueDatatype="130" unbalanced="0"/>
    <cacheHierarchy uniqueName="[DOCTOR1_1].[name]" caption="name" attribute="1" defaultMemberUniqueName="[DOCTOR1_1].[name].[All]" allUniqueName="[DOCTOR1_1].[name].[All]" dimensionUniqueName="[DOCTOR1_1]" displayFolder="" count="2" memberValueDatatype="130" unbalanced="0"/>
    <cacheHierarchy uniqueName="[DOCTOR1_1].[address]" caption="address" attribute="1" defaultMemberUniqueName="[DOCTOR1_1].[address].[All]" allUniqueName="[DOCTOR1_1].[address].[All]" dimensionUniqueName="[DOCTOR1_1]" displayFolder="" count="2" memberValueDatatype="130" unbalanced="0"/>
    <cacheHierarchy uniqueName="[DOCTOR1_1].[phone]" caption="phone" attribute="1" defaultMemberUniqueName="[DOCTOR1_1].[phone].[All]" allUniqueName="[DOCTOR1_1].[phone].[All]" dimensionUniqueName="[DOCTOR1_1]" displayFolder="" count="2" memberValueDatatype="130" unbalanced="0"/>
    <cacheHierarchy uniqueName="[DRUGS].[brandName]" caption="brandName" attribute="1" defaultMemberUniqueName="[DRUGS].[brandName].[All]" allUniqueName="[DRUGS].[brandName].[All]" dimensionUniqueName="[DRUGS]" displayFolder="" count="2" memberValueDatatype="130" unbalanced="0">
      <fieldsUsage count="2">
        <fieldUsage x="-1"/>
        <fieldUsage x="2"/>
      </fieldsUsage>
    </cacheHierarchy>
    <cacheHierarchy uniqueName="[DRUGS].[genericName]" caption="genericName" attribute="1" defaultMemberUniqueName="[DRUGS].[genericName].[All]" allUniqueName="[DRUGS].[genericName].[All]" dimensionUniqueName="[DRUGS]" displayFolder="" count="2" memberValueDatatype="130" unbalanced="0"/>
    <cacheHierarchy uniqueName="[DRUGS].[NDC]" caption="NDC" attribute="1" defaultMemberUniqueName="[DRUGS].[NDC].[All]" allUniqueName="[DRUGS].[NDC].[All]" dimensionUniqueName="[DRUGS]" displayFolder="" count="2" memberValueDatatype="130" unbalanced="0"/>
    <cacheHierarchy uniqueName="[DRUGS].[NNDC]" caption="NNDC" attribute="1" defaultMemberUniqueName="[DRUGS].[NNDC].[All]" allUniqueName="[DRUGS].[NNDC].[All]" dimensionUniqueName="[DRUGS]" displayFolder="" count="2" memberValueDatatype="20" unbalanced="0"/>
    <cacheHierarchy uniqueName="[DRUGS].[dosage]" caption="dosage" attribute="1" defaultMemberUniqueName="[DRUGS].[dosage].[All]" allUniqueName="[DRUGS].[dosage].[All]" dimensionUniqueName="[DRUGS]" displayFolder="" count="2" memberValueDatatype="130" unbalanced="0"/>
    <cacheHierarchy uniqueName="[DRUGS].[expDate]" caption="expDate" attribute="1" defaultMemberUniqueName="[DRUGS].[expDate].[All]" allUniqueName="[DRUGS].[expDate].[All]" dimensionUniqueName="[DRUGS]" displayFolder="" count="2" memberValueDatatype="130" unbalanced="0"/>
    <cacheHierarchy uniqueName="[DRUGS].[Days to Expiry]" caption="Days to Expiry" attribute="1" defaultMemberUniqueName="[DRUGS].[Days to Expiry].[All]" allUniqueName="[DRUGS].[Days to Expiry].[All]" dimensionUniqueName="[DRUGS]" displayFolder="" count="2" memberValueDatatype="20" unbalanced="0"/>
    <cacheHierarchy uniqueName="[DRUGS].[Expiry Status]" caption="Expiry Status" attribute="1" defaultMemberUniqueName="[DRUGS].[Expiry Status].[All]" allUniqueName="[DRUGS].[Expiry Status].[All]" dimensionUniqueName="[DRUGS]" displayFolder="" count="2" memberValueDatatype="130" unbalanced="0"/>
    <cacheHierarchy uniqueName="[DRUGS].[supID]" caption="supID" attribute="1" defaultMemberUniqueName="[DRUGS].[supID].[All]" allUniqueName="[DRUGS].[supID].[All]" dimensionUniqueName="[DRUGS]" displayFolder="" count="2" memberValueDatatype="130" unbalanced="0"/>
    <cacheHierarchy uniqueName="[DRUGS].[Drug Category]" caption="Drug Category" attribute="1" defaultMemberUniqueName="[DRUGS].[Drug Category].[All]" allUniqueName="[DRUGS].[Drug Category].[All]" dimensionUniqueName="[DRUGS]" displayFolder="" count="2" memberValueDatatype="130" unbalanced="0"/>
    <cacheHierarchy uniqueName="[DRUGS].[purchasePrice]" caption="purchasePrice" attribute="1" defaultMemberUniqueName="[DRUGS].[purchasePrice].[All]" allUniqueName="[DRUGS].[purchasePrice].[All]" dimensionUniqueName="[DRUGS]" displayFolder="" count="2" memberValueDatatype="130" unbalanced="0"/>
    <cacheHierarchy uniqueName="[DRUGS].[cpurchasePrice]" caption="cpurchasePrice" attribute="1" defaultMemberUniqueName="[DRUGS].[cpurchasePrice].[All]" allUniqueName="[DRUGS].[cpurchasePrice].[All]" dimensionUniqueName="[DRUGS]" displayFolder="" count="2" memberValueDatatype="5" unbalanced="0"/>
    <cacheHierarchy uniqueName="[DRUGS].[sellPrice]" caption="sellPrice" attribute="1" defaultMemberUniqueName="[DRUGS].[sellPrice].[All]" allUniqueName="[DRUGS].[sellPrice].[All]" dimensionUniqueName="[DRUGS]" displayFolder="" count="2" memberValueDatatype="130" unbalanced="0"/>
    <cacheHierarchy uniqueName="[DRUGS].[Exp Date]" caption="Exp Date" attribute="1" time="1" defaultMemberUniqueName="[DRUGS].[Exp Date].[All]" allUniqueName="[DRUGS].[Exp Date].[All]" dimensionUniqueName="[DRUGS]" displayFolder="" count="2" memberValueDatatype="7" unbalanced="0"/>
    <cacheHierarchy uniqueName="[DRUGS  3].[brandName]" caption="brandName" attribute="1" defaultMemberUniqueName="[DRUGS  3].[brandName].[All]" allUniqueName="[DRUGS  3].[brandName].[All]" dimensionUniqueName="[DRUGS  3]" displayFolder="" count="2" memberValueDatatype="130" unbalanced="0"/>
    <cacheHierarchy uniqueName="[DRUGS  3].[genericName]" caption="genericName" attribute="1" defaultMemberUniqueName="[DRUGS  3].[genericName].[All]" allUniqueName="[DRUGS  3].[genericName].[All]" dimensionUniqueName="[DRUGS  3]" displayFolder="" count="2" memberValueDatatype="130" unbalanced="0"/>
    <cacheHierarchy uniqueName="[DRUGS  3].[NDC]" caption="NDC" attribute="1" defaultMemberUniqueName="[DRUGS  3].[NDC].[All]" allUniqueName="[DRUGS  3].[NDC].[All]" dimensionUniqueName="[DRUGS  3]" displayFolder="" count="2" memberValueDatatype="20" unbalanced="0"/>
    <cacheHierarchy uniqueName="[DRUGS  3].[dosage]" caption="dosage" attribute="1" defaultMemberUniqueName="[DRUGS  3].[dosage].[All]" allUniqueName="[DRUGS  3].[dosage].[All]" dimensionUniqueName="[DRUGS  3]" displayFolder="" count="2" memberValueDatatype="20" unbalanced="0"/>
    <cacheHierarchy uniqueName="[DRUGS  3].[expDate]" caption="expDate" attribute="1" defaultMemberUniqueName="[DRUGS  3].[expDate].[All]" allUniqueName="[DRUGS  3].[expDate].[All]" dimensionUniqueName="[DRUGS  3]" displayFolder="" count="2" memberValueDatatype="130" unbalanced="0"/>
    <cacheHierarchy uniqueName="[DRUGS  3].[supID]" caption="supID" attribute="1" defaultMemberUniqueName="[DRUGS  3].[supID].[All]" allUniqueName="[DRUGS  3].[supID].[All]" dimensionUniqueName="[DRUGS  3]" displayFolder="" count="2" memberValueDatatype="20" unbalanced="0"/>
    <cacheHierarchy uniqueName="[DRUGS  3].[purchasePrice]" caption="purchasePrice" attribute="1" defaultMemberUniqueName="[DRUGS  3].[purchasePrice].[All]" allUniqueName="[DRUGS  3].[purchasePrice].[All]" dimensionUniqueName="[DRUGS  3]" displayFolder="" count="2" memberValueDatatype="5" unbalanced="0"/>
    <cacheHierarchy uniqueName="[DRUGS  3].[sellPrice]" caption="sellPrice" attribute="1" defaultMemberUniqueName="[DRUGS  3].[sellPrice].[All]" allUniqueName="[DRUGS  3].[sellPrice].[All]" dimensionUniqueName="[DRUGS  3]" displayFolder="" count="2" memberValueDatatype="5" unbalanced="0"/>
    <cacheHierarchy uniqueName="[INSURANCE  3].[Column1]" caption="Column1" attribute="1" defaultMemberUniqueName="[INSURANCE  3].[Column1].[All]" allUniqueName="[INSURANCE  3].[Column1].[All]" dimensionUniqueName="[INSURANCE  3]" displayFolder="" count="2" memberValueDatatype="130" unbalanced="0"/>
    <cacheHierarchy uniqueName="[INSURANCE  3].[Column2]" caption="Column2" attribute="1" defaultMemberUniqueName="[INSURANCE  3].[Column2].[All]" allUniqueName="[INSURANCE  3].[Column2].[All]" dimensionUniqueName="[INSURANCE  3]" displayFolder="" count="2" memberValueDatatype="130" unbalanced="0"/>
    <cacheHierarchy uniqueName="[INSURANCE  3].[Column3]" caption="Column3" attribute="1" defaultMemberUniqueName="[INSURANCE  3].[Column3].[All]" allUniqueName="[INSURANCE  3].[Column3].[All]" dimensionUniqueName="[INSURANCE  3]" displayFolder="" count="2" memberValueDatatype="130" unbalanced="0"/>
    <cacheHierarchy uniqueName="[INSURANCE  6].[Column1]" caption="Column1" attribute="1" defaultMemberUniqueName="[INSURANCE  6].[Column1].[All]" allUniqueName="[INSURANCE  6].[Column1].[All]" dimensionUniqueName="[INSURANCE  6]" displayFolder="" count="2" memberValueDatatype="130" unbalanced="0"/>
    <cacheHierarchy uniqueName="[INSURANCE  6].[Column2]" caption="Column2" attribute="1" defaultMemberUniqueName="[INSURANCE  6].[Column2].[All]" allUniqueName="[INSURANCE  6].[Column2].[All]" dimensionUniqueName="[INSURANCE  6]" displayFolder="" count="2" memberValueDatatype="130" unbalanced="0"/>
    <cacheHierarchy uniqueName="[INSURANCE  6].[Column3]" caption="Column3" attribute="1" defaultMemberUniqueName="[INSURANCE  6].[Column3].[All]" allUniqueName="[INSURANCE  6].[Column3].[All]" dimensionUniqueName="[INSURANCE  6]" displayFolder="" count="2" memberValueDatatype="130" unbalanced="0"/>
    <cacheHierarchy uniqueName="[INSURANCE__5].[name]" caption="name" attribute="1" defaultMemberUniqueName="[INSURANCE__5].[name].[All]" allUniqueName="[INSURANCE__5].[name].[All]" dimensionUniqueName="[INSURANCE__5]" displayFolder="" count="2" memberValueDatatype="130" unbalanced="0"/>
    <cacheHierarchy uniqueName="[INSURANCE__5].[phone]" caption="phone" attribute="1" defaultMemberUniqueName="[INSURANCE__5].[phone].[All]" allUniqueName="[INSURANCE__5].[phone].[All]" dimensionUniqueName="[INSURANCE__5]" displayFolder="" count="2" memberValueDatatype="130" unbalanced="0"/>
    <cacheHierarchy uniqueName="[INSURANCE__5].[ClearcoPay]" caption="ClearcoPay" attribute="1" defaultMemberUniqueName="[INSURANCE__5].[ClearcoPay].[All]" allUniqueName="[INSURANCE__5].[ClearcoPay].[All]" dimensionUniqueName="[INSURANCE__5]" displayFolder="" count="2" memberValueDatatype="20" unbalanced="0"/>
    <cacheHierarchy uniqueName="[INSURANCE__5].[coPay]" caption="coPay" attribute="1" defaultMemberUniqueName="[INSURANCE__5].[coPay].[All]" allUniqueName="[INSURANCE__5].[coPay].[All]" dimensionUniqueName="[INSURANCE__5]" displayFolder="" count="2" memberValueDatatype="130" unbalanced="0"/>
    <cacheHierarchy uniqueName="[PATIENT1  3].[firstName]" caption="firstName" attribute="1" defaultMemberUniqueName="[PATIENT1  3].[firstName].[All]" allUniqueName="[PATIENT1  3].[firstName].[All]" dimensionUniqueName="[PATIENT1  3]" displayFolder="" count="2" memberValueDatatype="130" unbalanced="0"/>
    <cacheHierarchy uniqueName="[PATIENT1  3].[lastName]" caption="lastName" attribute="1" defaultMemberUniqueName="[PATIENT1  3].[lastName].[All]" allUniqueName="[PATIENT1  3].[lastName].[All]" dimensionUniqueName="[PATIENT1  3]" displayFolder="" count="2" memberValueDatatype="130" unbalanced="0"/>
    <cacheHierarchy uniqueName="[PATIENT1  3].[birthdate]" caption="birthdate" attribute="1" defaultMemberUniqueName="[PATIENT1  3].[birthdate].[All]" allUniqueName="[PATIENT1  3].[birthdate].[All]" dimensionUniqueName="[PATIENT1  3]" displayFolder="" count="2" memberValueDatatype="130" unbalanced="0"/>
    <cacheHierarchy uniqueName="[PATIENT1  3].[address]" caption="address" attribute="1" defaultMemberUniqueName="[PATIENT1  3].[address].[All]" allUniqueName="[PATIENT1  3].[address].[All]" dimensionUniqueName="[PATIENT1  3]" displayFolder="" count="2" memberValueDatatype="130" unbalanced="0"/>
    <cacheHierarchy uniqueName="[PATIENT1  3].[phone]" caption="phone" attribute="1" defaultMemberUniqueName="[PATIENT1  3].[phone].[All]" allUniqueName="[PATIENT1  3].[phone].[All]" dimensionUniqueName="[PATIENT1  3]" displayFolder="" count="2" memberValueDatatype="130" unbalanced="0"/>
    <cacheHierarchy uniqueName="[PATIENT1  3].[gender]" caption="gender" attribute="1" defaultMemberUniqueName="[PATIENT1  3].[gender].[All]" allUniqueName="[PATIENT1  3].[gender].[All]" dimensionUniqueName="[PATIENT1  3]" displayFolder="" count="2" memberValueDatatype="130" unbalanced="0"/>
    <cacheHierarchy uniqueName="[PATIENT1  3].[insurance]" caption="insurance" attribute="1" defaultMemberUniqueName="[PATIENT1  3].[insurance].[All]" allUniqueName="[PATIENT1  3].[insurance].[All]" dimensionUniqueName="[PATIENT1  3]" displayFolder="" count="2" memberValueDatatype="130" unbalanced="0"/>
    <cacheHierarchy uniqueName="[PATIENT1  3].[patientID]" caption="patientID" attribute="1" defaultMemberUniqueName="[PATIENT1  3].[patientID].[All]" allUniqueName="[PATIENT1  3].[patientID].[All]" dimensionUniqueName="[PATIENT1  3]" displayFolder="" count="2" memberValueDatatype="20" unbalanced="0"/>
    <cacheHierarchy uniqueName="[PATIENT1_1].[firstName]" caption="firstName" attribute="1" defaultMemberUniqueName="[PATIENT1_1].[firstName].[All]" allUniqueName="[PATIENT1_1].[firstName].[All]" dimensionUniqueName="[PATIENT1_1]" displayFolder="" count="2" memberValueDatatype="130" unbalanced="0"/>
    <cacheHierarchy uniqueName="[PATIENT1_1].[lastName]" caption="lastName" attribute="1" defaultMemberUniqueName="[PATIENT1_1].[lastName].[All]" allUniqueName="[PATIENT1_1].[lastName].[All]" dimensionUniqueName="[PATIENT1_1]" displayFolder="" count="2" memberValueDatatype="130" unbalanced="0"/>
    <cacheHierarchy uniqueName="[PATIENT1_1].[birthdate]" caption="birthdate" attribute="1" time="1" defaultMemberUniqueName="[PATIENT1_1].[birthdate].[All]" allUniqueName="[PATIENT1_1].[birthdate].[All]" dimensionUniqueName="[PATIENT1_1]" displayFolder="" count="2" memberValueDatatype="7" unbalanced="0"/>
    <cacheHierarchy uniqueName="[PATIENT1_1].[address]" caption="address" attribute="1" defaultMemberUniqueName="[PATIENT1_1].[address].[All]" allUniqueName="[PATIENT1_1].[address].[All]" dimensionUniqueName="[PATIENT1_1]" displayFolder="" count="2" memberValueDatatype="130" unbalanced="0"/>
    <cacheHierarchy uniqueName="[PATIENT1_1].[phone]" caption="phone" attribute="1" defaultMemberUniqueName="[PATIENT1_1].[phone].[All]" allUniqueName="[PATIENT1_1].[phone].[All]" dimensionUniqueName="[PATIENT1_1]" displayFolder="" count="2" memberValueDatatype="130" unbalanced="0"/>
    <cacheHierarchy uniqueName="[PATIENT1_1].[gender]" caption="gender" attribute="1" defaultMemberUniqueName="[PATIENT1_1].[gender].[All]" allUniqueName="[PATIENT1_1].[gender].[All]" dimensionUniqueName="[PATIENT1_1]" displayFolder="" count="2" memberValueDatatype="130" unbalanced="0"/>
    <cacheHierarchy uniqueName="[PATIENT1_1].[insurance]" caption="insurance" attribute="1" defaultMemberUniqueName="[PATIENT1_1].[insurance].[All]" allUniqueName="[PATIENT1_1].[insurance].[All]" dimensionUniqueName="[PATIENT1_1]" displayFolder="" count="2" memberValueDatatype="130" unbalanced="0">
      <fieldsUsage count="2">
        <fieldUsage x="-1"/>
        <fieldUsage x="0"/>
      </fieldsUsage>
    </cacheHierarchy>
    <cacheHierarchy uniqueName="[PATIENT1_1].[patientID]" caption="patientID" attribute="1" defaultMemberUniqueName="[PATIENT1_1].[patientID].[All]" allUniqueName="[PATIENT1_1].[patientID].[All]" dimensionUniqueName="[PATIENT1_1]" displayFolder="" count="2" memberValueDatatype="20" unbalanced="0"/>
    <cacheHierarchy uniqueName="[PRESCRIPTIONS].[patientID]" caption="patientID" attribute="1" defaultMemberUniqueName="[PRESCRIPTIONS].[patientID].[All]" allUniqueName="[PRESCRIPTIONS].[patientID].[All]" dimensionUniqueName="[PRESCRIPTIONS]" displayFolder="" count="2" memberValueDatatype="20" unbalanced="0"/>
    <cacheHierarchy uniqueName="[PRESCRIPTIONS].[physID]" caption="physID" attribute="1" defaultMemberUniqueName="[PRESCRIPTIONS].[physID].[All]" allUniqueName="[PRESCRIPTIONS].[physID].[All]" dimensionUniqueName="[PRESCRIPTIONS]" displayFolder="" count="2" memberValueDatatype="20" unbalanced="0"/>
    <cacheHierarchy uniqueName="[PRESCRIPTIONS].[NDC]" caption="NDC" attribute="1" defaultMemberUniqueName="[PRESCRIPTIONS].[NDC].[All]" allUniqueName="[PRESCRIPTIONS].[NDC].[All]" dimensionUniqueName="[PRESCRIPTIONS]" displayFolder="" count="2" memberValueDatatype="20" unbalanced="0"/>
    <cacheHierarchy uniqueName="[PRESCRIPTIONS].[NNDC]" caption="NNDC" attribute="1" defaultMemberUniqueName="[PRESCRIPTIONS].[NNDC].[All]" allUniqueName="[PRESCRIPTIONS].[NNDC].[All]" dimensionUniqueName="[PRESCRIPTIONS]" displayFolder="" count="2" memberValueDatatype="20" unbalanced="0"/>
    <cacheHierarchy uniqueName="[PRESCRIPTIONS].[qty]" caption="qty" attribute="1" defaultMemberUniqueName="[PRESCRIPTIONS].[qty].[All]" allUniqueName="[PRESCRIPTIONS].[qty].[All]" dimensionUniqueName="[PRESCRIPTIONS]" displayFolder="" count="2" memberValueDatatype="20" unbalanced="0"/>
    <cacheHierarchy uniqueName="[PRESCRIPTIONS].[Cqty]" caption="Cqty" attribute="1" defaultMemberUniqueName="[PRESCRIPTIONS].[Cqty].[All]" allUniqueName="[PRESCRIPTIONS].[Cqty].[All]" dimensionUniqueName="[PRESCRIPTIONS]" displayFolder="" count="2" memberValueDatatype="20" unbalanced="0"/>
    <cacheHierarchy uniqueName="[PRESCRIPTIONS].[days]" caption="days" attribute="1" defaultMemberUniqueName="[PRESCRIPTIONS].[days].[All]" allUniqueName="[PRESCRIPTIONS].[days].[All]" dimensionUniqueName="[PRESCRIPTIONS]" displayFolder="" count="2" memberValueDatatype="20" unbalanced="0"/>
    <cacheHierarchy uniqueName="[PRESCRIPTIONS].[Date]" caption="Date" attribute="1" time="1" defaultMemberUniqueName="[PRESCRIPTIONS].[Date].[All]" allUniqueName="[PRESCRIPTIONS].[Date].[All]" dimensionUniqueName="[PRESCRIPTIONS]" displayFolder="" count="2" memberValueDatatype="7" unbalanced="0"/>
    <cacheHierarchy uniqueName="[PRESCRIPTIONS].[Drug Price]" caption="Drug Price" attribute="1" defaultMemberUniqueName="[PRESCRIPTIONS].[Drug Price].[All]" allUniqueName="[PRESCRIPTIONS].[Drug Price].[All]" dimensionUniqueName="[PRESCRIPTIONS]" displayFolder="" count="2" memberValueDatatype="5" unbalanced="0"/>
    <cacheHierarchy uniqueName="[PRESCRIPTIONS].[Revenue]" caption="Revenue" attribute="1" defaultMemberUniqueName="[PRESCRIPTIONS].[Revenue].[All]" allUniqueName="[PRESCRIPTIONS].[Revenue].[All]" dimensionUniqueName="[PRESCRIPTIONS]" displayFolder="" count="2" memberValueDatatype="5" unbalanced="0"/>
    <cacheHierarchy uniqueName="[PRESCRIPTIONS].[refills]" caption="refills" attribute="1" defaultMemberUniqueName="[PRESCRIPTIONS].[refills].[All]" allUniqueName="[PRESCRIPTIONS].[refills].[All]" dimensionUniqueName="[PRESCRIPTIONS]" displayFolder="" count="2" memberValueDatatype="20" unbalanced="0"/>
    <cacheHierarchy uniqueName="[PRESCRIPTIONS].[BringInsurance]" caption="BringInsurance" attribute="1" defaultMemberUniqueName="[PRESCRIPTIONS].[BringInsurance].[All]" allUniqueName="[PRESCRIPTIONS].[BringInsurance].[All]" dimensionUniqueName="[PRESCRIPTIONS]" displayFolder="" count="2" memberValueDatatype="130" unbalanced="0"/>
    <cacheHierarchy uniqueName="[PRESCRIPTIONS].[BringCopay]" caption="BringCopay" attribute="1" defaultMemberUniqueName="[PRESCRIPTIONS].[BringCopay].[All]" allUniqueName="[PRESCRIPTIONS].[BringCopay].[All]" dimensionUniqueName="[PRESCRIPTIONS]" displayFolder="" count="2" memberValueDatatype="130" unbalanced="0"/>
    <cacheHierarchy uniqueName="[PRESCRIPTIONS].[status]" caption="status" attribute="1" defaultMemberUniqueName="[PRESCRIPTIONS].[status].[All]" allUniqueName="[PRESCRIPTIONS].[status].[All]" dimensionUniqueName="[PRESCRIPTIONS]" displayFolder="" count="2" memberValueDatatype="130" unbalanced="0"/>
    <cacheHierarchy uniqueName="[PRESCRIPTIONS].[Date (Year)]" caption="Date (Year)" attribute="1" defaultMemberUniqueName="[PRESCRIPTIONS].[Date (Year)].[All]" allUniqueName="[PRESCRIPTIONS].[Date (Year)].[All]" dimensionUniqueName="[PRESCRIPTIONS]" displayFolder="" count="2" memberValueDatatype="130" unbalanced="0"/>
    <cacheHierarchy uniqueName="[PRESCRIPTIONS].[Date (Quarter)]" caption="Date (Quarter)" attribute="1" defaultMemberUniqueName="[PRESCRIPTIONS].[Date (Quarter)].[All]" allUniqueName="[PRESCRIPTIONS].[Date (Quarter)].[All]" dimensionUniqueName="[PRESCRIPTIONS]" displayFolder="" count="2" memberValueDatatype="130" unbalanced="0"/>
    <cacheHierarchy uniqueName="[PRESCRIPTIONS].[Date (Month)]" caption="Date (Month)" attribute="1" defaultMemberUniqueName="[PRESCRIPTIONS].[Date (Month)].[All]" allUniqueName="[PRESCRIPTIONS].[Date (Month)].[All]" dimensionUniqueName="[PRESCRIPTIONS]" displayFolder="" count="2" memberValueDatatype="130" unbalanced="0"/>
    <cacheHierarchy uniqueName="[PRESCRIPTIONS  3].[patientID]" caption="patientID" attribute="1" defaultMemberUniqueName="[PRESCRIPTIONS  3].[patientID].[All]" allUniqueName="[PRESCRIPTIONS  3].[patientID].[All]" dimensionUniqueName="[PRESCRIPTIONS  3]" displayFolder="" count="2" memberValueDatatype="20" unbalanced="0"/>
    <cacheHierarchy uniqueName="[PRESCRIPTIONS  3].[physID]" caption="physID" attribute="1" defaultMemberUniqueName="[PRESCRIPTIONS  3].[physID].[All]" allUniqueName="[PRESCRIPTIONS  3].[physID].[All]" dimensionUniqueName="[PRESCRIPTIONS  3]" displayFolder="" count="2" memberValueDatatype="20" unbalanced="0"/>
    <cacheHierarchy uniqueName="[PRESCRIPTIONS  3].[NDC]" caption="NDC" attribute="1" defaultMemberUniqueName="[PRESCRIPTIONS  3].[NDC].[All]" allUniqueName="[PRESCRIPTIONS  3].[NDC].[All]" dimensionUniqueName="[PRESCRIPTIONS  3]" displayFolder="" count="2" memberValueDatatype="20" unbalanced="0"/>
    <cacheHierarchy uniqueName="[PRESCRIPTIONS  3].[qty]" caption="qty" attribute="1" defaultMemberUniqueName="[PRESCRIPTIONS  3].[qty].[All]" allUniqueName="[PRESCRIPTIONS  3].[qty].[All]" dimensionUniqueName="[PRESCRIPTIONS  3]" displayFolder="" count="2" memberValueDatatype="20" unbalanced="0"/>
    <cacheHierarchy uniqueName="[PRESCRIPTIONS  3].[days]" caption="days" attribute="1" defaultMemberUniqueName="[PRESCRIPTIONS  3].[days].[All]" allUniqueName="[PRESCRIPTIONS  3].[days].[All]" dimensionUniqueName="[PRESCRIPTIONS  3]" displayFolder="" count="2" memberValueDatatype="20" unbalanced="0"/>
    <cacheHierarchy uniqueName="[PRESCRIPTIONS  3].[refills]" caption="refills" attribute="1" defaultMemberUniqueName="[PRESCRIPTIONS  3].[refills].[All]" allUniqueName="[PRESCRIPTIONS  3].[refills].[All]" dimensionUniqueName="[PRESCRIPTIONS  3]" displayFolder="" count="2" memberValueDatatype="20" unbalanced="0"/>
    <cacheHierarchy uniqueName="[PRESCRIPTIONS  3].[status]" caption="status" attribute="1" defaultMemberUniqueName="[PRESCRIPTIONS  3].[status].[All]" allUniqueName="[PRESCRIPTIONS  3].[status].[All]" dimensionUniqueName="[PRESCRIPTIONS  3]" displayFolder="" count="2" memberValueDatatype="130" unbalanced="0"/>
    <cacheHierarchy uniqueName="[SUPPLIER].[name]" caption="name" attribute="1" defaultMemberUniqueName="[SUPPLIER].[name].[All]" allUniqueName="[SUPPLIER].[name].[All]" dimensionUniqueName="[SUPPLIER]" displayFolder="" count="2" memberValueDatatype="130" unbalanced="0"/>
    <cacheHierarchy uniqueName="[SUPPLIER].[address]" caption="address" attribute="1" defaultMemberUniqueName="[SUPPLIER].[address].[All]" allUniqueName="[SUPPLIER].[address].[All]" dimensionUniqueName="[SUPPLIER]" displayFolder="" count="2" memberValueDatatype="130" unbalanced="0"/>
    <cacheHierarchy uniqueName="[SUPPLIER].[phone]" caption="phone" attribute="1" defaultMemberUniqueName="[SUPPLIER].[phone].[All]" allUniqueName="[SUPPLIER].[phone].[All]" dimensionUniqueName="[SUPPLIER]" displayFolder="" count="2" memberValueDatatype="130" unbalanced="0"/>
    <cacheHierarchy uniqueName="[SUPPLIER].[supID]" caption="supID" attribute="1" defaultMemberUniqueName="[SUPPLIER].[supID].[All]" allUniqueName="[SUPPLIER].[supID].[All]" dimensionUniqueName="[SUPPLIER]" displayFolder="" count="2" memberValueDatatype="20" unbalanced="0"/>
    <cacheHierarchy uniqueName="[SUPPLIER  3].[name]" caption="name" attribute="1" defaultMemberUniqueName="[SUPPLIER  3].[name].[All]" allUniqueName="[SUPPLIER  3].[name].[All]" dimensionUniqueName="[SUPPLIER  3]" displayFolder="" count="2" memberValueDatatype="130" unbalanced="0"/>
    <cacheHierarchy uniqueName="[SUPPLIER  3].[address]" caption="address" attribute="1" defaultMemberUniqueName="[SUPPLIER  3].[address].[All]" allUniqueName="[SUPPLIER  3].[address].[All]" dimensionUniqueName="[SUPPLIER  3]" displayFolder="" count="2" memberValueDatatype="130" unbalanced="0"/>
    <cacheHierarchy uniqueName="[SUPPLIER  3].[phone]" caption="phone" attribute="1" defaultMemberUniqueName="[SUPPLIER  3].[phone].[All]" allUniqueName="[SUPPLIER  3].[phone].[All]" dimensionUniqueName="[SUPPLIER  3]" displayFolder="" count="2" memberValueDatatype="130" unbalanced="0"/>
    <cacheHierarchy uniqueName="[SUPPLIER  3].[supID]" caption="supID" attribute="1" defaultMemberUniqueName="[SUPPLIER  3].[supID].[All]" allUniqueName="[SUPPLIER  3].[supID].[All]" dimensionUniqueName="[SUPPLIER  3]" displayFolder="" count="2" memberValueDatatype="20" unbalanced="0"/>
    <cacheHierarchy uniqueName="[PRESCRIPTIONS].[Date (Month Index)]" caption="Date (Month Index)" attribute="1" defaultMemberUniqueName="[PRESCRIPTIONS].[Date (Month Index)].[All]" allUniqueName="[PRESCRIPTIONS].[Date (Month Index)].[All]" dimensionUniqueName="[PRESCRIPTIONS]" displayFolder="" count="2" memberValueDatatype="20" unbalanced="0" hidden="1"/>
    <cacheHierarchy uniqueName="[Measures].[__XL_Count DRUGS  3]" caption="__XL_Count DRUGS  3" measure="1" displayFolder="" measureGroup="DRUGS  3" count="0" hidden="1"/>
    <cacheHierarchy uniqueName="[Measures].[__XL_Count DOCTOR1  3]" caption="__XL_Count DOCTOR1  3" measure="1" displayFolder="" measureGroup="DOCTOR1  3" count="0" hidden="1"/>
    <cacheHierarchy uniqueName="[Measures].[__XL_Count INSURANCE  3]" caption="__XL_Count INSURANCE  3" measure="1" displayFolder="" measureGroup="INSURANCE  3" count="0" hidden="1"/>
    <cacheHierarchy uniqueName="[Measures].[__XL_Count PATIENT1  3]" caption="__XL_Count PATIENT1  3" measure="1" displayFolder="" measureGroup="PATIENT1  3" count="0" hidden="1"/>
    <cacheHierarchy uniqueName="[Measures].[__XL_Count PRESCRIPTIONS  3]" caption="__XL_Count PRESCRIPTIONS  3" measure="1" displayFolder="" measureGroup="PRESCRIPTIONS  3" count="0" hidden="1"/>
    <cacheHierarchy uniqueName="[Measures].[__XL_Count SUPPLIER  3]" caption="__XL_Count SUPPLIER  3" measure="1" displayFolder="" measureGroup="SUPPLIER  3" count="0" hidden="1"/>
    <cacheHierarchy uniqueName="[Measures].[__XL_Count INSURANCE  6]" caption="__XL_Count INSURANCE  6" measure="1" displayFolder="" measureGroup="INSURANCE  6" count="0" hidden="1"/>
    <cacheHierarchy uniqueName="[Measures].[__XL_Count PATIENT1_1]" caption="__XL_Count PATIENT1_1" measure="1" displayFolder="" measureGroup="PATIENT1_1" count="0" hidden="1"/>
    <cacheHierarchy uniqueName="[Measures].[__XL_Count PRESCRIPTIONS]" caption="__XL_Count PRESCRIPTIONS" measure="1" displayFolder="" measureGroup="PRESCRIPTIONS" count="0" hidden="1"/>
    <cacheHierarchy uniqueName="[Measures].[__XL_Count DRUGS]" caption="__XL_Count DRUGS" measure="1" displayFolder="" measureGroup="DRUGS" count="0" hidden="1"/>
    <cacheHierarchy uniqueName="[Measures].[__XL_Count DOCTOR1_1]" caption="__XL_Count DOCTOR1_1" measure="1" displayFolder="" measureGroup="DOCTOR1_1" count="0" hidden="1"/>
    <cacheHierarchy uniqueName="[Measures].[__XL_Count SUPPLIER]" caption="__XL_Count SUPPLIER" measure="1" displayFolder="" measureGroup="SUPPLIER" count="0" hidden="1"/>
    <cacheHierarchy uniqueName="[Measures].[__XL_Count INSURANCE__5]" caption="__XL_Count INSURANCE__5" measure="1" displayFolder="" measureGroup="INSURANCE__5" count="0" hidden="1"/>
    <cacheHierarchy uniqueName="[Measures].[__No measures defined]" caption="__No measures defined" measure="1" displayFolder="" count="0" hidden="1"/>
    <cacheHierarchy uniqueName="[Measures].[Count of patientID]" caption="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Distinct Count of patientID]" caption="Distinct 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Sum of NDC]" caption="Sum of NDC" measure="1" displayFolder="" measureGroup="PRESCRIPTIONS" count="0" hidden="1">
      <extLst>
        <ext xmlns:x15="http://schemas.microsoft.com/office/spreadsheetml/2010/11/main" uri="{B97F6D7D-B522-45F9-BDA1-12C45D357490}">
          <x15:cacheHierarchy aggregatedColumn="58"/>
        </ext>
      </extLst>
    </cacheHierarchy>
    <cacheHierarchy uniqueName="[Measures].[Count of NDC]" caption="Count of NDC" measure="1" displayFolder="" measureGroup="PRESCRIPTIONS" count="0" hidden="1">
      <extLst>
        <ext xmlns:x15="http://schemas.microsoft.com/office/spreadsheetml/2010/11/main" uri="{B97F6D7D-B522-45F9-BDA1-12C45D357490}">
          <x15:cacheHierarchy aggregatedColumn="58"/>
        </ext>
      </extLst>
    </cacheHierarchy>
    <cacheHierarchy uniqueName="[Measures].[Sum of qty]" caption="Sum of qty" measure="1" displayFolder="" measureGroup="PRESCRIPTIONS  3" count="0" hidden="1">
      <extLst>
        <ext xmlns:x15="http://schemas.microsoft.com/office/spreadsheetml/2010/11/main" uri="{B97F6D7D-B522-45F9-BDA1-12C45D357490}">
          <x15:cacheHierarchy aggregatedColumn="76"/>
        </ext>
      </extLst>
    </cacheHierarchy>
    <cacheHierarchy uniqueName="[Measures].[Sum of qty 2]" caption="Sum of qty 2" measure="1" displayFolder="" measureGroup="PRESCRIPTIONS" count="0" hidden="1">
      <extLst>
        <ext xmlns:x15="http://schemas.microsoft.com/office/spreadsheetml/2010/11/main" uri="{B97F6D7D-B522-45F9-BDA1-12C45D357490}">
          <x15:cacheHierarchy aggregatedColumn="60"/>
        </ext>
      </extLst>
    </cacheHierarchy>
    <cacheHierarchy uniqueName="[Measures].[Sum of patientID]" caption="Sum of patientID" measure="1" displayFolder="" measureGroup="PRESCRIPTIONS" count="0" hidden="1">
      <extLst>
        <ext xmlns:x15="http://schemas.microsoft.com/office/spreadsheetml/2010/11/main" uri="{B97F6D7D-B522-45F9-BDA1-12C45D357490}">
          <x15:cacheHierarchy aggregatedColumn="56"/>
        </ext>
      </extLst>
    </cacheHierarchy>
    <cacheHierarchy uniqueName="[Measures].[Sum of physID]" caption="Sum of physID" measure="1" displayFolder="" measureGroup="PRESCRIPTIONS" count="0" hidden="1">
      <extLst>
        <ext xmlns:x15="http://schemas.microsoft.com/office/spreadsheetml/2010/11/main" uri="{B97F6D7D-B522-45F9-BDA1-12C45D357490}">
          <x15:cacheHierarchy aggregatedColumn="57"/>
        </ext>
      </extLst>
    </cacheHierarchy>
    <cacheHierarchy uniqueName="[Measures].[Count of gender]" caption="Count of gender" measure="1" displayFolder="" measureGroup="PATIENT1  3" count="0" hidden="1">
      <extLst>
        <ext xmlns:x15="http://schemas.microsoft.com/office/spreadsheetml/2010/11/main" uri="{B97F6D7D-B522-45F9-BDA1-12C45D357490}">
          <x15:cacheHierarchy aggregatedColumn="45"/>
        </ext>
      </extLst>
    </cacheHierarchy>
    <cacheHierarchy uniqueName="[Measures].[Sum of supID]" caption="Sum of supID" measure="1" displayFolder="" measureGroup="SUPPLIER  3" count="0" hidden="1">
      <extLst>
        <ext xmlns:x15="http://schemas.microsoft.com/office/spreadsheetml/2010/11/main" uri="{B97F6D7D-B522-45F9-BDA1-12C45D357490}">
          <x15:cacheHierarchy aggregatedColumn="87"/>
        </ext>
      </extLst>
    </cacheHierarchy>
    <cacheHierarchy uniqueName="[Measures].[Count of NDC 2]" caption="Count of NDC 2" measure="1" displayFolder="" measureGroup="DRUGS" count="0" hidden="1">
      <extLst>
        <ext xmlns:x15="http://schemas.microsoft.com/office/spreadsheetml/2010/11/main" uri="{B97F6D7D-B522-45F9-BDA1-12C45D357490}">
          <x15:cacheHierarchy aggregatedColumn="10"/>
        </ext>
      </extLst>
    </cacheHierarchy>
    <cacheHierarchy uniqueName="[Measures].[Count of status]" caption="Count of status" measure="1" displayFolder="" measureGroup="PRESCRIPTIONS  3" count="0" hidden="1">
      <extLst>
        <ext xmlns:x15="http://schemas.microsoft.com/office/spreadsheetml/2010/11/main" uri="{B97F6D7D-B522-45F9-BDA1-12C45D357490}">
          <x15:cacheHierarchy aggregatedColumn="79"/>
        </ext>
      </extLst>
    </cacheHierarchy>
    <cacheHierarchy uniqueName="[Measures].[Sum of Revenue]" caption="Sum of Revenue" measure="1" displayFolder="" measureGroup="PRESCRIPTIONS" count="0" oneField="1" hidden="1">
      <fieldsUsage count="1">
        <fieldUsage x="1"/>
      </fieldsUsage>
      <extLst>
        <ext xmlns:x15="http://schemas.microsoft.com/office/spreadsheetml/2010/11/main" uri="{B97F6D7D-B522-45F9-BDA1-12C45D357490}">
          <x15:cacheHierarchy aggregatedColumn="65"/>
        </ext>
      </extLst>
    </cacheHierarchy>
    <cacheHierarchy uniqueName="[Measures].[Sum of NNDC]" caption="Sum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NNDC]" caption="Count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gender 2]" caption="Count of gender 2" measure="1" displayFolder="" measureGroup="PATIENT1_1" count="0" hidden="1">
      <extLst>
        <ext xmlns:x15="http://schemas.microsoft.com/office/spreadsheetml/2010/11/main" uri="{B97F6D7D-B522-45F9-BDA1-12C45D357490}">
          <x15:cacheHierarchy aggregatedColumn="53"/>
        </ext>
      </extLst>
    </cacheHierarchy>
    <cacheHierarchy uniqueName="[Measures].[Count of status 2]" caption="Count of status 2" measure="1" displayFolder="" measureGroup="PRESCRIPTIONS" count="0" hidden="1">
      <extLst>
        <ext xmlns:x15="http://schemas.microsoft.com/office/spreadsheetml/2010/11/main" uri="{B97F6D7D-B522-45F9-BDA1-12C45D357490}">
          <x15:cacheHierarchy aggregatedColumn="69"/>
        </ext>
      </extLst>
    </cacheHierarchy>
    <cacheHierarchy uniqueName="[Measures].[Count of patientID 2]" caption="Count of patientID 2" measure="1" displayFolder="" measureGroup="PRESCRIPTIONS" count="0" hidden="1">
      <extLst>
        <ext xmlns:x15="http://schemas.microsoft.com/office/spreadsheetml/2010/11/main" uri="{B97F6D7D-B522-45F9-BDA1-12C45D357490}">
          <x15:cacheHierarchy aggregatedColumn="56"/>
        </ext>
      </extLst>
    </cacheHierarchy>
    <cacheHierarchy uniqueName="[Measures].[Sum of NNDC 2]" caption="Sum of NNDC 2" measure="1" displayFolder="" measureGroup="DRUGS" count="0" hidden="1">
      <extLst>
        <ext xmlns:x15="http://schemas.microsoft.com/office/spreadsheetml/2010/11/main" uri="{B97F6D7D-B522-45F9-BDA1-12C45D357490}">
          <x15:cacheHierarchy aggregatedColumn="11"/>
        </ext>
      </extLst>
    </cacheHierarchy>
    <cacheHierarchy uniqueName="[Measures].[Count of NNDC 2]" caption="Count of NNDC 2" measure="1" displayFolder="" measureGroup="DRUGS" count="0" hidden="1">
      <extLst>
        <ext xmlns:x15="http://schemas.microsoft.com/office/spreadsheetml/2010/11/main" uri="{B97F6D7D-B522-45F9-BDA1-12C45D357490}">
          <x15:cacheHierarchy aggregatedColumn="11"/>
        </ext>
      </extLst>
    </cacheHierarchy>
  </cacheHierarchies>
  <kpis count="0"/>
  <dimensions count="14">
    <dimension name="DOCTOR1  3" uniqueName="[DOCTOR1  3]" caption="DOCTOR1  3"/>
    <dimension name="DOCTOR1_1" uniqueName="[DOCTOR1_1]" caption="DOCTOR1_1"/>
    <dimension name="DRUGS" uniqueName="[DRUGS]" caption="DRUGS"/>
    <dimension name="DRUGS  3" uniqueName="[DRUGS  3]" caption="DRUGS  3"/>
    <dimension name="INSURANCE  3" uniqueName="[INSURANCE  3]" caption="INSURANCE  3"/>
    <dimension name="INSURANCE  6" uniqueName="[INSURANCE  6]" caption="INSURANCE  6"/>
    <dimension name="INSURANCE__5" uniqueName="[INSURANCE__5]" caption="INSURANCE__5"/>
    <dimension measure="1" name="Measures" uniqueName="[Measures]" caption="Measures"/>
    <dimension name="PATIENT1  3" uniqueName="[PATIENT1  3]" caption="PATIENT1  3"/>
    <dimension name="PATIENT1_1" uniqueName="[PATIENT1_1]" caption="PATIENT1_1"/>
    <dimension name="PRESCRIPTIONS" uniqueName="[PRESCRIPTIONS]" caption="PRESCRIPTIONS"/>
    <dimension name="PRESCRIPTIONS  3" uniqueName="[PRESCRIPTIONS  3]" caption="PRESCRIPTIONS  3"/>
    <dimension name="SUPPLIER" uniqueName="[SUPPLIER]" caption="SUPPLIER"/>
    <dimension name="SUPPLIER  3" uniqueName="[SUPPLIER  3]" caption="SUPPLIER  3"/>
  </dimensions>
  <measureGroups count="13">
    <measureGroup name="DOCTOR1  3" caption="DOCTOR1  3"/>
    <measureGroup name="DOCTOR1_1" caption="DOCTOR1_1"/>
    <measureGroup name="DRUGS" caption="DRUGS"/>
    <measureGroup name="DRUGS  3" caption="DRUGS  3"/>
    <measureGroup name="INSURANCE  3" caption="INSURANCE  3"/>
    <measureGroup name="INSURANCE  6" caption="INSURANCE  6"/>
    <measureGroup name="INSURANCE__5" caption="INSURANCE__5"/>
    <measureGroup name="PATIENT1  3" caption="PATIENT1  3"/>
    <measureGroup name="PATIENT1_1" caption="PATIENT1_1"/>
    <measureGroup name="PRESCRIPTIONS" caption="PRESCRIPTIONS"/>
    <measureGroup name="PRESCRIPTIONS  3" caption="PRESCRIPTIONS  3"/>
    <measureGroup name="SUPPLIER" caption="SUPPLIER"/>
    <measureGroup name="SUPPLIER  3" caption="SUPPLIER  3"/>
  </measureGroups>
  <maps count="16">
    <map measureGroup="0" dimension="0"/>
    <map measureGroup="1" dimension="1"/>
    <map measureGroup="2" dimension="2"/>
    <map measureGroup="3" dimension="3"/>
    <map measureGroup="3" dimension="13"/>
    <map measureGroup="4" dimension="4"/>
    <map measureGroup="5" dimension="5"/>
    <map measureGroup="6" dimension="6"/>
    <map measureGroup="7" dimension="8"/>
    <map measureGroup="8" dimension="9"/>
    <map measureGroup="9" dimension="10"/>
    <map measureGroup="10" dimension="0"/>
    <map measureGroup="10" dimension="8"/>
    <map measureGroup="10" dimension="11"/>
    <map measureGroup="11" dimension="12"/>
    <map measureGroup="12" dimension="1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3.771611689815" backgroundQuery="1" createdVersion="3" refreshedVersion="8" minRefreshableVersion="3" recordCount="0" supportSubquery="1" supportAdvancedDrill="1" xr:uid="{E982674F-ECAB-449A-8972-16257AC2A2B8}">
  <cacheSource type="external" connectionId="21">
    <extLst>
      <ext xmlns:x14="http://schemas.microsoft.com/office/spreadsheetml/2009/9/main" uri="{F057638F-6D5F-4e77-A914-E7F072B9BCA8}">
        <x14:sourceConnection name="ThisWorkbookDataModel"/>
      </ext>
    </extLst>
  </cacheSource>
  <cacheFields count="0"/>
  <cacheHierarchies count="123">
    <cacheHierarchy uniqueName="[DOCTOR1  3].[physID]" caption="physID" attribute="1" defaultMemberUniqueName="[DOCTOR1  3].[physID].[All]" allUniqueName="[DOCTOR1  3].[physID].[All]" dimensionUniqueName="[DOCTOR1  3]" displayFolder="" count="0" memberValueDatatype="20" unbalanced="0"/>
    <cacheHierarchy uniqueName="[DOCTOR1  3].[name]" caption="name" attribute="1" defaultMemberUniqueName="[DOCTOR1  3].[name].[All]" allUniqueName="[DOCTOR1  3].[name].[All]" dimensionUniqueName="[DOCTOR1  3]" displayFolder="" count="0" memberValueDatatype="130" unbalanced="0"/>
    <cacheHierarchy uniqueName="[DOCTOR1  3].[address]" caption="address" attribute="1" defaultMemberUniqueName="[DOCTOR1  3].[address].[All]" allUniqueName="[DOCTOR1  3].[address].[All]" dimensionUniqueName="[DOCTOR1  3]" displayFolder="" count="0" memberValueDatatype="130" unbalanced="0"/>
    <cacheHierarchy uniqueName="[DOCTOR1  3].[phone]" caption="phone" attribute="1" defaultMemberUniqueName="[DOCTOR1  3].[phone].[All]" allUniqueName="[DOCTOR1  3].[phone].[All]" dimensionUniqueName="[DOCTOR1  3]" displayFolder="" count="0" memberValueDatatype="130" unbalanced="0"/>
    <cacheHierarchy uniqueName="[DOCTOR1_1].[physID]" caption="physID" attribute="1" defaultMemberUniqueName="[DOCTOR1_1].[physID].[All]" allUniqueName="[DOCTOR1_1].[physID].[All]" dimensionUniqueName="[DOCTOR1_1]" displayFolder="" count="0" memberValueDatatype="130" unbalanced="0"/>
    <cacheHierarchy uniqueName="[DOCTOR1_1].[name]" caption="name" attribute="1" defaultMemberUniqueName="[DOCTOR1_1].[name].[All]" allUniqueName="[DOCTOR1_1].[name].[All]" dimensionUniqueName="[DOCTOR1_1]" displayFolder="" count="0" memberValueDatatype="130" unbalanced="0"/>
    <cacheHierarchy uniqueName="[DOCTOR1_1].[address]" caption="address" attribute="1" defaultMemberUniqueName="[DOCTOR1_1].[address].[All]" allUniqueName="[DOCTOR1_1].[address].[All]" dimensionUniqueName="[DOCTOR1_1]" displayFolder="" count="0" memberValueDatatype="130" unbalanced="0"/>
    <cacheHierarchy uniqueName="[DOCTOR1_1].[phone]" caption="phone" attribute="1" defaultMemberUniqueName="[DOCTOR1_1].[phone].[All]" allUniqueName="[DOCTOR1_1].[phone].[All]" dimensionUniqueName="[DOCTOR1_1]" displayFolder="" count="0" memberValueDatatype="130" unbalanced="0"/>
    <cacheHierarchy uniqueName="[DRUGS].[brandName]" caption="brandName" attribute="1" defaultMemberUniqueName="[DRUGS].[brandName].[All]" allUniqueName="[DRUGS].[brandName].[All]" dimensionUniqueName="[DRUGS]" displayFolder="" count="2" memberValueDatatype="130" unbalanced="0"/>
    <cacheHierarchy uniqueName="[DRUGS].[genericName]" caption="genericName" attribute="1" defaultMemberUniqueName="[DRUGS].[genericName].[All]" allUniqueName="[DRUGS].[genericName].[All]" dimensionUniqueName="[DRUGS]" displayFolder="" count="0" memberValueDatatype="130" unbalanced="0"/>
    <cacheHierarchy uniqueName="[DRUGS].[NDC]" caption="NDC" attribute="1" defaultMemberUniqueName="[DRUGS].[NDC].[All]" allUniqueName="[DRUGS].[NDC].[All]" dimensionUniqueName="[DRUGS]" displayFolder="" count="0" memberValueDatatype="130" unbalanced="0"/>
    <cacheHierarchy uniqueName="[DRUGS].[NNDC]" caption="NNDC" attribute="1" defaultMemberUniqueName="[DRUGS].[NNDC].[All]" allUniqueName="[DRUGS].[NNDC].[All]" dimensionUniqueName="[DRUGS]" displayFolder="" count="0" memberValueDatatype="20" unbalanced="0"/>
    <cacheHierarchy uniqueName="[DRUGS].[dosage]" caption="dosage" attribute="1" defaultMemberUniqueName="[DRUGS].[dosage].[All]" allUniqueName="[DRUGS].[dosage].[All]" dimensionUniqueName="[DRUGS]" displayFolder="" count="0" memberValueDatatype="130" unbalanced="0"/>
    <cacheHierarchy uniqueName="[DRUGS].[expDate]" caption="expDate" attribute="1" defaultMemberUniqueName="[DRUGS].[expDate].[All]" allUniqueName="[DRUGS].[expDate].[All]" dimensionUniqueName="[DRUGS]" displayFolder="" count="0" memberValueDatatype="130" unbalanced="0"/>
    <cacheHierarchy uniqueName="[DRUGS].[Days to Expiry]" caption="Days to Expiry" attribute="1" defaultMemberUniqueName="[DRUGS].[Days to Expiry].[All]" allUniqueName="[DRUGS].[Days to Expiry].[All]" dimensionUniqueName="[DRUGS]" displayFolder="" count="0" memberValueDatatype="20" unbalanced="0"/>
    <cacheHierarchy uniqueName="[DRUGS].[Expiry Status]" caption="Expiry Status" attribute="1" defaultMemberUniqueName="[DRUGS].[Expiry Status].[All]" allUniqueName="[DRUGS].[Expiry Status].[All]" dimensionUniqueName="[DRUGS]" displayFolder="" count="2" memberValueDatatype="130" unbalanced="0"/>
    <cacheHierarchy uniqueName="[DRUGS].[supID]" caption="supID" attribute="1" defaultMemberUniqueName="[DRUGS].[supID].[All]" allUniqueName="[DRUGS].[supID].[All]" dimensionUniqueName="[DRUGS]" displayFolder="" count="0" memberValueDatatype="130" unbalanced="0"/>
    <cacheHierarchy uniqueName="[DRUGS].[Drug Category]" caption="Drug Category" attribute="1" defaultMemberUniqueName="[DRUGS].[Drug Category].[All]" allUniqueName="[DRUGS].[Drug Category].[All]" dimensionUniqueName="[DRUGS]" displayFolder="" count="0" memberValueDatatype="130" unbalanced="0"/>
    <cacheHierarchy uniqueName="[DRUGS].[purchasePrice]" caption="purchasePrice" attribute="1" defaultMemberUniqueName="[DRUGS].[purchasePrice].[All]" allUniqueName="[DRUGS].[purchasePrice].[All]" dimensionUniqueName="[DRUGS]" displayFolder="" count="0" memberValueDatatype="130" unbalanced="0"/>
    <cacheHierarchy uniqueName="[DRUGS].[cpurchasePrice]" caption="cpurchasePrice" attribute="1" defaultMemberUniqueName="[DRUGS].[cpurchasePrice].[All]" allUniqueName="[DRUGS].[cpurchasePrice].[All]" dimensionUniqueName="[DRUGS]" displayFolder="" count="0" memberValueDatatype="5" unbalanced="0"/>
    <cacheHierarchy uniqueName="[DRUGS].[sellPrice]" caption="sellPrice" attribute="1" defaultMemberUniqueName="[DRUGS].[sellPrice].[All]" allUniqueName="[DRUGS].[sellPrice].[All]" dimensionUniqueName="[DRUGS]" displayFolder="" count="0" memberValueDatatype="130" unbalanced="0"/>
    <cacheHierarchy uniqueName="[DRUGS].[Exp Date]" caption="Exp Date" attribute="1" time="1" defaultMemberUniqueName="[DRUGS].[Exp Date].[All]" allUniqueName="[DRUGS].[Exp Date].[All]" dimensionUniqueName="[DRUGS]" displayFolder="" count="0" memberValueDatatype="7" unbalanced="0"/>
    <cacheHierarchy uniqueName="[DRUGS  3].[brandName]" caption="brandName" attribute="1" defaultMemberUniqueName="[DRUGS  3].[brandName].[All]" allUniqueName="[DRUGS  3].[brandName].[All]" dimensionUniqueName="[DRUGS  3]" displayFolder="" count="0" memberValueDatatype="130" unbalanced="0"/>
    <cacheHierarchy uniqueName="[DRUGS  3].[genericName]" caption="genericName" attribute="1" defaultMemberUniqueName="[DRUGS  3].[genericName].[All]" allUniqueName="[DRUGS  3].[genericName].[All]" dimensionUniqueName="[DRUGS  3]" displayFolder="" count="0" memberValueDatatype="130" unbalanced="0"/>
    <cacheHierarchy uniqueName="[DRUGS  3].[NDC]" caption="NDC" attribute="1" defaultMemberUniqueName="[DRUGS  3].[NDC].[All]" allUniqueName="[DRUGS  3].[NDC].[All]" dimensionUniqueName="[DRUGS  3]" displayFolder="" count="0" memberValueDatatype="20" unbalanced="0"/>
    <cacheHierarchy uniqueName="[DRUGS  3].[dosage]" caption="dosage" attribute="1" defaultMemberUniqueName="[DRUGS  3].[dosage].[All]" allUniqueName="[DRUGS  3].[dosage].[All]" dimensionUniqueName="[DRUGS  3]" displayFolder="" count="0" memberValueDatatype="20" unbalanced="0"/>
    <cacheHierarchy uniqueName="[DRUGS  3].[expDate]" caption="expDate" attribute="1" defaultMemberUniqueName="[DRUGS  3].[expDate].[All]" allUniqueName="[DRUGS  3].[expDate].[All]" dimensionUniqueName="[DRUGS  3]" displayFolder="" count="0" memberValueDatatype="130" unbalanced="0"/>
    <cacheHierarchy uniqueName="[DRUGS  3].[supID]" caption="supID" attribute="1" defaultMemberUniqueName="[DRUGS  3].[supID].[All]" allUniqueName="[DRUGS  3].[supID].[All]" dimensionUniqueName="[DRUGS  3]" displayFolder="" count="0" memberValueDatatype="20" unbalanced="0"/>
    <cacheHierarchy uniqueName="[DRUGS  3].[purchasePrice]" caption="purchasePrice" attribute="1" defaultMemberUniqueName="[DRUGS  3].[purchasePrice].[All]" allUniqueName="[DRUGS  3].[purchasePrice].[All]" dimensionUniqueName="[DRUGS  3]" displayFolder="" count="0" memberValueDatatype="5" unbalanced="0"/>
    <cacheHierarchy uniqueName="[DRUGS  3].[sellPrice]" caption="sellPrice" attribute="1" defaultMemberUniqueName="[DRUGS  3].[sellPrice].[All]" allUniqueName="[DRUGS  3].[sellPrice].[All]" dimensionUniqueName="[DRUGS  3]" displayFolder="" count="0" memberValueDatatype="5" unbalanced="0"/>
    <cacheHierarchy uniqueName="[INSURANCE  3].[Column1]" caption="Column1" attribute="1" defaultMemberUniqueName="[INSURANCE  3].[Column1].[All]" allUniqueName="[INSURANCE  3].[Column1].[All]" dimensionUniqueName="[INSURANCE  3]" displayFolder="" count="0" memberValueDatatype="130" unbalanced="0"/>
    <cacheHierarchy uniqueName="[INSURANCE  3].[Column2]" caption="Column2" attribute="1" defaultMemberUniqueName="[INSURANCE  3].[Column2].[All]" allUniqueName="[INSURANCE  3].[Column2].[All]" dimensionUniqueName="[INSURANCE  3]" displayFolder="" count="0" memberValueDatatype="130" unbalanced="0"/>
    <cacheHierarchy uniqueName="[INSURANCE  3].[Column3]" caption="Column3" attribute="1" defaultMemberUniqueName="[INSURANCE  3].[Column3].[All]" allUniqueName="[INSURANCE  3].[Column3].[All]" dimensionUniqueName="[INSURANCE  3]" displayFolder="" count="0" memberValueDatatype="130" unbalanced="0"/>
    <cacheHierarchy uniqueName="[INSURANCE  6].[Column1]" caption="Column1" attribute="1" defaultMemberUniqueName="[INSURANCE  6].[Column1].[All]" allUniqueName="[INSURANCE  6].[Column1].[All]" dimensionUniqueName="[INSURANCE  6]" displayFolder="" count="0" memberValueDatatype="130" unbalanced="0"/>
    <cacheHierarchy uniqueName="[INSURANCE  6].[Column2]" caption="Column2" attribute="1" defaultMemberUniqueName="[INSURANCE  6].[Column2].[All]" allUniqueName="[INSURANCE  6].[Column2].[All]" dimensionUniqueName="[INSURANCE  6]" displayFolder="" count="0" memberValueDatatype="130" unbalanced="0"/>
    <cacheHierarchy uniqueName="[INSURANCE  6].[Column3]" caption="Column3" attribute="1" defaultMemberUniqueName="[INSURANCE  6].[Column3].[All]" allUniqueName="[INSURANCE  6].[Column3].[All]" dimensionUniqueName="[INSURANCE  6]" displayFolder="" count="0" memberValueDatatype="130" unbalanced="0"/>
    <cacheHierarchy uniqueName="[INSURANCE__5].[name]" caption="name" attribute="1" defaultMemberUniqueName="[INSURANCE__5].[name].[All]" allUniqueName="[INSURANCE__5].[name].[All]" dimensionUniqueName="[INSURANCE__5]" displayFolder="" count="0" memberValueDatatype="130" unbalanced="0"/>
    <cacheHierarchy uniqueName="[INSURANCE__5].[phone]" caption="phone" attribute="1" defaultMemberUniqueName="[INSURANCE__5].[phone].[All]" allUniqueName="[INSURANCE__5].[phone].[All]" dimensionUniqueName="[INSURANCE__5]" displayFolder="" count="0" memberValueDatatype="130" unbalanced="0"/>
    <cacheHierarchy uniqueName="[INSURANCE__5].[ClearcoPay]" caption="ClearcoPay" attribute="1" defaultMemberUniqueName="[INSURANCE__5].[ClearcoPay].[All]" allUniqueName="[INSURANCE__5].[ClearcoPay].[All]" dimensionUniqueName="[INSURANCE__5]" displayFolder="" count="0" memberValueDatatype="20" unbalanced="0"/>
    <cacheHierarchy uniqueName="[INSURANCE__5].[coPay]" caption="coPay" attribute="1" defaultMemberUniqueName="[INSURANCE__5].[coPay].[All]" allUniqueName="[INSURANCE__5].[coPay].[All]" dimensionUniqueName="[INSURANCE__5]" displayFolder="" count="0" memberValueDatatype="130" unbalanced="0"/>
    <cacheHierarchy uniqueName="[PATIENT1  3].[firstName]" caption="firstName" attribute="1" defaultMemberUniqueName="[PATIENT1  3].[firstName].[All]" allUniqueName="[PATIENT1  3].[firstName].[All]" dimensionUniqueName="[PATIENT1  3]" displayFolder="" count="0" memberValueDatatype="130" unbalanced="0"/>
    <cacheHierarchy uniqueName="[PATIENT1  3].[lastName]" caption="lastName" attribute="1" defaultMemberUniqueName="[PATIENT1  3].[lastName].[All]" allUniqueName="[PATIENT1  3].[lastName].[All]" dimensionUniqueName="[PATIENT1  3]" displayFolder="" count="0" memberValueDatatype="130" unbalanced="0"/>
    <cacheHierarchy uniqueName="[PATIENT1  3].[birthdate]" caption="birthdate" attribute="1" defaultMemberUniqueName="[PATIENT1  3].[birthdate].[All]" allUniqueName="[PATIENT1  3].[birthdate].[All]" dimensionUniqueName="[PATIENT1  3]" displayFolder="" count="0" memberValueDatatype="130" unbalanced="0"/>
    <cacheHierarchy uniqueName="[PATIENT1  3].[address]" caption="address" attribute="1" defaultMemberUniqueName="[PATIENT1  3].[address].[All]" allUniqueName="[PATIENT1  3].[address].[All]" dimensionUniqueName="[PATIENT1  3]" displayFolder="" count="0" memberValueDatatype="130" unbalanced="0"/>
    <cacheHierarchy uniqueName="[PATIENT1  3].[phone]" caption="phone" attribute="1" defaultMemberUniqueName="[PATIENT1  3].[phone].[All]" allUniqueName="[PATIENT1  3].[phone].[All]" dimensionUniqueName="[PATIENT1  3]" displayFolder="" count="0" memberValueDatatype="130" unbalanced="0"/>
    <cacheHierarchy uniqueName="[PATIENT1  3].[gender]" caption="gender" attribute="1" defaultMemberUniqueName="[PATIENT1  3].[gender].[All]" allUniqueName="[PATIENT1  3].[gender].[All]" dimensionUniqueName="[PATIENT1  3]" displayFolder="" count="0" memberValueDatatype="130" unbalanced="0"/>
    <cacheHierarchy uniqueName="[PATIENT1  3].[insurance]" caption="insurance" attribute="1" defaultMemberUniqueName="[PATIENT1  3].[insurance].[All]" allUniqueName="[PATIENT1  3].[insurance].[All]" dimensionUniqueName="[PATIENT1  3]" displayFolder="" count="0" memberValueDatatype="130" unbalanced="0"/>
    <cacheHierarchy uniqueName="[PATIENT1  3].[patientID]" caption="patientID" attribute="1" defaultMemberUniqueName="[PATIENT1  3].[patientID].[All]" allUniqueName="[PATIENT1  3].[patientID].[All]" dimensionUniqueName="[PATIENT1  3]" displayFolder="" count="0" memberValueDatatype="20" unbalanced="0"/>
    <cacheHierarchy uniqueName="[PATIENT1_1].[firstName]" caption="firstName" attribute="1" defaultMemberUniqueName="[PATIENT1_1].[firstName].[All]" allUniqueName="[PATIENT1_1].[firstName].[All]" dimensionUniqueName="[PATIENT1_1]" displayFolder="" count="0" memberValueDatatype="130" unbalanced="0"/>
    <cacheHierarchy uniqueName="[PATIENT1_1].[lastName]" caption="lastName" attribute="1" defaultMemberUniqueName="[PATIENT1_1].[lastName].[All]" allUniqueName="[PATIENT1_1].[lastName].[All]" dimensionUniqueName="[PATIENT1_1]" displayFolder="" count="0" memberValueDatatype="130" unbalanced="0"/>
    <cacheHierarchy uniqueName="[PATIENT1_1].[birthdate]" caption="birthdate" attribute="1" time="1" defaultMemberUniqueName="[PATIENT1_1].[birthdate].[All]" allUniqueName="[PATIENT1_1].[birthdate].[All]" dimensionUniqueName="[PATIENT1_1]" displayFolder="" count="0" memberValueDatatype="7" unbalanced="0"/>
    <cacheHierarchy uniqueName="[PATIENT1_1].[address]" caption="address" attribute="1" defaultMemberUniqueName="[PATIENT1_1].[address].[All]" allUniqueName="[PATIENT1_1].[address].[All]" dimensionUniqueName="[PATIENT1_1]" displayFolder="" count="0" memberValueDatatype="130" unbalanced="0"/>
    <cacheHierarchy uniqueName="[PATIENT1_1].[phone]" caption="phone" attribute="1" defaultMemberUniqueName="[PATIENT1_1].[phone].[All]" allUniqueName="[PATIENT1_1].[phone].[All]" dimensionUniqueName="[PATIENT1_1]" displayFolder="" count="0" memberValueDatatype="130" unbalanced="0"/>
    <cacheHierarchy uniqueName="[PATIENT1_1].[gender]" caption="gender" attribute="1" defaultMemberUniqueName="[PATIENT1_1].[gender].[All]" allUniqueName="[PATIENT1_1].[gender].[All]" dimensionUniqueName="[PATIENT1_1]" displayFolder="" count="2" memberValueDatatype="130" unbalanced="0"/>
    <cacheHierarchy uniqueName="[PATIENT1_1].[insurance]" caption="insurance" attribute="1" defaultMemberUniqueName="[PATIENT1_1].[insurance].[All]" allUniqueName="[PATIENT1_1].[insurance].[All]" dimensionUniqueName="[PATIENT1_1]" displayFolder="" count="0" memberValueDatatype="130" unbalanced="0"/>
    <cacheHierarchy uniqueName="[PATIENT1_1].[patientID]" caption="patientID" attribute="1" defaultMemberUniqueName="[PATIENT1_1].[patientID].[All]" allUniqueName="[PATIENT1_1].[patientID].[All]" dimensionUniqueName="[PATIENT1_1]" displayFolder="" count="0" memberValueDatatype="20" unbalanced="0"/>
    <cacheHierarchy uniqueName="[PRESCRIPTIONS].[patientID]" caption="patientID" attribute="1" defaultMemberUniqueName="[PRESCRIPTIONS].[patientID].[All]" allUniqueName="[PRESCRIPTIONS].[patientID].[All]" dimensionUniqueName="[PRESCRIPTIONS]" displayFolder="" count="0" memberValueDatatype="20" unbalanced="0"/>
    <cacheHierarchy uniqueName="[PRESCRIPTIONS].[physID]" caption="physID" attribute="1" defaultMemberUniqueName="[PRESCRIPTIONS].[physID].[All]" allUniqueName="[PRESCRIPTIONS].[physID].[All]" dimensionUniqueName="[PRESCRIPTIONS]" displayFolder="" count="0" memberValueDatatype="20" unbalanced="0"/>
    <cacheHierarchy uniqueName="[PRESCRIPTIONS].[NDC]" caption="NDC" attribute="1" defaultMemberUniqueName="[PRESCRIPTIONS].[NDC].[All]" allUniqueName="[PRESCRIPTIONS].[NDC].[All]" dimensionUniqueName="[PRESCRIPTIONS]" displayFolder="" count="0" memberValueDatatype="20" unbalanced="0"/>
    <cacheHierarchy uniqueName="[PRESCRIPTIONS].[NNDC]" caption="NNDC" attribute="1" defaultMemberUniqueName="[PRESCRIPTIONS].[NNDC].[All]" allUniqueName="[PRESCRIPTIONS].[NNDC].[All]" dimensionUniqueName="[PRESCRIPTIONS]" displayFolder="" count="0" memberValueDatatype="20" unbalanced="0"/>
    <cacheHierarchy uniqueName="[PRESCRIPTIONS].[qty]" caption="qty" attribute="1" defaultMemberUniqueName="[PRESCRIPTIONS].[qty].[All]" allUniqueName="[PRESCRIPTIONS].[qty].[All]" dimensionUniqueName="[PRESCRIPTIONS]" displayFolder="" count="0" memberValueDatatype="20" unbalanced="0"/>
    <cacheHierarchy uniqueName="[PRESCRIPTIONS].[Cqty]" caption="Cqty" attribute="1" defaultMemberUniqueName="[PRESCRIPTIONS].[Cqty].[All]" allUniqueName="[PRESCRIPTIONS].[Cqty].[All]" dimensionUniqueName="[PRESCRIPTIONS]" displayFolder="" count="0" memberValueDatatype="20" unbalanced="0"/>
    <cacheHierarchy uniqueName="[PRESCRIPTIONS].[days]" caption="days" attribute="1" defaultMemberUniqueName="[PRESCRIPTIONS].[days].[All]" allUniqueName="[PRESCRIPTIONS].[days].[All]" dimensionUniqueName="[PRESCRIPTIONS]" displayFolder="" count="2" memberValueDatatype="20" unbalanced="0"/>
    <cacheHierarchy uniqueName="[PRESCRIPTIONS].[Date]" caption="Date" attribute="1" time="1" defaultMemberUniqueName="[PRESCRIPTIONS].[Date].[All]" allUniqueName="[PRESCRIPTIONS].[Date].[All]" dimensionUniqueName="[PRESCRIPTIONS]" displayFolder="" count="2" memberValueDatatype="7" unbalanced="0"/>
    <cacheHierarchy uniqueName="[PRESCRIPTIONS].[Drug Price]" caption="Drug Price" attribute="1" defaultMemberUniqueName="[PRESCRIPTIONS].[Drug Price].[All]" allUniqueName="[PRESCRIPTIONS].[Drug Price].[All]" dimensionUniqueName="[PRESCRIPTIONS]" displayFolder="" count="2" memberValueDatatype="5" unbalanced="0"/>
    <cacheHierarchy uniqueName="[PRESCRIPTIONS].[Revenue]" caption="Revenue" attribute="1" defaultMemberUniqueName="[PRESCRIPTIONS].[Revenue].[All]" allUniqueName="[PRESCRIPTIONS].[Revenue].[All]" dimensionUniqueName="[PRESCRIPTIONS]" displayFolder="" count="0" memberValueDatatype="5" unbalanced="0"/>
    <cacheHierarchy uniqueName="[PRESCRIPTIONS].[refills]" caption="refills" attribute="1" defaultMemberUniqueName="[PRESCRIPTIONS].[refills].[All]" allUniqueName="[PRESCRIPTIONS].[refills].[All]" dimensionUniqueName="[PRESCRIPTIONS]" displayFolder="" count="0" memberValueDatatype="20" unbalanced="0"/>
    <cacheHierarchy uniqueName="[PRESCRIPTIONS].[BringInsurance]" caption="BringInsurance" attribute="1" defaultMemberUniqueName="[PRESCRIPTIONS].[BringInsurance].[All]" allUniqueName="[PRESCRIPTIONS].[BringInsurance].[All]" dimensionUniqueName="[PRESCRIPTIONS]" displayFolder="" count="0" memberValueDatatype="130" unbalanced="0"/>
    <cacheHierarchy uniqueName="[PRESCRIPTIONS].[BringCopay]" caption="BringCopay" attribute="1" defaultMemberUniqueName="[PRESCRIPTIONS].[BringCopay].[All]" allUniqueName="[PRESCRIPTIONS].[BringCopay].[All]" dimensionUniqueName="[PRESCRIPTIONS]" displayFolder="" count="0" memberValueDatatype="130" unbalanced="0"/>
    <cacheHierarchy uniqueName="[PRESCRIPTIONS].[status]" caption="status" attribute="1" defaultMemberUniqueName="[PRESCRIPTIONS].[status].[All]" allUniqueName="[PRESCRIPTIONS].[status].[All]" dimensionUniqueName="[PRESCRIPTIONS]" displayFolder="" count="2" memberValueDatatype="130" unbalanced="0"/>
    <cacheHierarchy uniqueName="[PRESCRIPTIONS].[Date (Year)]" caption="Date (Year)" attribute="1" defaultMemberUniqueName="[PRESCRIPTIONS].[Date (Year)].[All]" allUniqueName="[PRESCRIPTIONS].[Date (Year)].[All]" dimensionUniqueName="[PRESCRIPTIONS]" displayFolder="" count="0" memberValueDatatype="130" unbalanced="0"/>
    <cacheHierarchy uniqueName="[PRESCRIPTIONS].[Date (Quarter)]" caption="Date (Quarter)" attribute="1" defaultMemberUniqueName="[PRESCRIPTIONS].[Date (Quarter)].[All]" allUniqueName="[PRESCRIPTIONS].[Date (Quarter)].[All]" dimensionUniqueName="[PRESCRIPTIONS]" displayFolder="" count="0" memberValueDatatype="130" unbalanced="0"/>
    <cacheHierarchy uniqueName="[PRESCRIPTIONS].[Date (Month)]" caption="Date (Month)" attribute="1" defaultMemberUniqueName="[PRESCRIPTIONS].[Date (Month)].[All]" allUniqueName="[PRESCRIPTIONS].[Date (Month)].[All]" dimensionUniqueName="[PRESCRIPTIONS]" displayFolder="" count="0" memberValueDatatype="130" unbalanced="0"/>
    <cacheHierarchy uniqueName="[PRESCRIPTIONS  3].[patientID]" caption="patientID" attribute="1" defaultMemberUniqueName="[PRESCRIPTIONS  3].[patientID].[All]" allUniqueName="[PRESCRIPTIONS  3].[patientID].[All]" dimensionUniqueName="[PRESCRIPTIONS  3]" displayFolder="" count="0" memberValueDatatype="20" unbalanced="0"/>
    <cacheHierarchy uniqueName="[PRESCRIPTIONS  3].[physID]" caption="physID" attribute="1" defaultMemberUniqueName="[PRESCRIPTIONS  3].[physID].[All]" allUniqueName="[PRESCRIPTIONS  3].[physID].[All]" dimensionUniqueName="[PRESCRIPTIONS  3]" displayFolder="" count="0" memberValueDatatype="20" unbalanced="0"/>
    <cacheHierarchy uniqueName="[PRESCRIPTIONS  3].[NDC]" caption="NDC" attribute="1" defaultMemberUniqueName="[PRESCRIPTIONS  3].[NDC].[All]" allUniqueName="[PRESCRIPTIONS  3].[NDC].[All]" dimensionUniqueName="[PRESCRIPTIONS  3]" displayFolder="" count="0" memberValueDatatype="20" unbalanced="0"/>
    <cacheHierarchy uniqueName="[PRESCRIPTIONS  3].[qty]" caption="qty" attribute="1" defaultMemberUniqueName="[PRESCRIPTIONS  3].[qty].[All]" allUniqueName="[PRESCRIPTIONS  3].[qty].[All]" dimensionUniqueName="[PRESCRIPTIONS  3]" displayFolder="" count="0" memberValueDatatype="20" unbalanced="0"/>
    <cacheHierarchy uniqueName="[PRESCRIPTIONS  3].[days]" caption="days" attribute="1" defaultMemberUniqueName="[PRESCRIPTIONS  3].[days].[All]" allUniqueName="[PRESCRIPTIONS  3].[days].[All]" dimensionUniqueName="[PRESCRIPTIONS  3]" displayFolder="" count="0" memberValueDatatype="20" unbalanced="0"/>
    <cacheHierarchy uniqueName="[PRESCRIPTIONS  3].[refills]" caption="refills" attribute="1" defaultMemberUniqueName="[PRESCRIPTIONS  3].[refills].[All]" allUniqueName="[PRESCRIPTIONS  3].[refills].[All]" dimensionUniqueName="[PRESCRIPTIONS  3]" displayFolder="" count="0" memberValueDatatype="20" unbalanced="0"/>
    <cacheHierarchy uniqueName="[PRESCRIPTIONS  3].[status]" caption="status" attribute="1" defaultMemberUniqueName="[PRESCRIPTIONS  3].[status].[All]" allUniqueName="[PRESCRIPTIONS  3].[status].[All]" dimensionUniqueName="[PRESCRIPTIONS  3]" displayFolder="" count="0" memberValueDatatype="130" unbalanced="0"/>
    <cacheHierarchy uniqueName="[SUPPLIER].[name]" caption="name" attribute="1" defaultMemberUniqueName="[SUPPLIER].[name].[All]" allUniqueName="[SUPPLIER].[name].[All]" dimensionUniqueName="[SUPPLIER]" displayFolder="" count="0" memberValueDatatype="130" unbalanced="0"/>
    <cacheHierarchy uniqueName="[SUPPLIER].[address]" caption="address" attribute="1" defaultMemberUniqueName="[SUPPLIER].[address].[All]" allUniqueName="[SUPPLIER].[address].[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130" unbalanced="0"/>
    <cacheHierarchy uniqueName="[SUPPLIER].[supID]" caption="supID" attribute="1" defaultMemberUniqueName="[SUPPLIER].[supID].[All]" allUniqueName="[SUPPLIER].[supID].[All]" dimensionUniqueName="[SUPPLIER]" displayFolder="" count="0" memberValueDatatype="20" unbalanced="0"/>
    <cacheHierarchy uniqueName="[SUPPLIER  3].[name]" caption="name" attribute="1" defaultMemberUniqueName="[SUPPLIER  3].[name].[All]" allUniqueName="[SUPPLIER  3].[name].[All]" dimensionUniqueName="[SUPPLIER  3]" displayFolder="" count="2" memberValueDatatype="130" unbalanced="0"/>
    <cacheHierarchy uniqueName="[SUPPLIER  3].[address]" caption="address" attribute="1" defaultMemberUniqueName="[SUPPLIER  3].[address].[All]" allUniqueName="[SUPPLIER  3].[address].[All]" dimensionUniqueName="[SUPPLIER  3]" displayFolder="" count="0" memberValueDatatype="130" unbalanced="0"/>
    <cacheHierarchy uniqueName="[SUPPLIER  3].[phone]" caption="phone" attribute="1" defaultMemberUniqueName="[SUPPLIER  3].[phone].[All]" allUniqueName="[SUPPLIER  3].[phone].[All]" dimensionUniqueName="[SUPPLIER  3]" displayFolder="" count="0" memberValueDatatype="130" unbalanced="0"/>
    <cacheHierarchy uniqueName="[SUPPLIER  3].[supID]" caption="supID" attribute="1" defaultMemberUniqueName="[SUPPLIER  3].[supID].[All]" allUniqueName="[SUPPLIER  3].[supID].[All]" dimensionUniqueName="[SUPPLIER  3]" displayFolder="" count="0" memberValueDatatype="20" unbalanced="0"/>
    <cacheHierarchy uniqueName="[PRESCRIPTIONS].[Date (Month Index)]" caption="Date (Month Index)" attribute="1" defaultMemberUniqueName="[PRESCRIPTIONS].[Date (Month Index)].[All]" allUniqueName="[PRESCRIPTIONS].[Date (Month Index)].[All]" dimensionUniqueName="[PRESCRIPTIONS]" displayFolder="" count="0" memberValueDatatype="20" unbalanced="0" hidden="1"/>
    <cacheHierarchy uniqueName="[Measures].[__XL_Count DRUGS  3]" caption="__XL_Count DRUGS  3" measure="1" displayFolder="" measureGroup="DRUGS  3" count="0" hidden="1"/>
    <cacheHierarchy uniqueName="[Measures].[__XL_Count DOCTOR1  3]" caption="__XL_Count DOCTOR1  3" measure="1" displayFolder="" measureGroup="DOCTOR1  3" count="0" hidden="1"/>
    <cacheHierarchy uniqueName="[Measures].[__XL_Count INSURANCE  3]" caption="__XL_Count INSURANCE  3" measure="1" displayFolder="" measureGroup="INSURANCE  3" count="0" hidden="1"/>
    <cacheHierarchy uniqueName="[Measures].[__XL_Count PATIENT1  3]" caption="__XL_Count PATIENT1  3" measure="1" displayFolder="" measureGroup="PATIENT1  3" count="0" hidden="1"/>
    <cacheHierarchy uniqueName="[Measures].[__XL_Count PRESCRIPTIONS  3]" caption="__XL_Count PRESCRIPTIONS  3" measure="1" displayFolder="" measureGroup="PRESCRIPTIONS  3" count="0" hidden="1"/>
    <cacheHierarchy uniqueName="[Measures].[__XL_Count SUPPLIER  3]" caption="__XL_Count SUPPLIER  3" measure="1" displayFolder="" measureGroup="SUPPLIER  3" count="0" hidden="1"/>
    <cacheHierarchy uniqueName="[Measures].[__XL_Count INSURANCE  6]" caption="__XL_Count INSURANCE  6" measure="1" displayFolder="" measureGroup="INSURANCE  6" count="0" hidden="1"/>
    <cacheHierarchy uniqueName="[Measures].[__XL_Count PATIENT1_1]" caption="__XL_Count PATIENT1_1" measure="1" displayFolder="" measureGroup="PATIENT1_1" count="0" hidden="1"/>
    <cacheHierarchy uniqueName="[Measures].[__XL_Count PRESCRIPTIONS]" caption="__XL_Count PRESCRIPTIONS" measure="1" displayFolder="" measureGroup="PRESCRIPTIONS" count="0" hidden="1"/>
    <cacheHierarchy uniqueName="[Measures].[__XL_Count DRUGS]" caption="__XL_Count DRUGS" measure="1" displayFolder="" measureGroup="DRUGS" count="0" hidden="1"/>
    <cacheHierarchy uniqueName="[Measures].[__XL_Count DOCTOR1_1]" caption="__XL_Count DOCTOR1_1" measure="1" displayFolder="" measureGroup="DOCTOR1_1" count="0" hidden="1"/>
    <cacheHierarchy uniqueName="[Measures].[__XL_Count SUPPLIER]" caption="__XL_Count SUPPLIER" measure="1" displayFolder="" measureGroup="SUPPLIER" count="0" hidden="1"/>
    <cacheHierarchy uniqueName="[Measures].[__XL_Count INSURANCE__5]" caption="__XL_Count INSURANCE__5" measure="1" displayFolder="" measureGroup="INSURANCE__5" count="0" hidden="1"/>
    <cacheHierarchy uniqueName="[Measures].[__No measures defined]" caption="__No measures defined" measure="1" displayFolder="" count="0" hidden="1"/>
    <cacheHierarchy uniqueName="[Measures].[Count of patientID]" caption="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Distinct Count of patientID]" caption="Distinct 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Sum of NDC]" caption="Sum of NDC" measure="1" displayFolder="" measureGroup="PRESCRIPTIONS" count="0" hidden="1">
      <extLst>
        <ext xmlns:x15="http://schemas.microsoft.com/office/spreadsheetml/2010/11/main" uri="{B97F6D7D-B522-45F9-BDA1-12C45D357490}">
          <x15:cacheHierarchy aggregatedColumn="58"/>
        </ext>
      </extLst>
    </cacheHierarchy>
    <cacheHierarchy uniqueName="[Measures].[Count of NDC]" caption="Count of NDC" measure="1" displayFolder="" measureGroup="PRESCRIPTIONS" count="0" hidden="1">
      <extLst>
        <ext xmlns:x15="http://schemas.microsoft.com/office/spreadsheetml/2010/11/main" uri="{B97F6D7D-B522-45F9-BDA1-12C45D357490}">
          <x15:cacheHierarchy aggregatedColumn="58"/>
        </ext>
      </extLst>
    </cacheHierarchy>
    <cacheHierarchy uniqueName="[Measures].[Sum of qty]" caption="Sum of qty" measure="1" displayFolder="" measureGroup="PRESCRIPTIONS  3" count="0" hidden="1">
      <extLst>
        <ext xmlns:x15="http://schemas.microsoft.com/office/spreadsheetml/2010/11/main" uri="{B97F6D7D-B522-45F9-BDA1-12C45D357490}">
          <x15:cacheHierarchy aggregatedColumn="76"/>
        </ext>
      </extLst>
    </cacheHierarchy>
    <cacheHierarchy uniqueName="[Measures].[Sum of qty 2]" caption="Sum of qty 2" measure="1" displayFolder="" measureGroup="PRESCRIPTIONS" count="0" hidden="1">
      <extLst>
        <ext xmlns:x15="http://schemas.microsoft.com/office/spreadsheetml/2010/11/main" uri="{B97F6D7D-B522-45F9-BDA1-12C45D357490}">
          <x15:cacheHierarchy aggregatedColumn="60"/>
        </ext>
      </extLst>
    </cacheHierarchy>
    <cacheHierarchy uniqueName="[Measures].[Sum of patientID]" caption="Sum of patientID" measure="1" displayFolder="" measureGroup="PRESCRIPTIONS" count="0" hidden="1">
      <extLst>
        <ext xmlns:x15="http://schemas.microsoft.com/office/spreadsheetml/2010/11/main" uri="{B97F6D7D-B522-45F9-BDA1-12C45D357490}">
          <x15:cacheHierarchy aggregatedColumn="56"/>
        </ext>
      </extLst>
    </cacheHierarchy>
    <cacheHierarchy uniqueName="[Measures].[Sum of physID]" caption="Sum of physID" measure="1" displayFolder="" measureGroup="PRESCRIPTIONS" count="0" hidden="1">
      <extLst>
        <ext xmlns:x15="http://schemas.microsoft.com/office/spreadsheetml/2010/11/main" uri="{B97F6D7D-B522-45F9-BDA1-12C45D357490}">
          <x15:cacheHierarchy aggregatedColumn="57"/>
        </ext>
      </extLst>
    </cacheHierarchy>
    <cacheHierarchy uniqueName="[Measures].[Count of gender]" caption="Count of gender" measure="1" displayFolder="" measureGroup="PATIENT1  3" count="0" hidden="1">
      <extLst>
        <ext xmlns:x15="http://schemas.microsoft.com/office/spreadsheetml/2010/11/main" uri="{B97F6D7D-B522-45F9-BDA1-12C45D357490}">
          <x15:cacheHierarchy aggregatedColumn="45"/>
        </ext>
      </extLst>
    </cacheHierarchy>
    <cacheHierarchy uniqueName="[Measures].[Sum of supID]" caption="Sum of supID" measure="1" displayFolder="" measureGroup="SUPPLIER  3" count="0" hidden="1">
      <extLst>
        <ext xmlns:x15="http://schemas.microsoft.com/office/spreadsheetml/2010/11/main" uri="{B97F6D7D-B522-45F9-BDA1-12C45D357490}">
          <x15:cacheHierarchy aggregatedColumn="87"/>
        </ext>
      </extLst>
    </cacheHierarchy>
    <cacheHierarchy uniqueName="[Measures].[Count of NDC 2]" caption="Count of NDC 2" measure="1" displayFolder="" measureGroup="DRUGS" count="0" hidden="1">
      <extLst>
        <ext xmlns:x15="http://schemas.microsoft.com/office/spreadsheetml/2010/11/main" uri="{B97F6D7D-B522-45F9-BDA1-12C45D357490}">
          <x15:cacheHierarchy aggregatedColumn="10"/>
        </ext>
      </extLst>
    </cacheHierarchy>
    <cacheHierarchy uniqueName="[Measures].[Count of status]" caption="Count of status" measure="1" displayFolder="" measureGroup="PRESCRIPTIONS  3" count="0" hidden="1">
      <extLst>
        <ext xmlns:x15="http://schemas.microsoft.com/office/spreadsheetml/2010/11/main" uri="{B97F6D7D-B522-45F9-BDA1-12C45D357490}">
          <x15:cacheHierarchy aggregatedColumn="79"/>
        </ext>
      </extLst>
    </cacheHierarchy>
    <cacheHierarchy uniqueName="[Measures].[Sum of Revenue]" caption="Sum of Revenue" measure="1" displayFolder="" measureGroup="PRESCRIPTIONS" count="0" hidden="1">
      <extLst>
        <ext xmlns:x15="http://schemas.microsoft.com/office/spreadsheetml/2010/11/main" uri="{B97F6D7D-B522-45F9-BDA1-12C45D357490}">
          <x15:cacheHierarchy aggregatedColumn="65"/>
        </ext>
      </extLst>
    </cacheHierarchy>
    <cacheHierarchy uniqueName="[Measures].[Sum of NNDC]" caption="Sum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NNDC]" caption="Count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gender 2]" caption="Count of gender 2" measure="1" displayFolder="" measureGroup="PATIENT1_1" count="0" hidden="1">
      <extLst>
        <ext xmlns:x15="http://schemas.microsoft.com/office/spreadsheetml/2010/11/main" uri="{B97F6D7D-B522-45F9-BDA1-12C45D357490}">
          <x15:cacheHierarchy aggregatedColumn="53"/>
        </ext>
      </extLst>
    </cacheHierarchy>
    <cacheHierarchy uniqueName="[Measures].[Count of status 2]" caption="Count of status 2" measure="1" displayFolder="" measureGroup="PRESCRIPTIONS" count="0" hidden="1">
      <extLst>
        <ext xmlns:x15="http://schemas.microsoft.com/office/spreadsheetml/2010/11/main" uri="{B97F6D7D-B522-45F9-BDA1-12C45D357490}">
          <x15:cacheHierarchy aggregatedColumn="69"/>
        </ext>
      </extLst>
    </cacheHierarchy>
    <cacheHierarchy uniqueName="[Measures].[Count of patientID 2]" caption="Count of patientID 2" measure="1" displayFolder="" measureGroup="PRESCRIPTIONS" count="0" hidden="1">
      <extLst>
        <ext xmlns:x15="http://schemas.microsoft.com/office/spreadsheetml/2010/11/main" uri="{B97F6D7D-B522-45F9-BDA1-12C45D357490}">
          <x15:cacheHierarchy aggregatedColumn="56"/>
        </ext>
      </extLst>
    </cacheHierarchy>
    <cacheHierarchy uniqueName="[Measures].[Sum of NNDC 2]" caption="Sum of NNDC 2" measure="1" displayFolder="" measureGroup="DRUGS" count="0" hidden="1">
      <extLst>
        <ext xmlns:x15="http://schemas.microsoft.com/office/spreadsheetml/2010/11/main" uri="{B97F6D7D-B522-45F9-BDA1-12C45D357490}">
          <x15:cacheHierarchy aggregatedColumn="11"/>
        </ext>
      </extLst>
    </cacheHierarchy>
    <cacheHierarchy uniqueName="[Measures].[Count of NNDC 2]" caption="Count of NNDC 2" measure="1" displayFolder="" measureGroup="DRUGS"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855342612"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3.775071296295" backgroundQuery="1" createdVersion="3" refreshedVersion="8" minRefreshableVersion="3" recordCount="0" supportSubquery="1" supportAdvancedDrill="1" xr:uid="{49A6EB4E-0CAF-4798-BB2C-6D80CBC783EB}">
  <cacheSource type="external" connectionId="21">
    <extLst>
      <ext xmlns:x14="http://schemas.microsoft.com/office/spreadsheetml/2009/9/main" uri="{F057638F-6D5F-4e77-A914-E7F072B9BCA8}">
        <x14:sourceConnection name="ThisWorkbookDataModel"/>
      </ext>
    </extLst>
  </cacheSource>
  <cacheFields count="0"/>
  <cacheHierarchies count="123">
    <cacheHierarchy uniqueName="[DOCTOR1  3].[physID]" caption="physID" attribute="1" defaultMemberUniqueName="[DOCTOR1  3].[physID].[All]" allUniqueName="[DOCTOR1  3].[physID].[All]" dimensionUniqueName="[DOCTOR1  3]" displayFolder="" count="0" memberValueDatatype="20" unbalanced="0"/>
    <cacheHierarchy uniqueName="[DOCTOR1  3].[name]" caption="name" attribute="1" defaultMemberUniqueName="[DOCTOR1  3].[name].[All]" allUniqueName="[DOCTOR1  3].[name].[All]" dimensionUniqueName="[DOCTOR1  3]" displayFolder="" count="0" memberValueDatatype="130" unbalanced="0"/>
    <cacheHierarchy uniqueName="[DOCTOR1  3].[address]" caption="address" attribute="1" defaultMemberUniqueName="[DOCTOR1  3].[address].[All]" allUniqueName="[DOCTOR1  3].[address].[All]" dimensionUniqueName="[DOCTOR1  3]" displayFolder="" count="0" memberValueDatatype="130" unbalanced="0"/>
    <cacheHierarchy uniqueName="[DOCTOR1  3].[phone]" caption="phone" attribute="1" defaultMemberUniqueName="[DOCTOR1  3].[phone].[All]" allUniqueName="[DOCTOR1  3].[phone].[All]" dimensionUniqueName="[DOCTOR1  3]" displayFolder="" count="0" memberValueDatatype="130" unbalanced="0"/>
    <cacheHierarchy uniqueName="[DOCTOR1_1].[physID]" caption="physID" attribute="1" defaultMemberUniqueName="[DOCTOR1_1].[physID].[All]" allUniqueName="[DOCTOR1_1].[physID].[All]" dimensionUniqueName="[DOCTOR1_1]" displayFolder="" count="0" memberValueDatatype="130" unbalanced="0"/>
    <cacheHierarchy uniqueName="[DOCTOR1_1].[name]" caption="name" attribute="1" defaultMemberUniqueName="[DOCTOR1_1].[name].[All]" allUniqueName="[DOCTOR1_1].[name].[All]" dimensionUniqueName="[DOCTOR1_1]" displayFolder="" count="0" memberValueDatatype="130" unbalanced="0"/>
    <cacheHierarchy uniqueName="[DOCTOR1_1].[address]" caption="address" attribute="1" defaultMemberUniqueName="[DOCTOR1_1].[address].[All]" allUniqueName="[DOCTOR1_1].[address].[All]" dimensionUniqueName="[DOCTOR1_1]" displayFolder="" count="0" memberValueDatatype="130" unbalanced="0"/>
    <cacheHierarchy uniqueName="[DOCTOR1_1].[phone]" caption="phone" attribute="1" defaultMemberUniqueName="[DOCTOR1_1].[phone].[All]" allUniqueName="[DOCTOR1_1].[phone].[All]" dimensionUniqueName="[DOCTOR1_1]" displayFolder="" count="0" memberValueDatatype="130" unbalanced="0"/>
    <cacheHierarchy uniqueName="[DRUGS].[brandName]" caption="brandName" attribute="1" defaultMemberUniqueName="[DRUGS].[brandName].[All]" allUniqueName="[DRUGS].[brandName].[All]" dimensionUniqueName="[DRUGS]" displayFolder="" count="0" memberValueDatatype="130" unbalanced="0"/>
    <cacheHierarchy uniqueName="[DRUGS].[genericName]" caption="genericName" attribute="1" defaultMemberUniqueName="[DRUGS].[genericName].[All]" allUniqueName="[DRUGS].[genericName].[All]" dimensionUniqueName="[DRUGS]" displayFolder="" count="0" memberValueDatatype="130" unbalanced="0"/>
    <cacheHierarchy uniqueName="[DRUGS].[NDC]" caption="NDC" attribute="1" defaultMemberUniqueName="[DRUGS].[NDC].[All]" allUniqueName="[DRUGS].[NDC].[All]" dimensionUniqueName="[DRUGS]" displayFolder="" count="0" memberValueDatatype="130" unbalanced="0"/>
    <cacheHierarchy uniqueName="[DRUGS].[NNDC]" caption="NNDC" attribute="1" defaultMemberUniqueName="[DRUGS].[NNDC].[All]" allUniqueName="[DRUGS].[NNDC].[All]" dimensionUniqueName="[DRUGS]" displayFolder="" count="0" memberValueDatatype="20" unbalanced="0"/>
    <cacheHierarchy uniqueName="[DRUGS].[dosage]" caption="dosage" attribute="1" defaultMemberUniqueName="[DRUGS].[dosage].[All]" allUniqueName="[DRUGS].[dosage].[All]" dimensionUniqueName="[DRUGS]" displayFolder="" count="0" memberValueDatatype="130" unbalanced="0"/>
    <cacheHierarchy uniqueName="[DRUGS].[expDate]" caption="expDate" attribute="1" defaultMemberUniqueName="[DRUGS].[expDate].[All]" allUniqueName="[DRUGS].[expDate].[All]" dimensionUniqueName="[DRUGS]" displayFolder="" count="0" memberValueDatatype="130" unbalanced="0"/>
    <cacheHierarchy uniqueName="[DRUGS].[Days to Expiry]" caption="Days to Expiry" attribute="1" defaultMemberUniqueName="[DRUGS].[Days to Expiry].[All]" allUniqueName="[DRUGS].[Days to Expiry].[All]" dimensionUniqueName="[DRUGS]" displayFolder="" count="0" memberValueDatatype="20" unbalanced="0"/>
    <cacheHierarchy uniqueName="[DRUGS].[Expiry Status]" caption="Expiry Status" attribute="1" defaultMemberUniqueName="[DRUGS].[Expiry Status].[All]" allUniqueName="[DRUGS].[Expiry Status].[All]" dimensionUniqueName="[DRUGS]" displayFolder="" count="0" memberValueDatatype="130" unbalanced="0"/>
    <cacheHierarchy uniqueName="[DRUGS].[supID]" caption="supID" attribute="1" defaultMemberUniqueName="[DRUGS].[supID].[All]" allUniqueName="[DRUGS].[supID].[All]" dimensionUniqueName="[DRUGS]" displayFolder="" count="0" memberValueDatatype="130" unbalanced="0"/>
    <cacheHierarchy uniqueName="[DRUGS].[Drug Category]" caption="Drug Category" attribute="1" defaultMemberUniqueName="[DRUGS].[Drug Category].[All]" allUniqueName="[DRUGS].[Drug Category].[All]" dimensionUniqueName="[DRUGS]" displayFolder="" count="0" memberValueDatatype="130" unbalanced="0"/>
    <cacheHierarchy uniqueName="[DRUGS].[purchasePrice]" caption="purchasePrice" attribute="1" defaultMemberUniqueName="[DRUGS].[purchasePrice].[All]" allUniqueName="[DRUGS].[purchasePrice].[All]" dimensionUniqueName="[DRUGS]" displayFolder="" count="0" memberValueDatatype="130" unbalanced="0"/>
    <cacheHierarchy uniqueName="[DRUGS].[cpurchasePrice]" caption="cpurchasePrice" attribute="1" defaultMemberUniqueName="[DRUGS].[cpurchasePrice].[All]" allUniqueName="[DRUGS].[cpurchasePrice].[All]" dimensionUniqueName="[DRUGS]" displayFolder="" count="0" memberValueDatatype="5" unbalanced="0"/>
    <cacheHierarchy uniqueName="[DRUGS].[sellPrice]" caption="sellPrice" attribute="1" defaultMemberUniqueName="[DRUGS].[sellPrice].[All]" allUniqueName="[DRUGS].[sellPrice].[All]" dimensionUniqueName="[DRUGS]" displayFolder="" count="0" memberValueDatatype="130" unbalanced="0"/>
    <cacheHierarchy uniqueName="[DRUGS].[Exp Date]" caption="Exp Date" attribute="1" time="1" defaultMemberUniqueName="[DRUGS].[Exp Date].[All]" allUniqueName="[DRUGS].[Exp Date].[All]" dimensionUniqueName="[DRUGS]" displayFolder="" count="0" memberValueDatatype="7" unbalanced="0"/>
    <cacheHierarchy uniqueName="[DRUGS  3].[brandName]" caption="brandName" attribute="1" defaultMemberUniqueName="[DRUGS  3].[brandName].[All]" allUniqueName="[DRUGS  3].[brandName].[All]" dimensionUniqueName="[DRUGS  3]" displayFolder="" count="0" memberValueDatatype="130" unbalanced="0"/>
    <cacheHierarchy uniqueName="[DRUGS  3].[genericName]" caption="genericName" attribute="1" defaultMemberUniqueName="[DRUGS  3].[genericName].[All]" allUniqueName="[DRUGS  3].[genericName].[All]" dimensionUniqueName="[DRUGS  3]" displayFolder="" count="0" memberValueDatatype="130" unbalanced="0"/>
    <cacheHierarchy uniqueName="[DRUGS  3].[NDC]" caption="NDC" attribute="1" defaultMemberUniqueName="[DRUGS  3].[NDC].[All]" allUniqueName="[DRUGS  3].[NDC].[All]" dimensionUniqueName="[DRUGS  3]" displayFolder="" count="0" memberValueDatatype="20" unbalanced="0"/>
    <cacheHierarchy uniqueName="[DRUGS  3].[dosage]" caption="dosage" attribute="1" defaultMemberUniqueName="[DRUGS  3].[dosage].[All]" allUniqueName="[DRUGS  3].[dosage].[All]" dimensionUniqueName="[DRUGS  3]" displayFolder="" count="0" memberValueDatatype="20" unbalanced="0"/>
    <cacheHierarchy uniqueName="[DRUGS  3].[expDate]" caption="expDate" attribute="1" defaultMemberUniqueName="[DRUGS  3].[expDate].[All]" allUniqueName="[DRUGS  3].[expDate].[All]" dimensionUniqueName="[DRUGS  3]" displayFolder="" count="0" memberValueDatatype="130" unbalanced="0"/>
    <cacheHierarchy uniqueName="[DRUGS  3].[supID]" caption="supID" attribute="1" defaultMemberUniqueName="[DRUGS  3].[supID].[All]" allUniqueName="[DRUGS  3].[supID].[All]" dimensionUniqueName="[DRUGS  3]" displayFolder="" count="0" memberValueDatatype="20" unbalanced="0"/>
    <cacheHierarchy uniqueName="[DRUGS  3].[purchasePrice]" caption="purchasePrice" attribute="1" defaultMemberUniqueName="[DRUGS  3].[purchasePrice].[All]" allUniqueName="[DRUGS  3].[purchasePrice].[All]" dimensionUniqueName="[DRUGS  3]" displayFolder="" count="0" memberValueDatatype="5" unbalanced="0"/>
    <cacheHierarchy uniqueName="[DRUGS  3].[sellPrice]" caption="sellPrice" attribute="1" defaultMemberUniqueName="[DRUGS  3].[sellPrice].[All]" allUniqueName="[DRUGS  3].[sellPrice].[All]" dimensionUniqueName="[DRUGS  3]" displayFolder="" count="0" memberValueDatatype="5" unbalanced="0"/>
    <cacheHierarchy uniqueName="[INSURANCE  3].[Column1]" caption="Column1" attribute="1" defaultMemberUniqueName="[INSURANCE  3].[Column1].[All]" allUniqueName="[INSURANCE  3].[Column1].[All]" dimensionUniqueName="[INSURANCE  3]" displayFolder="" count="0" memberValueDatatype="130" unbalanced="0"/>
    <cacheHierarchy uniqueName="[INSURANCE  3].[Column2]" caption="Column2" attribute="1" defaultMemberUniqueName="[INSURANCE  3].[Column2].[All]" allUniqueName="[INSURANCE  3].[Column2].[All]" dimensionUniqueName="[INSURANCE  3]" displayFolder="" count="0" memberValueDatatype="130" unbalanced="0"/>
    <cacheHierarchy uniqueName="[INSURANCE  3].[Column3]" caption="Column3" attribute="1" defaultMemberUniqueName="[INSURANCE  3].[Column3].[All]" allUniqueName="[INSURANCE  3].[Column3].[All]" dimensionUniqueName="[INSURANCE  3]" displayFolder="" count="0" memberValueDatatype="130" unbalanced="0"/>
    <cacheHierarchy uniqueName="[INSURANCE  6].[Column1]" caption="Column1" attribute="1" defaultMemberUniqueName="[INSURANCE  6].[Column1].[All]" allUniqueName="[INSURANCE  6].[Column1].[All]" dimensionUniqueName="[INSURANCE  6]" displayFolder="" count="0" memberValueDatatype="130" unbalanced="0"/>
    <cacheHierarchy uniqueName="[INSURANCE  6].[Column2]" caption="Column2" attribute="1" defaultMemberUniqueName="[INSURANCE  6].[Column2].[All]" allUniqueName="[INSURANCE  6].[Column2].[All]" dimensionUniqueName="[INSURANCE  6]" displayFolder="" count="0" memberValueDatatype="130" unbalanced="0"/>
    <cacheHierarchy uniqueName="[INSURANCE  6].[Column3]" caption="Column3" attribute="1" defaultMemberUniqueName="[INSURANCE  6].[Column3].[All]" allUniqueName="[INSURANCE  6].[Column3].[All]" dimensionUniqueName="[INSURANCE  6]" displayFolder="" count="0" memberValueDatatype="130" unbalanced="0"/>
    <cacheHierarchy uniqueName="[INSURANCE__5].[name]" caption="name" attribute="1" defaultMemberUniqueName="[INSURANCE__5].[name].[All]" allUniqueName="[INSURANCE__5].[name].[All]" dimensionUniqueName="[INSURANCE__5]" displayFolder="" count="0" memberValueDatatype="130" unbalanced="0"/>
    <cacheHierarchy uniqueName="[INSURANCE__5].[phone]" caption="phone" attribute="1" defaultMemberUniqueName="[INSURANCE__5].[phone].[All]" allUniqueName="[INSURANCE__5].[phone].[All]" dimensionUniqueName="[INSURANCE__5]" displayFolder="" count="0" memberValueDatatype="130" unbalanced="0"/>
    <cacheHierarchy uniqueName="[INSURANCE__5].[ClearcoPay]" caption="ClearcoPay" attribute="1" defaultMemberUniqueName="[INSURANCE__5].[ClearcoPay].[All]" allUniqueName="[INSURANCE__5].[ClearcoPay].[All]" dimensionUniqueName="[INSURANCE__5]" displayFolder="" count="0" memberValueDatatype="20" unbalanced="0"/>
    <cacheHierarchy uniqueName="[INSURANCE__5].[coPay]" caption="coPay" attribute="1" defaultMemberUniqueName="[INSURANCE__5].[coPay].[All]" allUniqueName="[INSURANCE__5].[coPay].[All]" dimensionUniqueName="[INSURANCE__5]" displayFolder="" count="0" memberValueDatatype="130" unbalanced="0"/>
    <cacheHierarchy uniqueName="[PATIENT1  3].[firstName]" caption="firstName" attribute="1" defaultMemberUniqueName="[PATIENT1  3].[firstName].[All]" allUniqueName="[PATIENT1  3].[firstName].[All]" dimensionUniqueName="[PATIENT1  3]" displayFolder="" count="0" memberValueDatatype="130" unbalanced="0"/>
    <cacheHierarchy uniqueName="[PATIENT1  3].[lastName]" caption="lastName" attribute="1" defaultMemberUniqueName="[PATIENT1  3].[lastName].[All]" allUniqueName="[PATIENT1  3].[lastName].[All]" dimensionUniqueName="[PATIENT1  3]" displayFolder="" count="0" memberValueDatatype="130" unbalanced="0"/>
    <cacheHierarchy uniqueName="[PATIENT1  3].[birthdate]" caption="birthdate" attribute="1" defaultMemberUniqueName="[PATIENT1  3].[birthdate].[All]" allUniqueName="[PATIENT1  3].[birthdate].[All]" dimensionUniqueName="[PATIENT1  3]" displayFolder="" count="0" memberValueDatatype="130" unbalanced="0"/>
    <cacheHierarchy uniqueName="[PATIENT1  3].[address]" caption="address" attribute="1" defaultMemberUniqueName="[PATIENT1  3].[address].[All]" allUniqueName="[PATIENT1  3].[address].[All]" dimensionUniqueName="[PATIENT1  3]" displayFolder="" count="0" memberValueDatatype="130" unbalanced="0"/>
    <cacheHierarchy uniqueName="[PATIENT1  3].[phone]" caption="phone" attribute="1" defaultMemberUniqueName="[PATIENT1  3].[phone].[All]" allUniqueName="[PATIENT1  3].[phone].[All]" dimensionUniqueName="[PATIENT1  3]" displayFolder="" count="0" memberValueDatatype="130" unbalanced="0"/>
    <cacheHierarchy uniqueName="[PATIENT1  3].[gender]" caption="gender" attribute="1" defaultMemberUniqueName="[PATIENT1  3].[gender].[All]" allUniqueName="[PATIENT1  3].[gender].[All]" dimensionUniqueName="[PATIENT1  3]" displayFolder="" count="0" memberValueDatatype="130" unbalanced="0"/>
    <cacheHierarchy uniqueName="[PATIENT1  3].[insurance]" caption="insurance" attribute="1" defaultMemberUniqueName="[PATIENT1  3].[insurance].[All]" allUniqueName="[PATIENT1  3].[insurance].[All]" dimensionUniqueName="[PATIENT1  3]" displayFolder="" count="0" memberValueDatatype="130" unbalanced="0"/>
    <cacheHierarchy uniqueName="[PATIENT1  3].[patientID]" caption="patientID" attribute="1" defaultMemberUniqueName="[PATIENT1  3].[patientID].[All]" allUniqueName="[PATIENT1  3].[patientID].[All]" dimensionUniqueName="[PATIENT1  3]" displayFolder="" count="0" memberValueDatatype="20" unbalanced="0"/>
    <cacheHierarchy uniqueName="[PATIENT1_1].[firstName]" caption="firstName" attribute="1" defaultMemberUniqueName="[PATIENT1_1].[firstName].[All]" allUniqueName="[PATIENT1_1].[firstName].[All]" dimensionUniqueName="[PATIENT1_1]" displayFolder="" count="0" memberValueDatatype="130" unbalanced="0"/>
    <cacheHierarchy uniqueName="[PATIENT1_1].[lastName]" caption="lastName" attribute="1" defaultMemberUniqueName="[PATIENT1_1].[lastName].[All]" allUniqueName="[PATIENT1_1].[lastName].[All]" dimensionUniqueName="[PATIENT1_1]" displayFolder="" count="0" memberValueDatatype="130" unbalanced="0"/>
    <cacheHierarchy uniqueName="[PATIENT1_1].[birthdate]" caption="birthdate" attribute="1" time="1" defaultMemberUniqueName="[PATIENT1_1].[birthdate].[All]" allUniqueName="[PATIENT1_1].[birthdate].[All]" dimensionUniqueName="[PATIENT1_1]" displayFolder="" count="0" memberValueDatatype="7" unbalanced="0"/>
    <cacheHierarchy uniqueName="[PATIENT1_1].[address]" caption="address" attribute="1" defaultMemberUniqueName="[PATIENT1_1].[address].[All]" allUniqueName="[PATIENT1_1].[address].[All]" dimensionUniqueName="[PATIENT1_1]" displayFolder="" count="0" memberValueDatatype="130" unbalanced="0"/>
    <cacheHierarchy uniqueName="[PATIENT1_1].[phone]" caption="phone" attribute="1" defaultMemberUniqueName="[PATIENT1_1].[phone].[All]" allUniqueName="[PATIENT1_1].[phone].[All]" dimensionUniqueName="[PATIENT1_1]" displayFolder="" count="0" memberValueDatatype="130" unbalanced="0"/>
    <cacheHierarchy uniqueName="[PATIENT1_1].[gender]" caption="gender" attribute="1" defaultMemberUniqueName="[PATIENT1_1].[gender].[All]" allUniqueName="[PATIENT1_1].[gender].[All]" dimensionUniqueName="[PATIENT1_1]" displayFolder="" count="0" memberValueDatatype="130" unbalanced="0"/>
    <cacheHierarchy uniqueName="[PATIENT1_1].[insurance]" caption="insurance" attribute="1" defaultMemberUniqueName="[PATIENT1_1].[insurance].[All]" allUniqueName="[PATIENT1_1].[insurance].[All]" dimensionUniqueName="[PATIENT1_1]" displayFolder="" count="2" memberValueDatatype="130" unbalanced="0"/>
    <cacheHierarchy uniqueName="[PATIENT1_1].[patientID]" caption="patientID" attribute="1" defaultMemberUniqueName="[PATIENT1_1].[patientID].[All]" allUniqueName="[PATIENT1_1].[patientID].[All]" dimensionUniqueName="[PATIENT1_1]" displayFolder="" count="0" memberValueDatatype="20" unbalanced="0"/>
    <cacheHierarchy uniqueName="[PRESCRIPTIONS].[patientID]" caption="patientID" attribute="1" defaultMemberUniqueName="[PRESCRIPTIONS].[patientID].[All]" allUniqueName="[PRESCRIPTIONS].[patientID].[All]" dimensionUniqueName="[PRESCRIPTIONS]" displayFolder="" count="0" memberValueDatatype="20" unbalanced="0"/>
    <cacheHierarchy uniqueName="[PRESCRIPTIONS].[physID]" caption="physID" attribute="1" defaultMemberUniqueName="[PRESCRIPTIONS].[physID].[All]" allUniqueName="[PRESCRIPTIONS].[physID].[All]" dimensionUniqueName="[PRESCRIPTIONS]" displayFolder="" count="0" memberValueDatatype="20" unbalanced="0"/>
    <cacheHierarchy uniqueName="[PRESCRIPTIONS].[NDC]" caption="NDC" attribute="1" defaultMemberUniqueName="[PRESCRIPTIONS].[NDC].[All]" allUniqueName="[PRESCRIPTIONS].[NDC].[All]" dimensionUniqueName="[PRESCRIPTIONS]" displayFolder="" count="0" memberValueDatatype="20" unbalanced="0"/>
    <cacheHierarchy uniqueName="[PRESCRIPTIONS].[NNDC]" caption="NNDC" attribute="1" defaultMemberUniqueName="[PRESCRIPTIONS].[NNDC].[All]" allUniqueName="[PRESCRIPTIONS].[NNDC].[All]" dimensionUniqueName="[PRESCRIPTIONS]" displayFolder="" count="0" memberValueDatatype="20" unbalanced="0"/>
    <cacheHierarchy uniqueName="[PRESCRIPTIONS].[qty]" caption="qty" attribute="1" defaultMemberUniqueName="[PRESCRIPTIONS].[qty].[All]" allUniqueName="[PRESCRIPTIONS].[qty].[All]" dimensionUniqueName="[PRESCRIPTIONS]" displayFolder="" count="0" memberValueDatatype="20" unbalanced="0"/>
    <cacheHierarchy uniqueName="[PRESCRIPTIONS].[Cqty]" caption="Cqty" attribute="1" defaultMemberUniqueName="[PRESCRIPTIONS].[Cqty].[All]" allUniqueName="[PRESCRIPTIONS].[Cqty].[All]" dimensionUniqueName="[PRESCRIPTIONS]" displayFolder="" count="0" memberValueDatatype="20" unbalanced="0"/>
    <cacheHierarchy uniqueName="[PRESCRIPTIONS].[days]" caption="days" attribute="1" defaultMemberUniqueName="[PRESCRIPTIONS].[days].[All]" allUniqueName="[PRESCRIPTIONS].[days].[All]" dimensionUniqueName="[PRESCRIPTIONS]" displayFolder="" count="0" memberValueDatatype="20" unbalanced="0"/>
    <cacheHierarchy uniqueName="[PRESCRIPTIONS].[Date]" caption="Date" attribute="1" time="1" defaultMemberUniqueName="[PRESCRIPTIONS].[Date].[All]" allUniqueName="[PRESCRIPTIONS].[Date].[All]" dimensionUniqueName="[PRESCRIPTIONS]" displayFolder="" count="0" memberValueDatatype="7" unbalanced="0"/>
    <cacheHierarchy uniqueName="[PRESCRIPTIONS].[Drug Price]" caption="Drug Price" attribute="1" defaultMemberUniqueName="[PRESCRIPTIONS].[Drug Price].[All]" allUniqueName="[PRESCRIPTIONS].[Drug Price].[All]" dimensionUniqueName="[PRESCRIPTIONS]" displayFolder="" count="0" memberValueDatatype="5" unbalanced="0"/>
    <cacheHierarchy uniqueName="[PRESCRIPTIONS].[Revenue]" caption="Revenue" attribute="1" defaultMemberUniqueName="[PRESCRIPTIONS].[Revenue].[All]" allUniqueName="[PRESCRIPTIONS].[Revenue].[All]" dimensionUniqueName="[PRESCRIPTIONS]" displayFolder="" count="0" memberValueDatatype="5" unbalanced="0"/>
    <cacheHierarchy uniqueName="[PRESCRIPTIONS].[refills]" caption="refills" attribute="1" defaultMemberUniqueName="[PRESCRIPTIONS].[refills].[All]" allUniqueName="[PRESCRIPTIONS].[refills].[All]" dimensionUniqueName="[PRESCRIPTIONS]" displayFolder="" count="0" memberValueDatatype="20" unbalanced="0"/>
    <cacheHierarchy uniqueName="[PRESCRIPTIONS].[BringInsurance]" caption="BringInsurance" attribute="1" defaultMemberUniqueName="[PRESCRIPTIONS].[BringInsurance].[All]" allUniqueName="[PRESCRIPTIONS].[BringInsurance].[All]" dimensionUniqueName="[PRESCRIPTIONS]" displayFolder="" count="0" memberValueDatatype="130" unbalanced="0"/>
    <cacheHierarchy uniqueName="[PRESCRIPTIONS].[BringCopay]" caption="BringCopay" attribute="1" defaultMemberUniqueName="[PRESCRIPTIONS].[BringCopay].[All]" allUniqueName="[PRESCRIPTIONS].[BringCopay].[All]" dimensionUniqueName="[PRESCRIPTIONS]" displayFolder="" count="0" memberValueDatatype="130" unbalanced="0"/>
    <cacheHierarchy uniqueName="[PRESCRIPTIONS].[status]" caption="status" attribute="1" defaultMemberUniqueName="[PRESCRIPTIONS].[status].[All]" allUniqueName="[PRESCRIPTIONS].[status].[All]" dimensionUniqueName="[PRESCRIPTIONS]" displayFolder="" count="0" memberValueDatatype="130" unbalanced="0"/>
    <cacheHierarchy uniqueName="[PRESCRIPTIONS].[Date (Year)]" caption="Date (Year)" attribute="1" defaultMemberUniqueName="[PRESCRIPTIONS].[Date (Year)].[All]" allUniqueName="[PRESCRIPTIONS].[Date (Year)].[All]" dimensionUniqueName="[PRESCRIPTIONS]" displayFolder="" count="0" memberValueDatatype="130" unbalanced="0"/>
    <cacheHierarchy uniqueName="[PRESCRIPTIONS].[Date (Quarter)]" caption="Date (Quarter)" attribute="1" defaultMemberUniqueName="[PRESCRIPTIONS].[Date (Quarter)].[All]" allUniqueName="[PRESCRIPTIONS].[Date (Quarter)].[All]" dimensionUniqueName="[PRESCRIPTIONS]" displayFolder="" count="0" memberValueDatatype="130" unbalanced="0"/>
    <cacheHierarchy uniqueName="[PRESCRIPTIONS].[Date (Month)]" caption="Date (Month)" attribute="1" defaultMemberUniqueName="[PRESCRIPTIONS].[Date (Month)].[All]" allUniqueName="[PRESCRIPTIONS].[Date (Month)].[All]" dimensionUniqueName="[PRESCRIPTIONS]" displayFolder="" count="0" memberValueDatatype="130" unbalanced="0"/>
    <cacheHierarchy uniqueName="[PRESCRIPTIONS  3].[patientID]" caption="patientID" attribute="1" defaultMemberUniqueName="[PRESCRIPTIONS  3].[patientID].[All]" allUniqueName="[PRESCRIPTIONS  3].[patientID].[All]" dimensionUniqueName="[PRESCRIPTIONS  3]" displayFolder="" count="0" memberValueDatatype="20" unbalanced="0"/>
    <cacheHierarchy uniqueName="[PRESCRIPTIONS  3].[physID]" caption="physID" attribute="1" defaultMemberUniqueName="[PRESCRIPTIONS  3].[physID].[All]" allUniqueName="[PRESCRIPTIONS  3].[physID].[All]" dimensionUniqueName="[PRESCRIPTIONS  3]" displayFolder="" count="0" memberValueDatatype="20" unbalanced="0"/>
    <cacheHierarchy uniqueName="[PRESCRIPTIONS  3].[NDC]" caption="NDC" attribute="1" defaultMemberUniqueName="[PRESCRIPTIONS  3].[NDC].[All]" allUniqueName="[PRESCRIPTIONS  3].[NDC].[All]" dimensionUniqueName="[PRESCRIPTIONS  3]" displayFolder="" count="0" memberValueDatatype="20" unbalanced="0"/>
    <cacheHierarchy uniqueName="[PRESCRIPTIONS  3].[qty]" caption="qty" attribute="1" defaultMemberUniqueName="[PRESCRIPTIONS  3].[qty].[All]" allUniqueName="[PRESCRIPTIONS  3].[qty].[All]" dimensionUniqueName="[PRESCRIPTIONS  3]" displayFolder="" count="0" memberValueDatatype="20" unbalanced="0"/>
    <cacheHierarchy uniqueName="[PRESCRIPTIONS  3].[days]" caption="days" attribute="1" defaultMemberUniqueName="[PRESCRIPTIONS  3].[days].[All]" allUniqueName="[PRESCRIPTIONS  3].[days].[All]" dimensionUniqueName="[PRESCRIPTIONS  3]" displayFolder="" count="0" memberValueDatatype="20" unbalanced="0"/>
    <cacheHierarchy uniqueName="[PRESCRIPTIONS  3].[refills]" caption="refills" attribute="1" defaultMemberUniqueName="[PRESCRIPTIONS  3].[refills].[All]" allUniqueName="[PRESCRIPTIONS  3].[refills].[All]" dimensionUniqueName="[PRESCRIPTIONS  3]" displayFolder="" count="0" memberValueDatatype="20" unbalanced="0"/>
    <cacheHierarchy uniqueName="[PRESCRIPTIONS  3].[status]" caption="status" attribute="1" defaultMemberUniqueName="[PRESCRIPTIONS  3].[status].[All]" allUniqueName="[PRESCRIPTIONS  3].[status].[All]" dimensionUniqueName="[PRESCRIPTIONS  3]" displayFolder="" count="0" memberValueDatatype="130" unbalanced="0"/>
    <cacheHierarchy uniqueName="[SUPPLIER].[name]" caption="name" attribute="1" defaultMemberUniqueName="[SUPPLIER].[name].[All]" allUniqueName="[SUPPLIER].[name].[All]" dimensionUniqueName="[SUPPLIER]" displayFolder="" count="0" memberValueDatatype="130" unbalanced="0"/>
    <cacheHierarchy uniqueName="[SUPPLIER].[address]" caption="address" attribute="1" defaultMemberUniqueName="[SUPPLIER].[address].[All]" allUniqueName="[SUPPLIER].[address].[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130" unbalanced="0"/>
    <cacheHierarchy uniqueName="[SUPPLIER].[supID]" caption="supID" attribute="1" defaultMemberUniqueName="[SUPPLIER].[supID].[All]" allUniqueName="[SUPPLIER].[supID].[All]" dimensionUniqueName="[SUPPLIER]" displayFolder="" count="0" memberValueDatatype="20" unbalanced="0"/>
    <cacheHierarchy uniqueName="[SUPPLIER  3].[name]" caption="name" attribute="1" defaultMemberUniqueName="[SUPPLIER  3].[name].[All]" allUniqueName="[SUPPLIER  3].[name].[All]" dimensionUniqueName="[SUPPLIER  3]" displayFolder="" count="0" memberValueDatatype="130" unbalanced="0"/>
    <cacheHierarchy uniqueName="[SUPPLIER  3].[address]" caption="address" attribute="1" defaultMemberUniqueName="[SUPPLIER  3].[address].[All]" allUniqueName="[SUPPLIER  3].[address].[All]" dimensionUniqueName="[SUPPLIER  3]" displayFolder="" count="0" memberValueDatatype="130" unbalanced="0"/>
    <cacheHierarchy uniqueName="[SUPPLIER  3].[phone]" caption="phone" attribute="1" defaultMemberUniqueName="[SUPPLIER  3].[phone].[All]" allUniqueName="[SUPPLIER  3].[phone].[All]" dimensionUniqueName="[SUPPLIER  3]" displayFolder="" count="0" memberValueDatatype="130" unbalanced="0"/>
    <cacheHierarchy uniqueName="[SUPPLIER  3].[supID]" caption="supID" attribute="1" defaultMemberUniqueName="[SUPPLIER  3].[supID].[All]" allUniqueName="[SUPPLIER  3].[supID].[All]" dimensionUniqueName="[SUPPLIER  3]" displayFolder="" count="0" memberValueDatatype="20" unbalanced="0"/>
    <cacheHierarchy uniqueName="[PRESCRIPTIONS].[Date (Month Index)]" caption="Date (Month Index)" attribute="1" defaultMemberUniqueName="[PRESCRIPTIONS].[Date (Month Index)].[All]" allUniqueName="[PRESCRIPTIONS].[Date (Month Index)].[All]" dimensionUniqueName="[PRESCRIPTIONS]" displayFolder="" count="0" memberValueDatatype="20" unbalanced="0" hidden="1"/>
    <cacheHierarchy uniqueName="[Measures].[__XL_Count DRUGS  3]" caption="__XL_Count DRUGS  3" measure="1" displayFolder="" measureGroup="DRUGS  3" count="0" hidden="1"/>
    <cacheHierarchy uniqueName="[Measures].[__XL_Count DOCTOR1  3]" caption="__XL_Count DOCTOR1  3" measure="1" displayFolder="" measureGroup="DOCTOR1  3" count="0" hidden="1"/>
    <cacheHierarchy uniqueName="[Measures].[__XL_Count INSURANCE  3]" caption="__XL_Count INSURANCE  3" measure="1" displayFolder="" measureGroup="INSURANCE  3" count="0" hidden="1"/>
    <cacheHierarchy uniqueName="[Measures].[__XL_Count PATIENT1  3]" caption="__XL_Count PATIENT1  3" measure="1" displayFolder="" measureGroup="PATIENT1  3" count="0" hidden="1"/>
    <cacheHierarchy uniqueName="[Measures].[__XL_Count PRESCRIPTIONS  3]" caption="__XL_Count PRESCRIPTIONS  3" measure="1" displayFolder="" measureGroup="PRESCRIPTIONS  3" count="0" hidden="1"/>
    <cacheHierarchy uniqueName="[Measures].[__XL_Count SUPPLIER  3]" caption="__XL_Count SUPPLIER  3" measure="1" displayFolder="" measureGroup="SUPPLIER  3" count="0" hidden="1"/>
    <cacheHierarchy uniqueName="[Measures].[__XL_Count INSURANCE  6]" caption="__XL_Count INSURANCE  6" measure="1" displayFolder="" measureGroup="INSURANCE  6" count="0" hidden="1"/>
    <cacheHierarchy uniqueName="[Measures].[__XL_Count PATIENT1_1]" caption="__XL_Count PATIENT1_1" measure="1" displayFolder="" measureGroup="PATIENT1_1" count="0" hidden="1"/>
    <cacheHierarchy uniqueName="[Measures].[__XL_Count PRESCRIPTIONS]" caption="__XL_Count PRESCRIPTIONS" measure="1" displayFolder="" measureGroup="PRESCRIPTIONS" count="0" hidden="1"/>
    <cacheHierarchy uniqueName="[Measures].[__XL_Count DRUGS]" caption="__XL_Count DRUGS" measure="1" displayFolder="" measureGroup="DRUGS" count="0" hidden="1"/>
    <cacheHierarchy uniqueName="[Measures].[__XL_Count DOCTOR1_1]" caption="__XL_Count DOCTOR1_1" measure="1" displayFolder="" measureGroup="DOCTOR1_1" count="0" hidden="1"/>
    <cacheHierarchy uniqueName="[Measures].[__XL_Count SUPPLIER]" caption="__XL_Count SUPPLIER" measure="1" displayFolder="" measureGroup="SUPPLIER" count="0" hidden="1"/>
    <cacheHierarchy uniqueName="[Measures].[__XL_Count INSURANCE__5]" caption="__XL_Count INSURANCE__5" measure="1" displayFolder="" measureGroup="INSURANCE__5" count="0" hidden="1"/>
    <cacheHierarchy uniqueName="[Measures].[__No measures defined]" caption="__No measures defined" measure="1" displayFolder="" count="0" hidden="1"/>
    <cacheHierarchy uniqueName="[Measures].[Count of patientID]" caption="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Distinct Count of patientID]" caption="Distinct 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Sum of NDC]" caption="Sum of NDC" measure="1" displayFolder="" measureGroup="PRESCRIPTIONS" count="0" hidden="1">
      <extLst>
        <ext xmlns:x15="http://schemas.microsoft.com/office/spreadsheetml/2010/11/main" uri="{B97F6D7D-B522-45F9-BDA1-12C45D357490}">
          <x15:cacheHierarchy aggregatedColumn="58"/>
        </ext>
      </extLst>
    </cacheHierarchy>
    <cacheHierarchy uniqueName="[Measures].[Count of NDC]" caption="Count of NDC" measure="1" displayFolder="" measureGroup="PRESCRIPTIONS" count="0" hidden="1">
      <extLst>
        <ext xmlns:x15="http://schemas.microsoft.com/office/spreadsheetml/2010/11/main" uri="{B97F6D7D-B522-45F9-BDA1-12C45D357490}">
          <x15:cacheHierarchy aggregatedColumn="58"/>
        </ext>
      </extLst>
    </cacheHierarchy>
    <cacheHierarchy uniqueName="[Measures].[Sum of qty]" caption="Sum of qty" measure="1" displayFolder="" measureGroup="PRESCRIPTIONS  3" count="0" hidden="1">
      <extLst>
        <ext xmlns:x15="http://schemas.microsoft.com/office/spreadsheetml/2010/11/main" uri="{B97F6D7D-B522-45F9-BDA1-12C45D357490}">
          <x15:cacheHierarchy aggregatedColumn="76"/>
        </ext>
      </extLst>
    </cacheHierarchy>
    <cacheHierarchy uniqueName="[Measures].[Sum of qty 2]" caption="Sum of qty 2" measure="1" displayFolder="" measureGroup="PRESCRIPTIONS" count="0" hidden="1">
      <extLst>
        <ext xmlns:x15="http://schemas.microsoft.com/office/spreadsheetml/2010/11/main" uri="{B97F6D7D-B522-45F9-BDA1-12C45D357490}">
          <x15:cacheHierarchy aggregatedColumn="60"/>
        </ext>
      </extLst>
    </cacheHierarchy>
    <cacheHierarchy uniqueName="[Measures].[Sum of patientID]" caption="Sum of patientID" measure="1" displayFolder="" measureGroup="PRESCRIPTIONS" count="0" hidden="1">
      <extLst>
        <ext xmlns:x15="http://schemas.microsoft.com/office/spreadsheetml/2010/11/main" uri="{B97F6D7D-B522-45F9-BDA1-12C45D357490}">
          <x15:cacheHierarchy aggregatedColumn="56"/>
        </ext>
      </extLst>
    </cacheHierarchy>
    <cacheHierarchy uniqueName="[Measures].[Sum of physID]" caption="Sum of physID" measure="1" displayFolder="" measureGroup="PRESCRIPTIONS" count="0" hidden="1">
      <extLst>
        <ext xmlns:x15="http://schemas.microsoft.com/office/spreadsheetml/2010/11/main" uri="{B97F6D7D-B522-45F9-BDA1-12C45D357490}">
          <x15:cacheHierarchy aggregatedColumn="57"/>
        </ext>
      </extLst>
    </cacheHierarchy>
    <cacheHierarchy uniqueName="[Measures].[Count of gender]" caption="Count of gender" measure="1" displayFolder="" measureGroup="PATIENT1  3" count="0" hidden="1">
      <extLst>
        <ext xmlns:x15="http://schemas.microsoft.com/office/spreadsheetml/2010/11/main" uri="{B97F6D7D-B522-45F9-BDA1-12C45D357490}">
          <x15:cacheHierarchy aggregatedColumn="45"/>
        </ext>
      </extLst>
    </cacheHierarchy>
    <cacheHierarchy uniqueName="[Measures].[Sum of supID]" caption="Sum of supID" measure="1" displayFolder="" measureGroup="SUPPLIER  3" count="0" hidden="1">
      <extLst>
        <ext xmlns:x15="http://schemas.microsoft.com/office/spreadsheetml/2010/11/main" uri="{B97F6D7D-B522-45F9-BDA1-12C45D357490}">
          <x15:cacheHierarchy aggregatedColumn="87"/>
        </ext>
      </extLst>
    </cacheHierarchy>
    <cacheHierarchy uniqueName="[Measures].[Count of NDC 2]" caption="Count of NDC 2" measure="1" displayFolder="" measureGroup="DRUGS" count="0" hidden="1">
      <extLst>
        <ext xmlns:x15="http://schemas.microsoft.com/office/spreadsheetml/2010/11/main" uri="{B97F6D7D-B522-45F9-BDA1-12C45D357490}">
          <x15:cacheHierarchy aggregatedColumn="10"/>
        </ext>
      </extLst>
    </cacheHierarchy>
    <cacheHierarchy uniqueName="[Measures].[Count of status]" caption="Count of status" measure="1" displayFolder="" measureGroup="PRESCRIPTIONS  3" count="0" hidden="1">
      <extLst>
        <ext xmlns:x15="http://schemas.microsoft.com/office/spreadsheetml/2010/11/main" uri="{B97F6D7D-B522-45F9-BDA1-12C45D357490}">
          <x15:cacheHierarchy aggregatedColumn="79"/>
        </ext>
      </extLst>
    </cacheHierarchy>
    <cacheHierarchy uniqueName="[Measures].[Sum of Revenue]" caption="Sum of Revenue" measure="1" displayFolder="" measureGroup="PRESCRIPTIONS" count="0" hidden="1">
      <extLst>
        <ext xmlns:x15="http://schemas.microsoft.com/office/spreadsheetml/2010/11/main" uri="{B97F6D7D-B522-45F9-BDA1-12C45D357490}">
          <x15:cacheHierarchy aggregatedColumn="65"/>
        </ext>
      </extLst>
    </cacheHierarchy>
    <cacheHierarchy uniqueName="[Measures].[Sum of NNDC]" caption="Sum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NNDC]" caption="Count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gender 2]" caption="Count of gender 2" measure="1" displayFolder="" measureGroup="PATIENT1_1" count="0" hidden="1">
      <extLst>
        <ext xmlns:x15="http://schemas.microsoft.com/office/spreadsheetml/2010/11/main" uri="{B97F6D7D-B522-45F9-BDA1-12C45D357490}">
          <x15:cacheHierarchy aggregatedColumn="53"/>
        </ext>
      </extLst>
    </cacheHierarchy>
    <cacheHierarchy uniqueName="[Measures].[Count of status 2]" caption="Count of status 2" measure="1" displayFolder="" measureGroup="PRESCRIPTIONS" count="0" hidden="1">
      <extLst>
        <ext xmlns:x15="http://schemas.microsoft.com/office/spreadsheetml/2010/11/main" uri="{B97F6D7D-B522-45F9-BDA1-12C45D357490}">
          <x15:cacheHierarchy aggregatedColumn="69"/>
        </ext>
      </extLst>
    </cacheHierarchy>
    <cacheHierarchy uniqueName="[Measures].[Count of patientID 2]" caption="Count of patientID 2" measure="1" displayFolder="" measureGroup="PRESCRIPTIONS" count="0" hidden="1">
      <extLst>
        <ext xmlns:x15="http://schemas.microsoft.com/office/spreadsheetml/2010/11/main" uri="{B97F6D7D-B522-45F9-BDA1-12C45D357490}">
          <x15:cacheHierarchy aggregatedColumn="56"/>
        </ext>
      </extLst>
    </cacheHierarchy>
    <cacheHierarchy uniqueName="[Measures].[Sum of NNDC 2]" caption="Sum of NNDC 2" measure="1" displayFolder="" measureGroup="DRUGS" count="0" hidden="1">
      <extLst>
        <ext xmlns:x15="http://schemas.microsoft.com/office/spreadsheetml/2010/11/main" uri="{B97F6D7D-B522-45F9-BDA1-12C45D357490}">
          <x15:cacheHierarchy aggregatedColumn="11"/>
        </ext>
      </extLst>
    </cacheHierarchy>
    <cacheHierarchy uniqueName="[Measures].[Count of NNDC 2]" caption="Count of NNDC 2" measure="1" displayFolder="" measureGroup="DRUGS"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595266241"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3.778508101852" backgroundQuery="1" createdVersion="3" refreshedVersion="8" minRefreshableVersion="3" recordCount="0" supportSubquery="1" supportAdvancedDrill="1" xr:uid="{315C3153-0945-4E1E-93D2-2A58ED1D667D}">
  <cacheSource type="external" connectionId="21">
    <extLst>
      <ext xmlns:x14="http://schemas.microsoft.com/office/spreadsheetml/2009/9/main" uri="{F057638F-6D5F-4e77-A914-E7F072B9BCA8}">
        <x14:sourceConnection name="ThisWorkbookDataModel"/>
      </ext>
    </extLst>
  </cacheSource>
  <cacheFields count="0"/>
  <cacheHierarchies count="123">
    <cacheHierarchy uniqueName="[DOCTOR1  3].[physID]" caption="physID" attribute="1" defaultMemberUniqueName="[DOCTOR1  3].[physID].[All]" allUniqueName="[DOCTOR1  3].[physID].[All]" dimensionUniqueName="[DOCTOR1  3]" displayFolder="" count="0" memberValueDatatype="20" unbalanced="0"/>
    <cacheHierarchy uniqueName="[DOCTOR1  3].[name]" caption="name" attribute="1" defaultMemberUniqueName="[DOCTOR1  3].[name].[All]" allUniqueName="[DOCTOR1  3].[name].[All]" dimensionUniqueName="[DOCTOR1  3]" displayFolder="" count="0" memberValueDatatype="130" unbalanced="0"/>
    <cacheHierarchy uniqueName="[DOCTOR1  3].[address]" caption="address" attribute="1" defaultMemberUniqueName="[DOCTOR1  3].[address].[All]" allUniqueName="[DOCTOR1  3].[address].[All]" dimensionUniqueName="[DOCTOR1  3]" displayFolder="" count="0" memberValueDatatype="130" unbalanced="0"/>
    <cacheHierarchy uniqueName="[DOCTOR1  3].[phone]" caption="phone" attribute="1" defaultMemberUniqueName="[DOCTOR1  3].[phone].[All]" allUniqueName="[DOCTOR1  3].[phone].[All]" dimensionUniqueName="[DOCTOR1  3]" displayFolder="" count="0" memberValueDatatype="130" unbalanced="0"/>
    <cacheHierarchy uniqueName="[DOCTOR1_1].[physID]" caption="physID" attribute="1" defaultMemberUniqueName="[DOCTOR1_1].[physID].[All]" allUniqueName="[DOCTOR1_1].[physID].[All]" dimensionUniqueName="[DOCTOR1_1]" displayFolder="" count="0" memberValueDatatype="130" unbalanced="0"/>
    <cacheHierarchy uniqueName="[DOCTOR1_1].[name]" caption="name" attribute="1" defaultMemberUniqueName="[DOCTOR1_1].[name].[All]" allUniqueName="[DOCTOR1_1].[name].[All]" dimensionUniqueName="[DOCTOR1_1]" displayFolder="" count="2" memberValueDatatype="130" unbalanced="0"/>
    <cacheHierarchy uniqueName="[DOCTOR1_1].[address]" caption="address" attribute="1" defaultMemberUniqueName="[DOCTOR1_1].[address].[All]" allUniqueName="[DOCTOR1_1].[address].[All]" dimensionUniqueName="[DOCTOR1_1]" displayFolder="" count="0" memberValueDatatype="130" unbalanced="0"/>
    <cacheHierarchy uniqueName="[DOCTOR1_1].[phone]" caption="phone" attribute="1" defaultMemberUniqueName="[DOCTOR1_1].[phone].[All]" allUniqueName="[DOCTOR1_1].[phone].[All]" dimensionUniqueName="[DOCTOR1_1]" displayFolder="" count="0" memberValueDatatype="130" unbalanced="0"/>
    <cacheHierarchy uniqueName="[DRUGS].[brandName]" caption="brandName" attribute="1" defaultMemberUniqueName="[DRUGS].[brandName].[All]" allUniqueName="[DRUGS].[brandName].[All]" dimensionUniqueName="[DRUGS]" displayFolder="" count="0" memberValueDatatype="130" unbalanced="0"/>
    <cacheHierarchy uniqueName="[DRUGS].[genericName]" caption="genericName" attribute="1" defaultMemberUniqueName="[DRUGS].[genericName].[All]" allUniqueName="[DRUGS].[genericName].[All]" dimensionUniqueName="[DRUGS]" displayFolder="" count="0" memberValueDatatype="130" unbalanced="0"/>
    <cacheHierarchy uniqueName="[DRUGS].[NDC]" caption="NDC" attribute="1" defaultMemberUniqueName="[DRUGS].[NDC].[All]" allUniqueName="[DRUGS].[NDC].[All]" dimensionUniqueName="[DRUGS]" displayFolder="" count="0" memberValueDatatype="130" unbalanced="0"/>
    <cacheHierarchy uniqueName="[DRUGS].[NNDC]" caption="NNDC" attribute="1" defaultMemberUniqueName="[DRUGS].[NNDC].[All]" allUniqueName="[DRUGS].[NNDC].[All]" dimensionUniqueName="[DRUGS]" displayFolder="" count="0" memberValueDatatype="20" unbalanced="0"/>
    <cacheHierarchy uniqueName="[DRUGS].[dosage]" caption="dosage" attribute="1" defaultMemberUniqueName="[DRUGS].[dosage].[All]" allUniqueName="[DRUGS].[dosage].[All]" dimensionUniqueName="[DRUGS]" displayFolder="" count="0" memberValueDatatype="130" unbalanced="0"/>
    <cacheHierarchy uniqueName="[DRUGS].[expDate]" caption="expDate" attribute="1" defaultMemberUniqueName="[DRUGS].[expDate].[All]" allUniqueName="[DRUGS].[expDate].[All]" dimensionUniqueName="[DRUGS]" displayFolder="" count="0" memberValueDatatype="130" unbalanced="0"/>
    <cacheHierarchy uniqueName="[DRUGS].[Days to Expiry]" caption="Days to Expiry" attribute="1" defaultMemberUniqueName="[DRUGS].[Days to Expiry].[All]" allUniqueName="[DRUGS].[Days to Expiry].[All]" dimensionUniqueName="[DRUGS]" displayFolder="" count="0" memberValueDatatype="20" unbalanced="0"/>
    <cacheHierarchy uniqueName="[DRUGS].[Expiry Status]" caption="Expiry Status" attribute="1" defaultMemberUniqueName="[DRUGS].[Expiry Status].[All]" allUniqueName="[DRUGS].[Expiry Status].[All]" dimensionUniqueName="[DRUGS]" displayFolder="" count="0" memberValueDatatype="130" unbalanced="0"/>
    <cacheHierarchy uniqueName="[DRUGS].[supID]" caption="supID" attribute="1" defaultMemberUniqueName="[DRUGS].[supID].[All]" allUniqueName="[DRUGS].[supID].[All]" dimensionUniqueName="[DRUGS]" displayFolder="" count="0" memberValueDatatype="130" unbalanced="0"/>
    <cacheHierarchy uniqueName="[DRUGS].[Drug Category]" caption="Drug Category" attribute="1" defaultMemberUniqueName="[DRUGS].[Drug Category].[All]" allUniqueName="[DRUGS].[Drug Category].[All]" dimensionUniqueName="[DRUGS]" displayFolder="" count="0" memberValueDatatype="130" unbalanced="0"/>
    <cacheHierarchy uniqueName="[DRUGS].[purchasePrice]" caption="purchasePrice" attribute="1" defaultMemberUniqueName="[DRUGS].[purchasePrice].[All]" allUniqueName="[DRUGS].[purchasePrice].[All]" dimensionUniqueName="[DRUGS]" displayFolder="" count="0" memberValueDatatype="130" unbalanced="0"/>
    <cacheHierarchy uniqueName="[DRUGS].[cpurchasePrice]" caption="cpurchasePrice" attribute="1" defaultMemberUniqueName="[DRUGS].[cpurchasePrice].[All]" allUniqueName="[DRUGS].[cpurchasePrice].[All]" dimensionUniqueName="[DRUGS]" displayFolder="" count="0" memberValueDatatype="5" unbalanced="0"/>
    <cacheHierarchy uniqueName="[DRUGS].[sellPrice]" caption="sellPrice" attribute="1" defaultMemberUniqueName="[DRUGS].[sellPrice].[All]" allUniqueName="[DRUGS].[sellPrice].[All]" dimensionUniqueName="[DRUGS]" displayFolder="" count="0" memberValueDatatype="130" unbalanced="0"/>
    <cacheHierarchy uniqueName="[DRUGS].[Exp Date]" caption="Exp Date" attribute="1" time="1" defaultMemberUniqueName="[DRUGS].[Exp Date].[All]" allUniqueName="[DRUGS].[Exp Date].[All]" dimensionUniqueName="[DRUGS]" displayFolder="" count="0" memberValueDatatype="7" unbalanced="0"/>
    <cacheHierarchy uniqueName="[DRUGS  3].[brandName]" caption="brandName" attribute="1" defaultMemberUniqueName="[DRUGS  3].[brandName].[All]" allUniqueName="[DRUGS  3].[brandName].[All]" dimensionUniqueName="[DRUGS  3]" displayFolder="" count="0" memberValueDatatype="130" unbalanced="0"/>
    <cacheHierarchy uniqueName="[DRUGS  3].[genericName]" caption="genericName" attribute="1" defaultMemberUniqueName="[DRUGS  3].[genericName].[All]" allUniqueName="[DRUGS  3].[genericName].[All]" dimensionUniqueName="[DRUGS  3]" displayFolder="" count="0" memberValueDatatype="130" unbalanced="0"/>
    <cacheHierarchy uniqueName="[DRUGS  3].[NDC]" caption="NDC" attribute="1" defaultMemberUniqueName="[DRUGS  3].[NDC].[All]" allUniqueName="[DRUGS  3].[NDC].[All]" dimensionUniqueName="[DRUGS  3]" displayFolder="" count="0" memberValueDatatype="20" unbalanced="0"/>
    <cacheHierarchy uniqueName="[DRUGS  3].[dosage]" caption="dosage" attribute="1" defaultMemberUniqueName="[DRUGS  3].[dosage].[All]" allUniqueName="[DRUGS  3].[dosage].[All]" dimensionUniqueName="[DRUGS  3]" displayFolder="" count="0" memberValueDatatype="20" unbalanced="0"/>
    <cacheHierarchy uniqueName="[DRUGS  3].[expDate]" caption="expDate" attribute="1" defaultMemberUniqueName="[DRUGS  3].[expDate].[All]" allUniqueName="[DRUGS  3].[expDate].[All]" dimensionUniqueName="[DRUGS  3]" displayFolder="" count="0" memberValueDatatype="130" unbalanced="0"/>
    <cacheHierarchy uniqueName="[DRUGS  3].[supID]" caption="supID" attribute="1" defaultMemberUniqueName="[DRUGS  3].[supID].[All]" allUniqueName="[DRUGS  3].[supID].[All]" dimensionUniqueName="[DRUGS  3]" displayFolder="" count="0" memberValueDatatype="20" unbalanced="0"/>
    <cacheHierarchy uniqueName="[DRUGS  3].[purchasePrice]" caption="purchasePrice" attribute="1" defaultMemberUniqueName="[DRUGS  3].[purchasePrice].[All]" allUniqueName="[DRUGS  3].[purchasePrice].[All]" dimensionUniqueName="[DRUGS  3]" displayFolder="" count="0" memberValueDatatype="5" unbalanced="0"/>
    <cacheHierarchy uniqueName="[DRUGS  3].[sellPrice]" caption="sellPrice" attribute="1" defaultMemberUniqueName="[DRUGS  3].[sellPrice].[All]" allUniqueName="[DRUGS  3].[sellPrice].[All]" dimensionUniqueName="[DRUGS  3]" displayFolder="" count="0" memberValueDatatype="5" unbalanced="0"/>
    <cacheHierarchy uniqueName="[INSURANCE  3].[Column1]" caption="Column1" attribute="1" defaultMemberUniqueName="[INSURANCE  3].[Column1].[All]" allUniqueName="[INSURANCE  3].[Column1].[All]" dimensionUniqueName="[INSURANCE  3]" displayFolder="" count="0" memberValueDatatype="130" unbalanced="0"/>
    <cacheHierarchy uniqueName="[INSURANCE  3].[Column2]" caption="Column2" attribute="1" defaultMemberUniqueName="[INSURANCE  3].[Column2].[All]" allUniqueName="[INSURANCE  3].[Column2].[All]" dimensionUniqueName="[INSURANCE  3]" displayFolder="" count="0" memberValueDatatype="130" unbalanced="0"/>
    <cacheHierarchy uniqueName="[INSURANCE  3].[Column3]" caption="Column3" attribute="1" defaultMemberUniqueName="[INSURANCE  3].[Column3].[All]" allUniqueName="[INSURANCE  3].[Column3].[All]" dimensionUniqueName="[INSURANCE  3]" displayFolder="" count="0" memberValueDatatype="130" unbalanced="0"/>
    <cacheHierarchy uniqueName="[INSURANCE  6].[Column1]" caption="Column1" attribute="1" defaultMemberUniqueName="[INSURANCE  6].[Column1].[All]" allUniqueName="[INSURANCE  6].[Column1].[All]" dimensionUniqueName="[INSURANCE  6]" displayFolder="" count="0" memberValueDatatype="130" unbalanced="0"/>
    <cacheHierarchy uniqueName="[INSURANCE  6].[Column2]" caption="Column2" attribute="1" defaultMemberUniqueName="[INSURANCE  6].[Column2].[All]" allUniqueName="[INSURANCE  6].[Column2].[All]" dimensionUniqueName="[INSURANCE  6]" displayFolder="" count="0" memberValueDatatype="130" unbalanced="0"/>
    <cacheHierarchy uniqueName="[INSURANCE  6].[Column3]" caption="Column3" attribute="1" defaultMemberUniqueName="[INSURANCE  6].[Column3].[All]" allUniqueName="[INSURANCE  6].[Column3].[All]" dimensionUniqueName="[INSURANCE  6]" displayFolder="" count="0" memberValueDatatype="130" unbalanced="0"/>
    <cacheHierarchy uniqueName="[INSURANCE__5].[name]" caption="name" attribute="1" defaultMemberUniqueName="[INSURANCE__5].[name].[All]" allUniqueName="[INSURANCE__5].[name].[All]" dimensionUniqueName="[INSURANCE__5]" displayFolder="" count="0" memberValueDatatype="130" unbalanced="0"/>
    <cacheHierarchy uniqueName="[INSURANCE__5].[phone]" caption="phone" attribute="1" defaultMemberUniqueName="[INSURANCE__5].[phone].[All]" allUniqueName="[INSURANCE__5].[phone].[All]" dimensionUniqueName="[INSURANCE__5]" displayFolder="" count="0" memberValueDatatype="130" unbalanced="0"/>
    <cacheHierarchy uniqueName="[INSURANCE__5].[ClearcoPay]" caption="ClearcoPay" attribute="1" defaultMemberUniqueName="[INSURANCE__5].[ClearcoPay].[All]" allUniqueName="[INSURANCE__5].[ClearcoPay].[All]" dimensionUniqueName="[INSURANCE__5]" displayFolder="" count="0" memberValueDatatype="20" unbalanced="0"/>
    <cacheHierarchy uniqueName="[INSURANCE__5].[coPay]" caption="coPay" attribute="1" defaultMemberUniqueName="[INSURANCE__5].[coPay].[All]" allUniqueName="[INSURANCE__5].[coPay].[All]" dimensionUniqueName="[INSURANCE__5]" displayFolder="" count="0" memberValueDatatype="130" unbalanced="0"/>
    <cacheHierarchy uniqueName="[PATIENT1  3].[firstName]" caption="firstName" attribute="1" defaultMemberUniqueName="[PATIENT1  3].[firstName].[All]" allUniqueName="[PATIENT1  3].[firstName].[All]" dimensionUniqueName="[PATIENT1  3]" displayFolder="" count="0" memberValueDatatype="130" unbalanced="0"/>
    <cacheHierarchy uniqueName="[PATIENT1  3].[lastName]" caption="lastName" attribute="1" defaultMemberUniqueName="[PATIENT1  3].[lastName].[All]" allUniqueName="[PATIENT1  3].[lastName].[All]" dimensionUniqueName="[PATIENT1  3]" displayFolder="" count="0" memberValueDatatype="130" unbalanced="0"/>
    <cacheHierarchy uniqueName="[PATIENT1  3].[birthdate]" caption="birthdate" attribute="1" defaultMemberUniqueName="[PATIENT1  3].[birthdate].[All]" allUniqueName="[PATIENT1  3].[birthdate].[All]" dimensionUniqueName="[PATIENT1  3]" displayFolder="" count="0" memberValueDatatype="130" unbalanced="0"/>
    <cacheHierarchy uniqueName="[PATIENT1  3].[address]" caption="address" attribute="1" defaultMemberUniqueName="[PATIENT1  3].[address].[All]" allUniqueName="[PATIENT1  3].[address].[All]" dimensionUniqueName="[PATIENT1  3]" displayFolder="" count="0" memberValueDatatype="130" unbalanced="0"/>
    <cacheHierarchy uniqueName="[PATIENT1  3].[phone]" caption="phone" attribute="1" defaultMemberUniqueName="[PATIENT1  3].[phone].[All]" allUniqueName="[PATIENT1  3].[phone].[All]" dimensionUniqueName="[PATIENT1  3]" displayFolder="" count="0" memberValueDatatype="130" unbalanced="0"/>
    <cacheHierarchy uniqueName="[PATIENT1  3].[gender]" caption="gender" attribute="1" defaultMemberUniqueName="[PATIENT1  3].[gender].[All]" allUniqueName="[PATIENT1  3].[gender].[All]" dimensionUniqueName="[PATIENT1  3]" displayFolder="" count="0" memberValueDatatype="130" unbalanced="0"/>
    <cacheHierarchy uniqueName="[PATIENT1  3].[insurance]" caption="insurance" attribute="1" defaultMemberUniqueName="[PATIENT1  3].[insurance].[All]" allUniqueName="[PATIENT1  3].[insurance].[All]" dimensionUniqueName="[PATIENT1  3]" displayFolder="" count="0" memberValueDatatype="130" unbalanced="0"/>
    <cacheHierarchy uniqueName="[PATIENT1  3].[patientID]" caption="patientID" attribute="1" defaultMemberUniqueName="[PATIENT1  3].[patientID].[All]" allUniqueName="[PATIENT1  3].[patientID].[All]" dimensionUniqueName="[PATIENT1  3]" displayFolder="" count="0" memberValueDatatype="20" unbalanced="0"/>
    <cacheHierarchy uniqueName="[PATIENT1_1].[firstName]" caption="firstName" attribute="1" defaultMemberUniqueName="[PATIENT1_1].[firstName].[All]" allUniqueName="[PATIENT1_1].[firstName].[All]" dimensionUniqueName="[PATIENT1_1]" displayFolder="" count="0" memberValueDatatype="130" unbalanced="0"/>
    <cacheHierarchy uniqueName="[PATIENT1_1].[lastName]" caption="lastName" attribute="1" defaultMemberUniqueName="[PATIENT1_1].[lastName].[All]" allUniqueName="[PATIENT1_1].[lastName].[All]" dimensionUniqueName="[PATIENT1_1]" displayFolder="" count="0" memberValueDatatype="130" unbalanced="0"/>
    <cacheHierarchy uniqueName="[PATIENT1_1].[birthdate]" caption="birthdate" attribute="1" time="1" defaultMemberUniqueName="[PATIENT1_1].[birthdate].[All]" allUniqueName="[PATIENT1_1].[birthdate].[All]" dimensionUniqueName="[PATIENT1_1]" displayFolder="" count="0" memberValueDatatype="7" unbalanced="0"/>
    <cacheHierarchy uniqueName="[PATIENT1_1].[address]" caption="address" attribute="1" defaultMemberUniqueName="[PATIENT1_1].[address].[All]" allUniqueName="[PATIENT1_1].[address].[All]" dimensionUniqueName="[PATIENT1_1]" displayFolder="" count="0" memberValueDatatype="130" unbalanced="0"/>
    <cacheHierarchy uniqueName="[PATIENT1_1].[phone]" caption="phone" attribute="1" defaultMemberUniqueName="[PATIENT1_1].[phone].[All]" allUniqueName="[PATIENT1_1].[phone].[All]" dimensionUniqueName="[PATIENT1_1]" displayFolder="" count="0" memberValueDatatype="130" unbalanced="0"/>
    <cacheHierarchy uniqueName="[PATIENT1_1].[gender]" caption="gender" attribute="1" defaultMemberUniqueName="[PATIENT1_1].[gender].[All]" allUniqueName="[PATIENT1_1].[gender].[All]" dimensionUniqueName="[PATIENT1_1]" displayFolder="" count="0" memberValueDatatype="130" unbalanced="0"/>
    <cacheHierarchy uniqueName="[PATIENT1_1].[insurance]" caption="insurance" attribute="1" defaultMemberUniqueName="[PATIENT1_1].[insurance].[All]" allUniqueName="[PATIENT1_1].[insurance].[All]" dimensionUniqueName="[PATIENT1_1]" displayFolder="" count="0" memberValueDatatype="130" unbalanced="0"/>
    <cacheHierarchy uniqueName="[PATIENT1_1].[patientID]" caption="patientID" attribute="1" defaultMemberUniqueName="[PATIENT1_1].[patientID].[All]" allUniqueName="[PATIENT1_1].[patientID].[All]" dimensionUniqueName="[PATIENT1_1]" displayFolder="" count="0" memberValueDatatype="20" unbalanced="0"/>
    <cacheHierarchy uniqueName="[PRESCRIPTIONS].[patientID]" caption="patientID" attribute="1" defaultMemberUniqueName="[PRESCRIPTIONS].[patientID].[All]" allUniqueName="[PRESCRIPTIONS].[patientID].[All]" dimensionUniqueName="[PRESCRIPTIONS]" displayFolder="" count="0" memberValueDatatype="20" unbalanced="0"/>
    <cacheHierarchy uniqueName="[PRESCRIPTIONS].[physID]" caption="physID" attribute="1" defaultMemberUniqueName="[PRESCRIPTIONS].[physID].[All]" allUniqueName="[PRESCRIPTIONS].[physID].[All]" dimensionUniqueName="[PRESCRIPTIONS]" displayFolder="" count="0" memberValueDatatype="20" unbalanced="0"/>
    <cacheHierarchy uniqueName="[PRESCRIPTIONS].[NDC]" caption="NDC" attribute="1" defaultMemberUniqueName="[PRESCRIPTIONS].[NDC].[All]" allUniqueName="[PRESCRIPTIONS].[NDC].[All]" dimensionUniqueName="[PRESCRIPTIONS]" displayFolder="" count="0" memberValueDatatype="20" unbalanced="0"/>
    <cacheHierarchy uniqueName="[PRESCRIPTIONS].[NNDC]" caption="NNDC" attribute="1" defaultMemberUniqueName="[PRESCRIPTIONS].[NNDC].[All]" allUniqueName="[PRESCRIPTIONS].[NNDC].[All]" dimensionUniqueName="[PRESCRIPTIONS]" displayFolder="" count="0" memberValueDatatype="20" unbalanced="0"/>
    <cacheHierarchy uniqueName="[PRESCRIPTIONS].[qty]" caption="qty" attribute="1" defaultMemberUniqueName="[PRESCRIPTIONS].[qty].[All]" allUniqueName="[PRESCRIPTIONS].[qty].[All]" dimensionUniqueName="[PRESCRIPTIONS]" displayFolder="" count="0" memberValueDatatype="20" unbalanced="0"/>
    <cacheHierarchy uniqueName="[PRESCRIPTIONS].[Cqty]" caption="Cqty" attribute="1" defaultMemberUniqueName="[PRESCRIPTIONS].[Cqty].[All]" allUniqueName="[PRESCRIPTIONS].[Cqty].[All]" dimensionUniqueName="[PRESCRIPTIONS]" displayFolder="" count="0" memberValueDatatype="20" unbalanced="0"/>
    <cacheHierarchy uniqueName="[PRESCRIPTIONS].[days]" caption="days" attribute="1" defaultMemberUniqueName="[PRESCRIPTIONS].[days].[All]" allUniqueName="[PRESCRIPTIONS].[days].[All]" dimensionUniqueName="[PRESCRIPTIONS]" displayFolder="" count="0" memberValueDatatype="20" unbalanced="0"/>
    <cacheHierarchy uniqueName="[PRESCRIPTIONS].[Date]" caption="Date" attribute="1" time="1" defaultMemberUniqueName="[PRESCRIPTIONS].[Date].[All]" allUniqueName="[PRESCRIPTIONS].[Date].[All]" dimensionUniqueName="[PRESCRIPTIONS]" displayFolder="" count="0" memberValueDatatype="7" unbalanced="0"/>
    <cacheHierarchy uniqueName="[PRESCRIPTIONS].[Drug Price]" caption="Drug Price" attribute="1" defaultMemberUniqueName="[PRESCRIPTIONS].[Drug Price].[All]" allUniqueName="[PRESCRIPTIONS].[Drug Price].[All]" dimensionUniqueName="[PRESCRIPTIONS]" displayFolder="" count="0" memberValueDatatype="5" unbalanced="0"/>
    <cacheHierarchy uniqueName="[PRESCRIPTIONS].[Revenue]" caption="Revenue" attribute="1" defaultMemberUniqueName="[PRESCRIPTIONS].[Revenue].[All]" allUniqueName="[PRESCRIPTIONS].[Revenue].[All]" dimensionUniqueName="[PRESCRIPTIONS]" displayFolder="" count="0" memberValueDatatype="5" unbalanced="0"/>
    <cacheHierarchy uniqueName="[PRESCRIPTIONS].[refills]" caption="refills" attribute="1" defaultMemberUniqueName="[PRESCRIPTIONS].[refills].[All]" allUniqueName="[PRESCRIPTIONS].[refills].[All]" dimensionUniqueName="[PRESCRIPTIONS]" displayFolder="" count="0" memberValueDatatype="20" unbalanced="0"/>
    <cacheHierarchy uniqueName="[PRESCRIPTIONS].[BringInsurance]" caption="BringInsurance" attribute="1" defaultMemberUniqueName="[PRESCRIPTIONS].[BringInsurance].[All]" allUniqueName="[PRESCRIPTIONS].[BringInsurance].[All]" dimensionUniqueName="[PRESCRIPTIONS]" displayFolder="" count="0" memberValueDatatype="130" unbalanced="0"/>
    <cacheHierarchy uniqueName="[PRESCRIPTIONS].[BringCopay]" caption="BringCopay" attribute="1" defaultMemberUniqueName="[PRESCRIPTIONS].[BringCopay].[All]" allUniqueName="[PRESCRIPTIONS].[BringCopay].[All]" dimensionUniqueName="[PRESCRIPTIONS]" displayFolder="" count="0" memberValueDatatype="130" unbalanced="0"/>
    <cacheHierarchy uniqueName="[PRESCRIPTIONS].[status]" caption="status" attribute="1" defaultMemberUniqueName="[PRESCRIPTIONS].[status].[All]" allUniqueName="[PRESCRIPTIONS].[status].[All]" dimensionUniqueName="[PRESCRIPTIONS]" displayFolder="" count="0" memberValueDatatype="130" unbalanced="0"/>
    <cacheHierarchy uniqueName="[PRESCRIPTIONS].[Date (Year)]" caption="Date (Year)" attribute="1" defaultMemberUniqueName="[PRESCRIPTIONS].[Date (Year)].[All]" allUniqueName="[PRESCRIPTIONS].[Date (Year)].[All]" dimensionUniqueName="[PRESCRIPTIONS]" displayFolder="" count="0" memberValueDatatype="130" unbalanced="0"/>
    <cacheHierarchy uniqueName="[PRESCRIPTIONS].[Date (Quarter)]" caption="Date (Quarter)" attribute="1" defaultMemberUniqueName="[PRESCRIPTIONS].[Date (Quarter)].[All]" allUniqueName="[PRESCRIPTIONS].[Date (Quarter)].[All]" dimensionUniqueName="[PRESCRIPTIONS]" displayFolder="" count="0" memberValueDatatype="130" unbalanced="0"/>
    <cacheHierarchy uniqueName="[PRESCRIPTIONS].[Date (Month)]" caption="Date (Month)" attribute="1" defaultMemberUniqueName="[PRESCRIPTIONS].[Date (Month)].[All]" allUniqueName="[PRESCRIPTIONS].[Date (Month)].[All]" dimensionUniqueName="[PRESCRIPTIONS]" displayFolder="" count="0" memberValueDatatype="130" unbalanced="0"/>
    <cacheHierarchy uniqueName="[PRESCRIPTIONS  3].[patientID]" caption="patientID" attribute="1" defaultMemberUniqueName="[PRESCRIPTIONS  3].[patientID].[All]" allUniqueName="[PRESCRIPTIONS  3].[patientID].[All]" dimensionUniqueName="[PRESCRIPTIONS  3]" displayFolder="" count="0" memberValueDatatype="20" unbalanced="0"/>
    <cacheHierarchy uniqueName="[PRESCRIPTIONS  3].[physID]" caption="physID" attribute="1" defaultMemberUniqueName="[PRESCRIPTIONS  3].[physID].[All]" allUniqueName="[PRESCRIPTIONS  3].[physID].[All]" dimensionUniqueName="[PRESCRIPTIONS  3]" displayFolder="" count="0" memberValueDatatype="20" unbalanced="0"/>
    <cacheHierarchy uniqueName="[PRESCRIPTIONS  3].[NDC]" caption="NDC" attribute="1" defaultMemberUniqueName="[PRESCRIPTIONS  3].[NDC].[All]" allUniqueName="[PRESCRIPTIONS  3].[NDC].[All]" dimensionUniqueName="[PRESCRIPTIONS  3]" displayFolder="" count="0" memberValueDatatype="20" unbalanced="0"/>
    <cacheHierarchy uniqueName="[PRESCRIPTIONS  3].[qty]" caption="qty" attribute="1" defaultMemberUniqueName="[PRESCRIPTIONS  3].[qty].[All]" allUniqueName="[PRESCRIPTIONS  3].[qty].[All]" dimensionUniqueName="[PRESCRIPTIONS  3]" displayFolder="" count="0" memberValueDatatype="20" unbalanced="0"/>
    <cacheHierarchy uniqueName="[PRESCRIPTIONS  3].[days]" caption="days" attribute="1" defaultMemberUniqueName="[PRESCRIPTIONS  3].[days].[All]" allUniqueName="[PRESCRIPTIONS  3].[days].[All]" dimensionUniqueName="[PRESCRIPTIONS  3]" displayFolder="" count="0" memberValueDatatype="20" unbalanced="0"/>
    <cacheHierarchy uniqueName="[PRESCRIPTIONS  3].[refills]" caption="refills" attribute="1" defaultMemberUniqueName="[PRESCRIPTIONS  3].[refills].[All]" allUniqueName="[PRESCRIPTIONS  3].[refills].[All]" dimensionUniqueName="[PRESCRIPTIONS  3]" displayFolder="" count="0" memberValueDatatype="20" unbalanced="0"/>
    <cacheHierarchy uniqueName="[PRESCRIPTIONS  3].[status]" caption="status" attribute="1" defaultMemberUniqueName="[PRESCRIPTIONS  3].[status].[All]" allUniqueName="[PRESCRIPTIONS  3].[status].[All]" dimensionUniqueName="[PRESCRIPTIONS  3]" displayFolder="" count="0" memberValueDatatype="130" unbalanced="0"/>
    <cacheHierarchy uniqueName="[SUPPLIER].[name]" caption="name" attribute="1" defaultMemberUniqueName="[SUPPLIER].[name].[All]" allUniqueName="[SUPPLIER].[name].[All]" dimensionUniqueName="[SUPPLIER]" displayFolder="" count="0" memberValueDatatype="130" unbalanced="0"/>
    <cacheHierarchy uniqueName="[SUPPLIER].[address]" caption="address" attribute="1" defaultMemberUniqueName="[SUPPLIER].[address].[All]" allUniqueName="[SUPPLIER].[address].[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130" unbalanced="0"/>
    <cacheHierarchy uniqueName="[SUPPLIER].[supID]" caption="supID" attribute="1" defaultMemberUniqueName="[SUPPLIER].[supID].[All]" allUniqueName="[SUPPLIER].[supID].[All]" dimensionUniqueName="[SUPPLIER]" displayFolder="" count="0" memberValueDatatype="20" unbalanced="0"/>
    <cacheHierarchy uniqueName="[SUPPLIER  3].[name]" caption="name" attribute="1" defaultMemberUniqueName="[SUPPLIER  3].[name].[All]" allUniqueName="[SUPPLIER  3].[name].[All]" dimensionUniqueName="[SUPPLIER  3]" displayFolder="" count="0" memberValueDatatype="130" unbalanced="0"/>
    <cacheHierarchy uniqueName="[SUPPLIER  3].[address]" caption="address" attribute="1" defaultMemberUniqueName="[SUPPLIER  3].[address].[All]" allUniqueName="[SUPPLIER  3].[address].[All]" dimensionUniqueName="[SUPPLIER  3]" displayFolder="" count="0" memberValueDatatype="130" unbalanced="0"/>
    <cacheHierarchy uniqueName="[SUPPLIER  3].[phone]" caption="phone" attribute="1" defaultMemberUniqueName="[SUPPLIER  3].[phone].[All]" allUniqueName="[SUPPLIER  3].[phone].[All]" dimensionUniqueName="[SUPPLIER  3]" displayFolder="" count="0" memberValueDatatype="130" unbalanced="0"/>
    <cacheHierarchy uniqueName="[SUPPLIER  3].[supID]" caption="supID" attribute="1" defaultMemberUniqueName="[SUPPLIER  3].[supID].[All]" allUniqueName="[SUPPLIER  3].[supID].[All]" dimensionUniqueName="[SUPPLIER  3]" displayFolder="" count="0" memberValueDatatype="20" unbalanced="0"/>
    <cacheHierarchy uniqueName="[PRESCRIPTIONS].[Date (Month Index)]" caption="Date (Month Index)" attribute="1" defaultMemberUniqueName="[PRESCRIPTIONS].[Date (Month Index)].[All]" allUniqueName="[PRESCRIPTIONS].[Date (Month Index)].[All]" dimensionUniqueName="[PRESCRIPTIONS]" displayFolder="" count="0" memberValueDatatype="20" unbalanced="0" hidden="1"/>
    <cacheHierarchy uniqueName="[Measures].[__XL_Count DRUGS  3]" caption="__XL_Count DRUGS  3" measure="1" displayFolder="" measureGroup="DRUGS  3" count="0" hidden="1"/>
    <cacheHierarchy uniqueName="[Measures].[__XL_Count DOCTOR1  3]" caption="__XL_Count DOCTOR1  3" measure="1" displayFolder="" measureGroup="DOCTOR1  3" count="0" hidden="1"/>
    <cacheHierarchy uniqueName="[Measures].[__XL_Count INSURANCE  3]" caption="__XL_Count INSURANCE  3" measure="1" displayFolder="" measureGroup="INSURANCE  3" count="0" hidden="1"/>
    <cacheHierarchy uniqueName="[Measures].[__XL_Count PATIENT1  3]" caption="__XL_Count PATIENT1  3" measure="1" displayFolder="" measureGroup="PATIENT1  3" count="0" hidden="1"/>
    <cacheHierarchy uniqueName="[Measures].[__XL_Count PRESCRIPTIONS  3]" caption="__XL_Count PRESCRIPTIONS  3" measure="1" displayFolder="" measureGroup="PRESCRIPTIONS  3" count="0" hidden="1"/>
    <cacheHierarchy uniqueName="[Measures].[__XL_Count SUPPLIER  3]" caption="__XL_Count SUPPLIER  3" measure="1" displayFolder="" measureGroup="SUPPLIER  3" count="0" hidden="1"/>
    <cacheHierarchy uniqueName="[Measures].[__XL_Count INSURANCE  6]" caption="__XL_Count INSURANCE  6" measure="1" displayFolder="" measureGroup="INSURANCE  6" count="0" hidden="1"/>
    <cacheHierarchy uniqueName="[Measures].[__XL_Count PATIENT1_1]" caption="__XL_Count PATIENT1_1" measure="1" displayFolder="" measureGroup="PATIENT1_1" count="0" hidden="1"/>
    <cacheHierarchy uniqueName="[Measures].[__XL_Count PRESCRIPTIONS]" caption="__XL_Count PRESCRIPTIONS" measure="1" displayFolder="" measureGroup="PRESCRIPTIONS" count="0" hidden="1"/>
    <cacheHierarchy uniqueName="[Measures].[__XL_Count DRUGS]" caption="__XL_Count DRUGS" measure="1" displayFolder="" measureGroup="DRUGS" count="0" hidden="1"/>
    <cacheHierarchy uniqueName="[Measures].[__XL_Count DOCTOR1_1]" caption="__XL_Count DOCTOR1_1" measure="1" displayFolder="" measureGroup="DOCTOR1_1" count="0" hidden="1"/>
    <cacheHierarchy uniqueName="[Measures].[__XL_Count SUPPLIER]" caption="__XL_Count SUPPLIER" measure="1" displayFolder="" measureGroup="SUPPLIER" count="0" hidden="1"/>
    <cacheHierarchy uniqueName="[Measures].[__XL_Count INSURANCE__5]" caption="__XL_Count INSURANCE__5" measure="1" displayFolder="" measureGroup="INSURANCE__5" count="0" hidden="1"/>
    <cacheHierarchy uniqueName="[Measures].[__No measures defined]" caption="__No measures defined" measure="1" displayFolder="" count="0" hidden="1"/>
    <cacheHierarchy uniqueName="[Measures].[Count of patientID]" caption="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Distinct Count of patientID]" caption="Distinct 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Sum of NDC]" caption="Sum of NDC" measure="1" displayFolder="" measureGroup="PRESCRIPTIONS" count="0" hidden="1">
      <extLst>
        <ext xmlns:x15="http://schemas.microsoft.com/office/spreadsheetml/2010/11/main" uri="{B97F6D7D-B522-45F9-BDA1-12C45D357490}">
          <x15:cacheHierarchy aggregatedColumn="58"/>
        </ext>
      </extLst>
    </cacheHierarchy>
    <cacheHierarchy uniqueName="[Measures].[Count of NDC]" caption="Count of NDC" measure="1" displayFolder="" measureGroup="PRESCRIPTIONS" count="0" hidden="1">
      <extLst>
        <ext xmlns:x15="http://schemas.microsoft.com/office/spreadsheetml/2010/11/main" uri="{B97F6D7D-B522-45F9-BDA1-12C45D357490}">
          <x15:cacheHierarchy aggregatedColumn="58"/>
        </ext>
      </extLst>
    </cacheHierarchy>
    <cacheHierarchy uniqueName="[Measures].[Sum of qty]" caption="Sum of qty" measure="1" displayFolder="" measureGroup="PRESCRIPTIONS  3" count="0" hidden="1">
      <extLst>
        <ext xmlns:x15="http://schemas.microsoft.com/office/spreadsheetml/2010/11/main" uri="{B97F6D7D-B522-45F9-BDA1-12C45D357490}">
          <x15:cacheHierarchy aggregatedColumn="76"/>
        </ext>
      </extLst>
    </cacheHierarchy>
    <cacheHierarchy uniqueName="[Measures].[Sum of qty 2]" caption="Sum of qty 2" measure="1" displayFolder="" measureGroup="PRESCRIPTIONS" count="0" hidden="1">
      <extLst>
        <ext xmlns:x15="http://schemas.microsoft.com/office/spreadsheetml/2010/11/main" uri="{B97F6D7D-B522-45F9-BDA1-12C45D357490}">
          <x15:cacheHierarchy aggregatedColumn="60"/>
        </ext>
      </extLst>
    </cacheHierarchy>
    <cacheHierarchy uniqueName="[Measures].[Sum of patientID]" caption="Sum of patientID" measure="1" displayFolder="" measureGroup="PRESCRIPTIONS" count="0" hidden="1">
      <extLst>
        <ext xmlns:x15="http://schemas.microsoft.com/office/spreadsheetml/2010/11/main" uri="{B97F6D7D-B522-45F9-BDA1-12C45D357490}">
          <x15:cacheHierarchy aggregatedColumn="56"/>
        </ext>
      </extLst>
    </cacheHierarchy>
    <cacheHierarchy uniqueName="[Measures].[Sum of physID]" caption="Sum of physID" measure="1" displayFolder="" measureGroup="PRESCRIPTIONS" count="0" hidden="1">
      <extLst>
        <ext xmlns:x15="http://schemas.microsoft.com/office/spreadsheetml/2010/11/main" uri="{B97F6D7D-B522-45F9-BDA1-12C45D357490}">
          <x15:cacheHierarchy aggregatedColumn="57"/>
        </ext>
      </extLst>
    </cacheHierarchy>
    <cacheHierarchy uniqueName="[Measures].[Count of gender]" caption="Count of gender" measure="1" displayFolder="" measureGroup="PATIENT1  3" count="0" hidden="1">
      <extLst>
        <ext xmlns:x15="http://schemas.microsoft.com/office/spreadsheetml/2010/11/main" uri="{B97F6D7D-B522-45F9-BDA1-12C45D357490}">
          <x15:cacheHierarchy aggregatedColumn="45"/>
        </ext>
      </extLst>
    </cacheHierarchy>
    <cacheHierarchy uniqueName="[Measures].[Sum of supID]" caption="Sum of supID" measure="1" displayFolder="" measureGroup="SUPPLIER  3" count="0" hidden="1">
      <extLst>
        <ext xmlns:x15="http://schemas.microsoft.com/office/spreadsheetml/2010/11/main" uri="{B97F6D7D-B522-45F9-BDA1-12C45D357490}">
          <x15:cacheHierarchy aggregatedColumn="87"/>
        </ext>
      </extLst>
    </cacheHierarchy>
    <cacheHierarchy uniqueName="[Measures].[Count of NDC 2]" caption="Count of NDC 2" measure="1" displayFolder="" measureGroup="DRUGS" count="0" hidden="1">
      <extLst>
        <ext xmlns:x15="http://schemas.microsoft.com/office/spreadsheetml/2010/11/main" uri="{B97F6D7D-B522-45F9-BDA1-12C45D357490}">
          <x15:cacheHierarchy aggregatedColumn="10"/>
        </ext>
      </extLst>
    </cacheHierarchy>
    <cacheHierarchy uniqueName="[Measures].[Count of status]" caption="Count of status" measure="1" displayFolder="" measureGroup="PRESCRIPTIONS  3" count="0" hidden="1">
      <extLst>
        <ext xmlns:x15="http://schemas.microsoft.com/office/spreadsheetml/2010/11/main" uri="{B97F6D7D-B522-45F9-BDA1-12C45D357490}">
          <x15:cacheHierarchy aggregatedColumn="79"/>
        </ext>
      </extLst>
    </cacheHierarchy>
    <cacheHierarchy uniqueName="[Measures].[Sum of Revenue]" caption="Sum of Revenue" measure="1" displayFolder="" measureGroup="PRESCRIPTIONS" count="0" hidden="1">
      <extLst>
        <ext xmlns:x15="http://schemas.microsoft.com/office/spreadsheetml/2010/11/main" uri="{B97F6D7D-B522-45F9-BDA1-12C45D357490}">
          <x15:cacheHierarchy aggregatedColumn="65"/>
        </ext>
      </extLst>
    </cacheHierarchy>
    <cacheHierarchy uniqueName="[Measures].[Sum of NNDC]" caption="Sum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NNDC]" caption="Count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gender 2]" caption="Count of gender 2" measure="1" displayFolder="" measureGroup="PATIENT1_1" count="0" hidden="1">
      <extLst>
        <ext xmlns:x15="http://schemas.microsoft.com/office/spreadsheetml/2010/11/main" uri="{B97F6D7D-B522-45F9-BDA1-12C45D357490}">
          <x15:cacheHierarchy aggregatedColumn="53"/>
        </ext>
      </extLst>
    </cacheHierarchy>
    <cacheHierarchy uniqueName="[Measures].[Count of status 2]" caption="Count of status 2" measure="1" displayFolder="" measureGroup="PRESCRIPTIONS" count="0" hidden="1">
      <extLst>
        <ext xmlns:x15="http://schemas.microsoft.com/office/spreadsheetml/2010/11/main" uri="{B97F6D7D-B522-45F9-BDA1-12C45D357490}">
          <x15:cacheHierarchy aggregatedColumn="69"/>
        </ext>
      </extLst>
    </cacheHierarchy>
    <cacheHierarchy uniqueName="[Measures].[Count of patientID 2]" caption="Count of patientID 2" measure="1" displayFolder="" measureGroup="PRESCRIPTIONS" count="0" hidden="1">
      <extLst>
        <ext xmlns:x15="http://schemas.microsoft.com/office/spreadsheetml/2010/11/main" uri="{B97F6D7D-B522-45F9-BDA1-12C45D357490}">
          <x15:cacheHierarchy aggregatedColumn="56"/>
        </ext>
      </extLst>
    </cacheHierarchy>
    <cacheHierarchy uniqueName="[Measures].[Sum of NNDC 2]" caption="Sum of NNDC 2" measure="1" displayFolder="" measureGroup="DRUGS" count="0" hidden="1">
      <extLst>
        <ext xmlns:x15="http://schemas.microsoft.com/office/spreadsheetml/2010/11/main" uri="{B97F6D7D-B522-45F9-BDA1-12C45D357490}">
          <x15:cacheHierarchy aggregatedColumn="11"/>
        </ext>
      </extLst>
    </cacheHierarchy>
    <cacheHierarchy uniqueName="[Measures].[Count of NNDC 2]" caption="Count of NNDC 2" measure="1" displayFolder="" measureGroup="DRUGS"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608154624"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3.771612731478" backgroundQuery="1" createdVersion="3" refreshedVersion="8" minRefreshableVersion="3" recordCount="0" supportSubquery="1" supportAdvancedDrill="1" xr:uid="{418579B9-3005-4E0E-AC32-D69A5ABE8F41}">
  <cacheSource type="external" connectionId="21">
    <extLst>
      <ext xmlns:x14="http://schemas.microsoft.com/office/spreadsheetml/2009/9/main" uri="{F057638F-6D5F-4e77-A914-E7F072B9BCA8}">
        <x14:sourceConnection name="ThisWorkbookDataModel"/>
      </ext>
    </extLst>
  </cacheSource>
  <cacheFields count="0"/>
  <cacheHierarchies count="123">
    <cacheHierarchy uniqueName="[DOCTOR1  3].[physID]" caption="physID" attribute="1" defaultMemberUniqueName="[DOCTOR1  3].[physID].[All]" allUniqueName="[DOCTOR1  3].[physID].[All]" dimensionUniqueName="[DOCTOR1  3]" displayFolder="" count="0" memberValueDatatype="20" unbalanced="0"/>
    <cacheHierarchy uniqueName="[DOCTOR1  3].[name]" caption="name" attribute="1" defaultMemberUniqueName="[DOCTOR1  3].[name].[All]" allUniqueName="[DOCTOR1  3].[name].[All]" dimensionUniqueName="[DOCTOR1  3]" displayFolder="" count="0" memberValueDatatype="130" unbalanced="0"/>
    <cacheHierarchy uniqueName="[DOCTOR1  3].[address]" caption="address" attribute="1" defaultMemberUniqueName="[DOCTOR1  3].[address].[All]" allUniqueName="[DOCTOR1  3].[address].[All]" dimensionUniqueName="[DOCTOR1  3]" displayFolder="" count="0" memberValueDatatype="130" unbalanced="0"/>
    <cacheHierarchy uniqueName="[DOCTOR1  3].[phone]" caption="phone" attribute="1" defaultMemberUniqueName="[DOCTOR1  3].[phone].[All]" allUniqueName="[DOCTOR1  3].[phone].[All]" dimensionUniqueName="[DOCTOR1  3]" displayFolder="" count="0" memberValueDatatype="130" unbalanced="0"/>
    <cacheHierarchy uniqueName="[DOCTOR1_1].[physID]" caption="physID" attribute="1" defaultMemberUniqueName="[DOCTOR1_1].[physID].[All]" allUniqueName="[DOCTOR1_1].[physID].[All]" dimensionUniqueName="[DOCTOR1_1]" displayFolder="" count="0" memberValueDatatype="130" unbalanced="0"/>
    <cacheHierarchy uniqueName="[DOCTOR1_1].[name]" caption="name" attribute="1" defaultMemberUniqueName="[DOCTOR1_1].[name].[All]" allUniqueName="[DOCTOR1_1].[name].[All]" dimensionUniqueName="[DOCTOR1_1]" displayFolder="" count="0" memberValueDatatype="130" unbalanced="0"/>
    <cacheHierarchy uniqueName="[DOCTOR1_1].[address]" caption="address" attribute="1" defaultMemberUniqueName="[DOCTOR1_1].[address].[All]" allUniqueName="[DOCTOR1_1].[address].[All]" dimensionUniqueName="[DOCTOR1_1]" displayFolder="" count="0" memberValueDatatype="130" unbalanced="0"/>
    <cacheHierarchy uniqueName="[DOCTOR1_1].[phone]" caption="phone" attribute="1" defaultMemberUniqueName="[DOCTOR1_1].[phone].[All]" allUniqueName="[DOCTOR1_1].[phone].[All]" dimensionUniqueName="[DOCTOR1_1]" displayFolder="" count="0" memberValueDatatype="130" unbalanced="0"/>
    <cacheHierarchy uniqueName="[DRUGS].[brandName]" caption="brandName" attribute="1" defaultMemberUniqueName="[DRUGS].[brandName].[All]" allUniqueName="[DRUGS].[brandName].[All]" dimensionUniqueName="[DRUGS]" displayFolder="" count="0" memberValueDatatype="130" unbalanced="0"/>
    <cacheHierarchy uniqueName="[DRUGS].[genericName]" caption="genericName" attribute="1" defaultMemberUniqueName="[DRUGS].[genericName].[All]" allUniqueName="[DRUGS].[genericName].[All]" dimensionUniqueName="[DRUGS]" displayFolder="" count="0" memberValueDatatype="130" unbalanced="0"/>
    <cacheHierarchy uniqueName="[DRUGS].[NDC]" caption="NDC" attribute="1" defaultMemberUniqueName="[DRUGS].[NDC].[All]" allUniqueName="[DRUGS].[NDC].[All]" dimensionUniqueName="[DRUGS]" displayFolder="" count="0" memberValueDatatype="130" unbalanced="0"/>
    <cacheHierarchy uniqueName="[DRUGS].[NNDC]" caption="NNDC" attribute="1" defaultMemberUniqueName="[DRUGS].[NNDC].[All]" allUniqueName="[DRUGS].[NNDC].[All]" dimensionUniqueName="[DRUGS]" displayFolder="" count="0" memberValueDatatype="20" unbalanced="0"/>
    <cacheHierarchy uniqueName="[DRUGS].[dosage]" caption="dosage" attribute="1" defaultMemberUniqueName="[DRUGS].[dosage].[All]" allUniqueName="[DRUGS].[dosage].[All]" dimensionUniqueName="[DRUGS]" displayFolder="" count="0" memberValueDatatype="130" unbalanced="0"/>
    <cacheHierarchy uniqueName="[DRUGS].[expDate]" caption="expDate" attribute="1" defaultMemberUniqueName="[DRUGS].[expDate].[All]" allUniqueName="[DRUGS].[expDate].[All]" dimensionUniqueName="[DRUGS]" displayFolder="" count="0" memberValueDatatype="130" unbalanced="0"/>
    <cacheHierarchy uniqueName="[DRUGS].[Days to Expiry]" caption="Days to Expiry" attribute="1" defaultMemberUniqueName="[DRUGS].[Days to Expiry].[All]" allUniqueName="[DRUGS].[Days to Expiry].[All]" dimensionUniqueName="[DRUGS]" displayFolder="" count="0" memberValueDatatype="20" unbalanced="0"/>
    <cacheHierarchy uniqueName="[DRUGS].[Expiry Status]" caption="Expiry Status" attribute="1" defaultMemberUniqueName="[DRUGS].[Expiry Status].[All]" allUniqueName="[DRUGS].[Expiry Status].[All]" dimensionUniqueName="[DRUGS]" displayFolder="" count="0" memberValueDatatype="130" unbalanced="0"/>
    <cacheHierarchy uniqueName="[DRUGS].[supID]" caption="supID" attribute="1" defaultMemberUniqueName="[DRUGS].[supID].[All]" allUniqueName="[DRUGS].[supID].[All]" dimensionUniqueName="[DRUGS]" displayFolder="" count="0" memberValueDatatype="130" unbalanced="0"/>
    <cacheHierarchy uniqueName="[DRUGS].[Drug Category]" caption="Drug Category" attribute="1" defaultMemberUniqueName="[DRUGS].[Drug Category].[All]" allUniqueName="[DRUGS].[Drug Category].[All]" dimensionUniqueName="[DRUGS]" displayFolder="" count="0" memberValueDatatype="130" unbalanced="0"/>
    <cacheHierarchy uniqueName="[DRUGS].[purchasePrice]" caption="purchasePrice" attribute="1" defaultMemberUniqueName="[DRUGS].[purchasePrice].[All]" allUniqueName="[DRUGS].[purchasePrice].[All]" dimensionUniqueName="[DRUGS]" displayFolder="" count="0" memberValueDatatype="130" unbalanced="0"/>
    <cacheHierarchy uniqueName="[DRUGS].[cpurchasePrice]" caption="cpurchasePrice" attribute="1" defaultMemberUniqueName="[DRUGS].[cpurchasePrice].[All]" allUniqueName="[DRUGS].[cpurchasePrice].[All]" dimensionUniqueName="[DRUGS]" displayFolder="" count="0" memberValueDatatype="5" unbalanced="0"/>
    <cacheHierarchy uniqueName="[DRUGS].[sellPrice]" caption="sellPrice" attribute="1" defaultMemberUniqueName="[DRUGS].[sellPrice].[All]" allUniqueName="[DRUGS].[sellPrice].[All]" dimensionUniqueName="[DRUGS]" displayFolder="" count="0" memberValueDatatype="130" unbalanced="0"/>
    <cacheHierarchy uniqueName="[DRUGS].[Exp Date]" caption="Exp Date" attribute="1" time="1" defaultMemberUniqueName="[DRUGS].[Exp Date].[All]" allUniqueName="[DRUGS].[Exp Date].[All]" dimensionUniqueName="[DRUGS]" displayFolder="" count="0" memberValueDatatype="7" unbalanced="0"/>
    <cacheHierarchy uniqueName="[DRUGS  3].[brandName]" caption="brandName" attribute="1" defaultMemberUniqueName="[DRUGS  3].[brandName].[All]" allUniqueName="[DRUGS  3].[brandName].[All]" dimensionUniqueName="[DRUGS  3]" displayFolder="" count="0" memberValueDatatype="130" unbalanced="0"/>
    <cacheHierarchy uniqueName="[DRUGS  3].[genericName]" caption="genericName" attribute="1" defaultMemberUniqueName="[DRUGS  3].[genericName].[All]" allUniqueName="[DRUGS  3].[genericName].[All]" dimensionUniqueName="[DRUGS  3]" displayFolder="" count="0" memberValueDatatype="130" unbalanced="0"/>
    <cacheHierarchy uniqueName="[DRUGS  3].[NDC]" caption="NDC" attribute="1" defaultMemberUniqueName="[DRUGS  3].[NDC].[All]" allUniqueName="[DRUGS  3].[NDC].[All]" dimensionUniqueName="[DRUGS  3]" displayFolder="" count="0" memberValueDatatype="20" unbalanced="0"/>
    <cacheHierarchy uniqueName="[DRUGS  3].[dosage]" caption="dosage" attribute="1" defaultMemberUniqueName="[DRUGS  3].[dosage].[All]" allUniqueName="[DRUGS  3].[dosage].[All]" dimensionUniqueName="[DRUGS  3]" displayFolder="" count="0" memberValueDatatype="20" unbalanced="0"/>
    <cacheHierarchy uniqueName="[DRUGS  3].[expDate]" caption="expDate" attribute="1" defaultMemberUniqueName="[DRUGS  3].[expDate].[All]" allUniqueName="[DRUGS  3].[expDate].[All]" dimensionUniqueName="[DRUGS  3]" displayFolder="" count="0" memberValueDatatype="130" unbalanced="0"/>
    <cacheHierarchy uniqueName="[DRUGS  3].[supID]" caption="supID" attribute="1" defaultMemberUniqueName="[DRUGS  3].[supID].[All]" allUniqueName="[DRUGS  3].[supID].[All]" dimensionUniqueName="[DRUGS  3]" displayFolder="" count="0" memberValueDatatype="20" unbalanced="0"/>
    <cacheHierarchy uniqueName="[DRUGS  3].[purchasePrice]" caption="purchasePrice" attribute="1" defaultMemberUniqueName="[DRUGS  3].[purchasePrice].[All]" allUniqueName="[DRUGS  3].[purchasePrice].[All]" dimensionUniqueName="[DRUGS  3]" displayFolder="" count="0" memberValueDatatype="5" unbalanced="0"/>
    <cacheHierarchy uniqueName="[DRUGS  3].[sellPrice]" caption="sellPrice" attribute="1" defaultMemberUniqueName="[DRUGS  3].[sellPrice].[All]" allUniqueName="[DRUGS  3].[sellPrice].[All]" dimensionUniqueName="[DRUGS  3]" displayFolder="" count="0" memberValueDatatype="5" unbalanced="0"/>
    <cacheHierarchy uniqueName="[INSURANCE  3].[Column1]" caption="Column1" attribute="1" defaultMemberUniqueName="[INSURANCE  3].[Column1].[All]" allUniqueName="[INSURANCE  3].[Column1].[All]" dimensionUniqueName="[INSURANCE  3]" displayFolder="" count="0" memberValueDatatype="130" unbalanced="0"/>
    <cacheHierarchy uniqueName="[INSURANCE  3].[Column2]" caption="Column2" attribute="1" defaultMemberUniqueName="[INSURANCE  3].[Column2].[All]" allUniqueName="[INSURANCE  3].[Column2].[All]" dimensionUniqueName="[INSURANCE  3]" displayFolder="" count="0" memberValueDatatype="130" unbalanced="0"/>
    <cacheHierarchy uniqueName="[INSURANCE  3].[Column3]" caption="Column3" attribute="1" defaultMemberUniqueName="[INSURANCE  3].[Column3].[All]" allUniqueName="[INSURANCE  3].[Column3].[All]" dimensionUniqueName="[INSURANCE  3]" displayFolder="" count="0" memberValueDatatype="130" unbalanced="0"/>
    <cacheHierarchy uniqueName="[INSURANCE  6].[Column1]" caption="Column1" attribute="1" defaultMemberUniqueName="[INSURANCE  6].[Column1].[All]" allUniqueName="[INSURANCE  6].[Column1].[All]" dimensionUniqueName="[INSURANCE  6]" displayFolder="" count="0" memberValueDatatype="130" unbalanced="0"/>
    <cacheHierarchy uniqueName="[INSURANCE  6].[Column2]" caption="Column2" attribute="1" defaultMemberUniqueName="[INSURANCE  6].[Column2].[All]" allUniqueName="[INSURANCE  6].[Column2].[All]" dimensionUniqueName="[INSURANCE  6]" displayFolder="" count="0" memberValueDatatype="130" unbalanced="0"/>
    <cacheHierarchy uniqueName="[INSURANCE  6].[Column3]" caption="Column3" attribute="1" defaultMemberUniqueName="[INSURANCE  6].[Column3].[All]" allUniqueName="[INSURANCE  6].[Column3].[All]" dimensionUniqueName="[INSURANCE  6]" displayFolder="" count="0" memberValueDatatype="130" unbalanced="0"/>
    <cacheHierarchy uniqueName="[INSURANCE__5].[name]" caption="name" attribute="1" defaultMemberUniqueName="[INSURANCE__5].[name].[All]" allUniqueName="[INSURANCE__5].[name].[All]" dimensionUniqueName="[INSURANCE__5]" displayFolder="" count="0" memberValueDatatype="130" unbalanced="0"/>
    <cacheHierarchy uniqueName="[INSURANCE__5].[phone]" caption="phone" attribute="1" defaultMemberUniqueName="[INSURANCE__5].[phone].[All]" allUniqueName="[INSURANCE__5].[phone].[All]" dimensionUniqueName="[INSURANCE__5]" displayFolder="" count="0" memberValueDatatype="130" unbalanced="0"/>
    <cacheHierarchy uniqueName="[INSURANCE__5].[ClearcoPay]" caption="ClearcoPay" attribute="1" defaultMemberUniqueName="[INSURANCE__5].[ClearcoPay].[All]" allUniqueName="[INSURANCE__5].[ClearcoPay].[All]" dimensionUniqueName="[INSURANCE__5]" displayFolder="" count="0" memberValueDatatype="20" unbalanced="0"/>
    <cacheHierarchy uniqueName="[INSURANCE__5].[coPay]" caption="coPay" attribute="1" defaultMemberUniqueName="[INSURANCE__5].[coPay].[All]" allUniqueName="[INSURANCE__5].[coPay].[All]" dimensionUniqueName="[INSURANCE__5]" displayFolder="" count="0" memberValueDatatype="130" unbalanced="0"/>
    <cacheHierarchy uniqueName="[PATIENT1  3].[firstName]" caption="firstName" attribute="1" defaultMemberUniqueName="[PATIENT1  3].[firstName].[All]" allUniqueName="[PATIENT1  3].[firstName].[All]" dimensionUniqueName="[PATIENT1  3]" displayFolder="" count="0" memberValueDatatype="130" unbalanced="0"/>
    <cacheHierarchy uniqueName="[PATIENT1  3].[lastName]" caption="lastName" attribute="1" defaultMemberUniqueName="[PATIENT1  3].[lastName].[All]" allUniqueName="[PATIENT1  3].[lastName].[All]" dimensionUniqueName="[PATIENT1  3]" displayFolder="" count="0" memberValueDatatype="130" unbalanced="0"/>
    <cacheHierarchy uniqueName="[PATIENT1  3].[birthdate]" caption="birthdate" attribute="1" defaultMemberUniqueName="[PATIENT1  3].[birthdate].[All]" allUniqueName="[PATIENT1  3].[birthdate].[All]" dimensionUniqueName="[PATIENT1  3]" displayFolder="" count="0" memberValueDatatype="130" unbalanced="0"/>
    <cacheHierarchy uniqueName="[PATIENT1  3].[address]" caption="address" attribute="1" defaultMemberUniqueName="[PATIENT1  3].[address].[All]" allUniqueName="[PATIENT1  3].[address].[All]" dimensionUniqueName="[PATIENT1  3]" displayFolder="" count="0" memberValueDatatype="130" unbalanced="0"/>
    <cacheHierarchy uniqueName="[PATIENT1  3].[phone]" caption="phone" attribute="1" defaultMemberUniqueName="[PATIENT1  3].[phone].[All]" allUniqueName="[PATIENT1  3].[phone].[All]" dimensionUniqueName="[PATIENT1  3]" displayFolder="" count="0" memberValueDatatype="130" unbalanced="0"/>
    <cacheHierarchy uniqueName="[PATIENT1  3].[gender]" caption="gender" attribute="1" defaultMemberUniqueName="[PATIENT1  3].[gender].[All]" allUniqueName="[PATIENT1  3].[gender].[All]" dimensionUniqueName="[PATIENT1  3]" displayFolder="" count="0" memberValueDatatype="130" unbalanced="0"/>
    <cacheHierarchy uniqueName="[PATIENT1  3].[insurance]" caption="insurance" attribute="1" defaultMemberUniqueName="[PATIENT1  3].[insurance].[All]" allUniqueName="[PATIENT1  3].[insurance].[All]" dimensionUniqueName="[PATIENT1  3]" displayFolder="" count="0" memberValueDatatype="130" unbalanced="0"/>
    <cacheHierarchy uniqueName="[PATIENT1  3].[patientID]" caption="patientID" attribute="1" defaultMemberUniqueName="[PATIENT1  3].[patientID].[All]" allUniqueName="[PATIENT1  3].[patientID].[All]" dimensionUniqueName="[PATIENT1  3]" displayFolder="" count="0" memberValueDatatype="20" unbalanced="0"/>
    <cacheHierarchy uniqueName="[PATIENT1_1].[firstName]" caption="firstName" attribute="1" defaultMemberUniqueName="[PATIENT1_1].[firstName].[All]" allUniqueName="[PATIENT1_1].[firstName].[All]" dimensionUniqueName="[PATIENT1_1]" displayFolder="" count="0" memberValueDatatype="130" unbalanced="0"/>
    <cacheHierarchy uniqueName="[PATIENT1_1].[lastName]" caption="lastName" attribute="1" defaultMemberUniqueName="[PATIENT1_1].[lastName].[All]" allUniqueName="[PATIENT1_1].[lastName].[All]" dimensionUniqueName="[PATIENT1_1]" displayFolder="" count="0" memberValueDatatype="130" unbalanced="0"/>
    <cacheHierarchy uniqueName="[PATIENT1_1].[birthdate]" caption="birthdate" attribute="1" time="1" defaultMemberUniqueName="[PATIENT1_1].[birthdate].[All]" allUniqueName="[PATIENT1_1].[birthdate].[All]" dimensionUniqueName="[PATIENT1_1]" displayFolder="" count="0" memberValueDatatype="7" unbalanced="0"/>
    <cacheHierarchy uniqueName="[PATIENT1_1].[address]" caption="address" attribute="1" defaultMemberUniqueName="[PATIENT1_1].[address].[All]" allUniqueName="[PATIENT1_1].[address].[All]" dimensionUniqueName="[PATIENT1_1]" displayFolder="" count="0" memberValueDatatype="130" unbalanced="0"/>
    <cacheHierarchy uniqueName="[PATIENT1_1].[phone]" caption="phone" attribute="1" defaultMemberUniqueName="[PATIENT1_1].[phone].[All]" allUniqueName="[PATIENT1_1].[phone].[All]" dimensionUniqueName="[PATIENT1_1]" displayFolder="" count="0" memberValueDatatype="130" unbalanced="0"/>
    <cacheHierarchy uniqueName="[PATIENT1_1].[gender]" caption="gender" attribute="1" defaultMemberUniqueName="[PATIENT1_1].[gender].[All]" allUniqueName="[PATIENT1_1].[gender].[All]" dimensionUniqueName="[PATIENT1_1]" displayFolder="" count="0" memberValueDatatype="130" unbalanced="0"/>
    <cacheHierarchy uniqueName="[PATIENT1_1].[insurance]" caption="insurance" attribute="1" defaultMemberUniqueName="[PATIENT1_1].[insurance].[All]" allUniqueName="[PATIENT1_1].[insurance].[All]" dimensionUniqueName="[PATIENT1_1]" displayFolder="" count="0" memberValueDatatype="130" unbalanced="0"/>
    <cacheHierarchy uniqueName="[PATIENT1_1].[patientID]" caption="patientID" attribute="1" defaultMemberUniqueName="[PATIENT1_1].[patientID].[All]" allUniqueName="[PATIENT1_1].[patientID].[All]" dimensionUniqueName="[PATIENT1_1]" displayFolder="" count="0" memberValueDatatype="20" unbalanced="0"/>
    <cacheHierarchy uniqueName="[PRESCRIPTIONS].[patientID]" caption="patientID" attribute="1" defaultMemberUniqueName="[PRESCRIPTIONS].[patientID].[All]" allUniqueName="[PRESCRIPTIONS].[patientID].[All]" dimensionUniqueName="[PRESCRIPTIONS]" displayFolder="" count="0" memberValueDatatype="20" unbalanced="0"/>
    <cacheHierarchy uniqueName="[PRESCRIPTIONS].[physID]" caption="physID" attribute="1" defaultMemberUniqueName="[PRESCRIPTIONS].[physID].[All]" allUniqueName="[PRESCRIPTIONS].[physID].[All]" dimensionUniqueName="[PRESCRIPTIONS]" displayFolder="" count="0" memberValueDatatype="20" unbalanced="0"/>
    <cacheHierarchy uniqueName="[PRESCRIPTIONS].[NDC]" caption="NDC" attribute="1" defaultMemberUniqueName="[PRESCRIPTIONS].[NDC].[All]" allUniqueName="[PRESCRIPTIONS].[NDC].[All]" dimensionUniqueName="[PRESCRIPTIONS]" displayFolder="" count="0" memberValueDatatype="20" unbalanced="0"/>
    <cacheHierarchy uniqueName="[PRESCRIPTIONS].[NNDC]" caption="NNDC" attribute="1" defaultMemberUniqueName="[PRESCRIPTIONS].[NNDC].[All]" allUniqueName="[PRESCRIPTIONS].[NNDC].[All]" dimensionUniqueName="[PRESCRIPTIONS]" displayFolder="" count="0" memberValueDatatype="20" unbalanced="0"/>
    <cacheHierarchy uniqueName="[PRESCRIPTIONS].[qty]" caption="qty" attribute="1" defaultMemberUniqueName="[PRESCRIPTIONS].[qty].[All]" allUniqueName="[PRESCRIPTIONS].[qty].[All]" dimensionUniqueName="[PRESCRIPTIONS]" displayFolder="" count="0" memberValueDatatype="20" unbalanced="0"/>
    <cacheHierarchy uniqueName="[PRESCRIPTIONS].[Cqty]" caption="Cqty" attribute="1" defaultMemberUniqueName="[PRESCRIPTIONS].[Cqty].[All]" allUniqueName="[PRESCRIPTIONS].[Cqty].[All]" dimensionUniqueName="[PRESCRIPTIONS]" displayFolder="" count="0" memberValueDatatype="20" unbalanced="0"/>
    <cacheHierarchy uniqueName="[PRESCRIPTIONS].[days]" caption="days" attribute="1" defaultMemberUniqueName="[PRESCRIPTIONS].[days].[All]" allUniqueName="[PRESCRIPTIONS].[days].[All]" dimensionUniqueName="[PRESCRIPTIONS]" displayFolder="" count="0" memberValueDatatype="20" unbalanced="0"/>
    <cacheHierarchy uniqueName="[PRESCRIPTIONS].[Date]" caption="Date" attribute="1" time="1" defaultMemberUniqueName="[PRESCRIPTIONS].[Date].[All]" allUniqueName="[PRESCRIPTIONS].[Date].[All]" dimensionUniqueName="[PRESCRIPTIONS]" displayFolder="" count="2" memberValueDatatype="7" unbalanced="0"/>
    <cacheHierarchy uniqueName="[PRESCRIPTIONS].[Drug Price]" caption="Drug Price" attribute="1" defaultMemberUniqueName="[PRESCRIPTIONS].[Drug Price].[All]" allUniqueName="[PRESCRIPTIONS].[Drug Price].[All]" dimensionUniqueName="[PRESCRIPTIONS]" displayFolder="" count="0" memberValueDatatype="5" unbalanced="0"/>
    <cacheHierarchy uniqueName="[PRESCRIPTIONS].[Revenue]" caption="Revenue" attribute="1" defaultMemberUniqueName="[PRESCRIPTIONS].[Revenue].[All]" allUniqueName="[PRESCRIPTIONS].[Revenue].[All]" dimensionUniqueName="[PRESCRIPTIONS]" displayFolder="" count="0" memberValueDatatype="5" unbalanced="0"/>
    <cacheHierarchy uniqueName="[PRESCRIPTIONS].[refills]" caption="refills" attribute="1" defaultMemberUniqueName="[PRESCRIPTIONS].[refills].[All]" allUniqueName="[PRESCRIPTIONS].[refills].[All]" dimensionUniqueName="[PRESCRIPTIONS]" displayFolder="" count="0" memberValueDatatype="20" unbalanced="0"/>
    <cacheHierarchy uniqueName="[PRESCRIPTIONS].[BringInsurance]" caption="BringInsurance" attribute="1" defaultMemberUniqueName="[PRESCRIPTIONS].[BringInsurance].[All]" allUniqueName="[PRESCRIPTIONS].[BringInsurance].[All]" dimensionUniqueName="[PRESCRIPTIONS]" displayFolder="" count="0" memberValueDatatype="130" unbalanced="0"/>
    <cacheHierarchy uniqueName="[PRESCRIPTIONS].[BringCopay]" caption="BringCopay" attribute="1" defaultMemberUniqueName="[PRESCRIPTIONS].[BringCopay].[All]" allUniqueName="[PRESCRIPTIONS].[BringCopay].[All]" dimensionUniqueName="[PRESCRIPTIONS]" displayFolder="" count="0" memberValueDatatype="130" unbalanced="0"/>
    <cacheHierarchy uniqueName="[PRESCRIPTIONS].[status]" caption="status" attribute="1" defaultMemberUniqueName="[PRESCRIPTIONS].[status].[All]" allUniqueName="[PRESCRIPTIONS].[status].[All]" dimensionUniqueName="[PRESCRIPTIONS]" displayFolder="" count="0" memberValueDatatype="130" unbalanced="0"/>
    <cacheHierarchy uniqueName="[PRESCRIPTIONS].[Date (Year)]" caption="Date (Year)" attribute="1" defaultMemberUniqueName="[PRESCRIPTIONS].[Date (Year)].[All]" allUniqueName="[PRESCRIPTIONS].[Date (Year)].[All]" dimensionUniqueName="[PRESCRIPTIONS]" displayFolder="" count="0" memberValueDatatype="130" unbalanced="0"/>
    <cacheHierarchy uniqueName="[PRESCRIPTIONS].[Date (Quarter)]" caption="Date (Quarter)" attribute="1" defaultMemberUniqueName="[PRESCRIPTIONS].[Date (Quarter)].[All]" allUniqueName="[PRESCRIPTIONS].[Date (Quarter)].[All]" dimensionUniqueName="[PRESCRIPTIONS]" displayFolder="" count="0" memberValueDatatype="130" unbalanced="0"/>
    <cacheHierarchy uniqueName="[PRESCRIPTIONS].[Date (Month)]" caption="Date (Month)" attribute="1" defaultMemberUniqueName="[PRESCRIPTIONS].[Date (Month)].[All]" allUniqueName="[PRESCRIPTIONS].[Date (Month)].[All]" dimensionUniqueName="[PRESCRIPTIONS]" displayFolder="" count="0" memberValueDatatype="130" unbalanced="0"/>
    <cacheHierarchy uniqueName="[PRESCRIPTIONS  3].[patientID]" caption="patientID" attribute="1" defaultMemberUniqueName="[PRESCRIPTIONS  3].[patientID].[All]" allUniqueName="[PRESCRIPTIONS  3].[patientID].[All]" dimensionUniqueName="[PRESCRIPTIONS  3]" displayFolder="" count="0" memberValueDatatype="20" unbalanced="0"/>
    <cacheHierarchy uniqueName="[PRESCRIPTIONS  3].[physID]" caption="physID" attribute="1" defaultMemberUniqueName="[PRESCRIPTIONS  3].[physID].[All]" allUniqueName="[PRESCRIPTIONS  3].[physID].[All]" dimensionUniqueName="[PRESCRIPTIONS  3]" displayFolder="" count="0" memberValueDatatype="20" unbalanced="0"/>
    <cacheHierarchy uniqueName="[PRESCRIPTIONS  3].[NDC]" caption="NDC" attribute="1" defaultMemberUniqueName="[PRESCRIPTIONS  3].[NDC].[All]" allUniqueName="[PRESCRIPTIONS  3].[NDC].[All]" dimensionUniqueName="[PRESCRIPTIONS  3]" displayFolder="" count="0" memberValueDatatype="20" unbalanced="0"/>
    <cacheHierarchy uniqueName="[PRESCRIPTIONS  3].[qty]" caption="qty" attribute="1" defaultMemberUniqueName="[PRESCRIPTIONS  3].[qty].[All]" allUniqueName="[PRESCRIPTIONS  3].[qty].[All]" dimensionUniqueName="[PRESCRIPTIONS  3]" displayFolder="" count="0" memberValueDatatype="20" unbalanced="0"/>
    <cacheHierarchy uniqueName="[PRESCRIPTIONS  3].[days]" caption="days" attribute="1" defaultMemberUniqueName="[PRESCRIPTIONS  3].[days].[All]" allUniqueName="[PRESCRIPTIONS  3].[days].[All]" dimensionUniqueName="[PRESCRIPTIONS  3]" displayFolder="" count="0" memberValueDatatype="20" unbalanced="0"/>
    <cacheHierarchy uniqueName="[PRESCRIPTIONS  3].[refills]" caption="refills" attribute="1" defaultMemberUniqueName="[PRESCRIPTIONS  3].[refills].[All]" allUniqueName="[PRESCRIPTIONS  3].[refills].[All]" dimensionUniqueName="[PRESCRIPTIONS  3]" displayFolder="" count="0" memberValueDatatype="20" unbalanced="0"/>
    <cacheHierarchy uniqueName="[PRESCRIPTIONS  3].[status]" caption="status" attribute="1" defaultMemberUniqueName="[PRESCRIPTIONS  3].[status].[All]" allUniqueName="[PRESCRIPTIONS  3].[status].[All]" dimensionUniqueName="[PRESCRIPTIONS  3]" displayFolder="" count="0" memberValueDatatype="130" unbalanced="0"/>
    <cacheHierarchy uniqueName="[SUPPLIER].[name]" caption="name" attribute="1" defaultMemberUniqueName="[SUPPLIER].[name].[All]" allUniqueName="[SUPPLIER].[name].[All]" dimensionUniqueName="[SUPPLIER]" displayFolder="" count="0" memberValueDatatype="130" unbalanced="0"/>
    <cacheHierarchy uniqueName="[SUPPLIER].[address]" caption="address" attribute="1" defaultMemberUniqueName="[SUPPLIER].[address].[All]" allUniqueName="[SUPPLIER].[address].[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130" unbalanced="0"/>
    <cacheHierarchy uniqueName="[SUPPLIER].[supID]" caption="supID" attribute="1" defaultMemberUniqueName="[SUPPLIER].[supID].[All]" allUniqueName="[SUPPLIER].[supID].[All]" dimensionUniqueName="[SUPPLIER]" displayFolder="" count="0" memberValueDatatype="20" unbalanced="0"/>
    <cacheHierarchy uniqueName="[SUPPLIER  3].[name]" caption="name" attribute="1" defaultMemberUniqueName="[SUPPLIER  3].[name].[All]" allUniqueName="[SUPPLIER  3].[name].[All]" dimensionUniqueName="[SUPPLIER  3]" displayFolder="" count="0" memberValueDatatype="130" unbalanced="0"/>
    <cacheHierarchy uniqueName="[SUPPLIER  3].[address]" caption="address" attribute="1" defaultMemberUniqueName="[SUPPLIER  3].[address].[All]" allUniqueName="[SUPPLIER  3].[address].[All]" dimensionUniqueName="[SUPPLIER  3]" displayFolder="" count="0" memberValueDatatype="130" unbalanced="0"/>
    <cacheHierarchy uniqueName="[SUPPLIER  3].[phone]" caption="phone" attribute="1" defaultMemberUniqueName="[SUPPLIER  3].[phone].[All]" allUniqueName="[SUPPLIER  3].[phone].[All]" dimensionUniqueName="[SUPPLIER  3]" displayFolder="" count="0" memberValueDatatype="130" unbalanced="0"/>
    <cacheHierarchy uniqueName="[SUPPLIER  3].[supID]" caption="supID" attribute="1" defaultMemberUniqueName="[SUPPLIER  3].[supID].[All]" allUniqueName="[SUPPLIER  3].[supID].[All]" dimensionUniqueName="[SUPPLIER  3]" displayFolder="" count="0" memberValueDatatype="20" unbalanced="0"/>
    <cacheHierarchy uniqueName="[PRESCRIPTIONS].[Date (Month Index)]" caption="Date (Month Index)" attribute="1" defaultMemberUniqueName="[PRESCRIPTIONS].[Date (Month Index)].[All]" allUniqueName="[PRESCRIPTIONS].[Date (Month Index)].[All]" dimensionUniqueName="[PRESCRIPTIONS]" displayFolder="" count="0" memberValueDatatype="20" unbalanced="0" hidden="1"/>
    <cacheHierarchy uniqueName="[Measures].[__XL_Count DRUGS  3]" caption="__XL_Count DRUGS  3" measure="1" displayFolder="" measureGroup="DRUGS  3" count="0" hidden="1"/>
    <cacheHierarchy uniqueName="[Measures].[__XL_Count DOCTOR1  3]" caption="__XL_Count DOCTOR1  3" measure="1" displayFolder="" measureGroup="DOCTOR1  3" count="0" hidden="1"/>
    <cacheHierarchy uniqueName="[Measures].[__XL_Count INSURANCE  3]" caption="__XL_Count INSURANCE  3" measure="1" displayFolder="" measureGroup="INSURANCE  3" count="0" hidden="1"/>
    <cacheHierarchy uniqueName="[Measures].[__XL_Count PATIENT1  3]" caption="__XL_Count PATIENT1  3" measure="1" displayFolder="" measureGroup="PATIENT1  3" count="0" hidden="1"/>
    <cacheHierarchy uniqueName="[Measures].[__XL_Count PRESCRIPTIONS  3]" caption="__XL_Count PRESCRIPTIONS  3" measure="1" displayFolder="" measureGroup="PRESCRIPTIONS  3" count="0" hidden="1"/>
    <cacheHierarchy uniqueName="[Measures].[__XL_Count SUPPLIER  3]" caption="__XL_Count SUPPLIER  3" measure="1" displayFolder="" measureGroup="SUPPLIER  3" count="0" hidden="1"/>
    <cacheHierarchy uniqueName="[Measures].[__XL_Count INSURANCE  6]" caption="__XL_Count INSURANCE  6" measure="1" displayFolder="" measureGroup="INSURANCE  6" count="0" hidden="1"/>
    <cacheHierarchy uniqueName="[Measures].[__XL_Count PATIENT1_1]" caption="__XL_Count PATIENT1_1" measure="1" displayFolder="" measureGroup="PATIENT1_1" count="0" hidden="1"/>
    <cacheHierarchy uniqueName="[Measures].[__XL_Count PRESCRIPTIONS]" caption="__XL_Count PRESCRIPTIONS" measure="1" displayFolder="" measureGroup="PRESCRIPTIONS" count="0" hidden="1"/>
    <cacheHierarchy uniqueName="[Measures].[__XL_Count DRUGS]" caption="__XL_Count DRUGS" measure="1" displayFolder="" measureGroup="DRUGS" count="0" hidden="1"/>
    <cacheHierarchy uniqueName="[Measures].[__XL_Count DOCTOR1_1]" caption="__XL_Count DOCTOR1_1" measure="1" displayFolder="" measureGroup="DOCTOR1_1" count="0" hidden="1"/>
    <cacheHierarchy uniqueName="[Measures].[__XL_Count SUPPLIER]" caption="__XL_Count SUPPLIER" measure="1" displayFolder="" measureGroup="SUPPLIER" count="0" hidden="1"/>
    <cacheHierarchy uniqueName="[Measures].[__XL_Count INSURANCE__5]" caption="__XL_Count INSURANCE__5" measure="1" displayFolder="" measureGroup="INSURANCE__5" count="0" hidden="1"/>
    <cacheHierarchy uniqueName="[Measures].[__No measures defined]" caption="__No measures defined" measure="1" displayFolder="" count="0" hidden="1"/>
    <cacheHierarchy uniqueName="[Measures].[Count of patientID]" caption="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Distinct Count of patientID]" caption="Distinct Count of patientID" measure="1" displayFolder="" measureGroup="PATIENT1_1" count="0" hidden="1">
      <extLst>
        <ext xmlns:x15="http://schemas.microsoft.com/office/spreadsheetml/2010/11/main" uri="{B97F6D7D-B522-45F9-BDA1-12C45D357490}">
          <x15:cacheHierarchy aggregatedColumn="55"/>
        </ext>
      </extLst>
    </cacheHierarchy>
    <cacheHierarchy uniqueName="[Measures].[Sum of NDC]" caption="Sum of NDC" measure="1" displayFolder="" measureGroup="PRESCRIPTIONS" count="0" hidden="1">
      <extLst>
        <ext xmlns:x15="http://schemas.microsoft.com/office/spreadsheetml/2010/11/main" uri="{B97F6D7D-B522-45F9-BDA1-12C45D357490}">
          <x15:cacheHierarchy aggregatedColumn="58"/>
        </ext>
      </extLst>
    </cacheHierarchy>
    <cacheHierarchy uniqueName="[Measures].[Count of NDC]" caption="Count of NDC" measure="1" displayFolder="" measureGroup="PRESCRIPTIONS" count="0" hidden="1">
      <extLst>
        <ext xmlns:x15="http://schemas.microsoft.com/office/spreadsheetml/2010/11/main" uri="{B97F6D7D-B522-45F9-BDA1-12C45D357490}">
          <x15:cacheHierarchy aggregatedColumn="58"/>
        </ext>
      </extLst>
    </cacheHierarchy>
    <cacheHierarchy uniqueName="[Measures].[Sum of qty]" caption="Sum of qty" measure="1" displayFolder="" measureGroup="PRESCRIPTIONS  3" count="0" hidden="1">
      <extLst>
        <ext xmlns:x15="http://schemas.microsoft.com/office/spreadsheetml/2010/11/main" uri="{B97F6D7D-B522-45F9-BDA1-12C45D357490}">
          <x15:cacheHierarchy aggregatedColumn="76"/>
        </ext>
      </extLst>
    </cacheHierarchy>
    <cacheHierarchy uniqueName="[Measures].[Sum of qty 2]" caption="Sum of qty 2" measure="1" displayFolder="" measureGroup="PRESCRIPTIONS" count="0" hidden="1">
      <extLst>
        <ext xmlns:x15="http://schemas.microsoft.com/office/spreadsheetml/2010/11/main" uri="{B97F6D7D-B522-45F9-BDA1-12C45D357490}">
          <x15:cacheHierarchy aggregatedColumn="60"/>
        </ext>
      </extLst>
    </cacheHierarchy>
    <cacheHierarchy uniqueName="[Measures].[Sum of patientID]" caption="Sum of patientID" measure="1" displayFolder="" measureGroup="PRESCRIPTIONS" count="0" hidden="1">
      <extLst>
        <ext xmlns:x15="http://schemas.microsoft.com/office/spreadsheetml/2010/11/main" uri="{B97F6D7D-B522-45F9-BDA1-12C45D357490}">
          <x15:cacheHierarchy aggregatedColumn="56"/>
        </ext>
      </extLst>
    </cacheHierarchy>
    <cacheHierarchy uniqueName="[Measures].[Sum of physID]" caption="Sum of physID" measure="1" displayFolder="" measureGroup="PRESCRIPTIONS" count="0" hidden="1">
      <extLst>
        <ext xmlns:x15="http://schemas.microsoft.com/office/spreadsheetml/2010/11/main" uri="{B97F6D7D-B522-45F9-BDA1-12C45D357490}">
          <x15:cacheHierarchy aggregatedColumn="57"/>
        </ext>
      </extLst>
    </cacheHierarchy>
    <cacheHierarchy uniqueName="[Measures].[Count of gender]" caption="Count of gender" measure="1" displayFolder="" measureGroup="PATIENT1  3" count="0" hidden="1">
      <extLst>
        <ext xmlns:x15="http://schemas.microsoft.com/office/spreadsheetml/2010/11/main" uri="{B97F6D7D-B522-45F9-BDA1-12C45D357490}">
          <x15:cacheHierarchy aggregatedColumn="45"/>
        </ext>
      </extLst>
    </cacheHierarchy>
    <cacheHierarchy uniqueName="[Measures].[Sum of supID]" caption="Sum of supID" measure="1" displayFolder="" measureGroup="SUPPLIER  3" count="0" hidden="1">
      <extLst>
        <ext xmlns:x15="http://schemas.microsoft.com/office/spreadsheetml/2010/11/main" uri="{B97F6D7D-B522-45F9-BDA1-12C45D357490}">
          <x15:cacheHierarchy aggregatedColumn="87"/>
        </ext>
      </extLst>
    </cacheHierarchy>
    <cacheHierarchy uniqueName="[Measures].[Count of NDC 2]" caption="Count of NDC 2" measure="1" displayFolder="" measureGroup="DRUGS" count="0" hidden="1">
      <extLst>
        <ext xmlns:x15="http://schemas.microsoft.com/office/spreadsheetml/2010/11/main" uri="{B97F6D7D-B522-45F9-BDA1-12C45D357490}">
          <x15:cacheHierarchy aggregatedColumn="10"/>
        </ext>
      </extLst>
    </cacheHierarchy>
    <cacheHierarchy uniqueName="[Measures].[Count of status]" caption="Count of status" measure="1" displayFolder="" measureGroup="PRESCRIPTIONS  3" count="0" hidden="1">
      <extLst>
        <ext xmlns:x15="http://schemas.microsoft.com/office/spreadsheetml/2010/11/main" uri="{B97F6D7D-B522-45F9-BDA1-12C45D357490}">
          <x15:cacheHierarchy aggregatedColumn="79"/>
        </ext>
      </extLst>
    </cacheHierarchy>
    <cacheHierarchy uniqueName="[Measures].[Sum of Revenue]" caption="Sum of Revenue" measure="1" displayFolder="" measureGroup="PRESCRIPTIONS" count="0" hidden="1">
      <extLst>
        <ext xmlns:x15="http://schemas.microsoft.com/office/spreadsheetml/2010/11/main" uri="{B97F6D7D-B522-45F9-BDA1-12C45D357490}">
          <x15:cacheHierarchy aggregatedColumn="65"/>
        </ext>
      </extLst>
    </cacheHierarchy>
    <cacheHierarchy uniqueName="[Measures].[Sum of NNDC]" caption="Sum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NNDC]" caption="Count of NNDC" measure="1" displayFolder="" measureGroup="PRESCRIPTIONS" count="0" hidden="1">
      <extLst>
        <ext xmlns:x15="http://schemas.microsoft.com/office/spreadsheetml/2010/11/main" uri="{B97F6D7D-B522-45F9-BDA1-12C45D357490}">
          <x15:cacheHierarchy aggregatedColumn="59"/>
        </ext>
      </extLst>
    </cacheHierarchy>
    <cacheHierarchy uniqueName="[Measures].[Count of gender 2]" caption="Count of gender 2" measure="1" displayFolder="" measureGroup="PATIENT1_1" count="0" hidden="1">
      <extLst>
        <ext xmlns:x15="http://schemas.microsoft.com/office/spreadsheetml/2010/11/main" uri="{B97F6D7D-B522-45F9-BDA1-12C45D357490}">
          <x15:cacheHierarchy aggregatedColumn="53"/>
        </ext>
      </extLst>
    </cacheHierarchy>
    <cacheHierarchy uniqueName="[Measures].[Count of status 2]" caption="Count of status 2" measure="1" displayFolder="" measureGroup="PRESCRIPTIONS" count="0" hidden="1">
      <extLst>
        <ext xmlns:x15="http://schemas.microsoft.com/office/spreadsheetml/2010/11/main" uri="{B97F6D7D-B522-45F9-BDA1-12C45D357490}">
          <x15:cacheHierarchy aggregatedColumn="69"/>
        </ext>
      </extLst>
    </cacheHierarchy>
    <cacheHierarchy uniqueName="[Measures].[Count of patientID 2]" caption="Count of patientID 2" measure="1" displayFolder="" measureGroup="PRESCRIPTIONS" count="0" hidden="1">
      <extLst>
        <ext xmlns:x15="http://schemas.microsoft.com/office/spreadsheetml/2010/11/main" uri="{B97F6D7D-B522-45F9-BDA1-12C45D357490}">
          <x15:cacheHierarchy aggregatedColumn="56"/>
        </ext>
      </extLst>
    </cacheHierarchy>
    <cacheHierarchy uniqueName="[Measures].[Sum of NNDC 2]" caption="Sum of NNDC 2" measure="1" displayFolder="" measureGroup="DRUGS" count="0" hidden="1">
      <extLst>
        <ext xmlns:x15="http://schemas.microsoft.com/office/spreadsheetml/2010/11/main" uri="{B97F6D7D-B522-45F9-BDA1-12C45D357490}">
          <x15:cacheHierarchy aggregatedColumn="11"/>
        </ext>
      </extLst>
    </cacheHierarchy>
    <cacheHierarchy uniqueName="[Measures].[Count of NNDC 2]" caption="Count of NNDC 2" measure="1" displayFolder="" measureGroup="DRUGS"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pivotCacheId="189614475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s v="sprinolactone"/>
    <s v="12365"/>
    <n v="12365"/>
    <s v="25"/>
    <s v="12/24"/>
    <n v="-486"/>
    <s v="Expired"/>
    <s v="1"/>
    <s v="Brand"/>
    <s v="14.56"/>
    <n v="14.56"/>
    <s v="17.88"/>
    <d v="2024-12-31T00:00:00"/>
  </r>
  <r>
    <x v="1"/>
    <s v="amoxicillin"/>
    <s v="17863"/>
    <n v="17863"/>
    <s v="50"/>
    <s v="12/25"/>
    <n v="-121"/>
    <s v="Expired"/>
    <s v="1"/>
    <s v="Brand"/>
    <s v="12.34"/>
    <n v="12.34"/>
    <s v="15.99"/>
    <d v="2025-12-31T00:00:00"/>
  </r>
  <r>
    <x v="2"/>
    <s v="glipizide"/>
    <s v="23123"/>
    <n v="23123"/>
    <s v="50"/>
    <s v="11/23"/>
    <n v="-883"/>
    <s v="Expired"/>
    <s v="1"/>
    <s v="Brand"/>
    <s v="9.45"/>
    <n v="9.4499999999999993"/>
    <s v="10.55"/>
    <d v="2023-11-30T00:00:00"/>
  </r>
  <r>
    <x v="3"/>
    <s v="ibuprophen"/>
    <s v="23127"/>
    <n v="23127"/>
    <s v="80"/>
    <s v="09/22"/>
    <n v="-1309"/>
    <s v="Expired"/>
    <s v="2"/>
    <s v="Brand"/>
    <s v="2.32"/>
    <n v="2.3199999999999998"/>
    <s v="4.32"/>
    <d v="2022-09-30T00:00:00"/>
  </r>
  <r>
    <x v="4"/>
    <s v="gabapentin"/>
    <s v="23456"/>
    <n v="23456"/>
    <s v="80"/>
    <s v="12/22"/>
    <n v="-1217"/>
    <s v="Expired"/>
    <s v="2"/>
    <s v="Brand"/>
    <s v="35.67"/>
    <n v="35.67"/>
    <s v="37.66"/>
    <d v="2022-12-31T00:00:00"/>
  </r>
  <r>
    <x v="5"/>
    <s v="simvastatin"/>
    <s v="23467"/>
    <n v="23467"/>
    <s v="80"/>
    <s v="05/23"/>
    <n v="-1066"/>
    <s v="Expired"/>
    <s v="1"/>
    <s v="Brand"/>
    <s v="12.44"/>
    <n v="12.44"/>
    <s v="14.54"/>
    <d v="2023-05-31T00:00:00"/>
  </r>
  <r>
    <x v="6"/>
    <s v="furosemide"/>
    <s v="34321"/>
    <n v="34321"/>
    <s v="20"/>
    <s v="04/24"/>
    <n v="-731"/>
    <s v="Expired"/>
    <s v="1"/>
    <s v="Brand"/>
    <s v="3.22"/>
    <n v="3.22"/>
    <s v="4.33"/>
    <d v="2024-04-30T00:00:00"/>
  </r>
  <r>
    <x v="7"/>
    <s v="isosorbide"/>
    <s v="34532"/>
    <n v="34532"/>
    <s v="30"/>
    <s v="04/23"/>
    <n v="-1097"/>
    <s v="Expired"/>
    <s v="2"/>
    <s v="Brand"/>
    <s v="12.77"/>
    <n v="12.77"/>
    <s v="14.55"/>
    <d v="2023-04-30T00:00:00"/>
  </r>
  <r>
    <x v="8"/>
    <s v="meloxicam"/>
    <s v="34543"/>
    <n v="34543"/>
    <s v="15"/>
    <s v="09/23"/>
    <n v="-944"/>
    <s v="Expired"/>
    <s v="1"/>
    <s v="Brand"/>
    <s v="4.65"/>
    <n v="4.6500000000000004"/>
    <s v="6.76"/>
    <d v="2023-09-30T00:00:00"/>
  </r>
  <r>
    <x v="9"/>
    <s v="naproxen"/>
    <s v="34567"/>
    <n v="34567"/>
    <s v="50"/>
    <s v="08/24"/>
    <n v="-608"/>
    <s v="Expired"/>
    <s v="1"/>
    <s v="Brand"/>
    <s v="2.55"/>
    <n v="2.5499999999999998"/>
    <s v="5.67"/>
    <d v="2024-08-31T00:00:00"/>
  </r>
  <r>
    <x v="3"/>
    <s v="ibuprophen"/>
    <s v="45652"/>
    <n v="45652"/>
    <s v="60"/>
    <s v="04/21"/>
    <n v="-1827"/>
    <s v="Expired"/>
    <s v="2"/>
    <s v="Brand"/>
    <s v="2.34"/>
    <n v="2.34"/>
    <s v="4.33"/>
    <d v="2021-04-30T00:00:00"/>
  </r>
  <r>
    <x v="10"/>
    <s v="zolpidem"/>
    <s v="45687"/>
    <n v="45687"/>
    <s v="25"/>
    <s v="11/25"/>
    <n v="-152"/>
    <s v="Expired"/>
    <s v="2"/>
    <s v="Brand"/>
    <s v="77.87"/>
    <n v="77.87"/>
    <s v="90.76"/>
    <d v="2025-11-30T00:00:00"/>
  </r>
  <r>
    <x v="11"/>
    <s v="atorvastatin"/>
    <s v="56765"/>
    <n v="56765"/>
    <s v="40"/>
    <s v="10/26"/>
    <n v="183"/>
    <s v="Safe"/>
    <s v="1"/>
    <s v="Brand"/>
    <s v="12.23"/>
    <n v="12.23"/>
    <s v="13.45"/>
    <d v="2026-10-31T00:00:00"/>
  </r>
  <r>
    <x v="12"/>
    <s v="clopidogrel"/>
    <s v="65456"/>
    <n v="65456"/>
    <s v="75"/>
    <s v="03/21"/>
    <n v="-1857"/>
    <s v="Expired"/>
    <s v="1"/>
    <s v="Brand"/>
    <s v="9.33"/>
    <n v="9.33"/>
    <s v="10.43"/>
    <d v="2021-03-31T00:00:00"/>
  </r>
  <r>
    <x v="13"/>
    <s v="omeprazole"/>
    <s v="67542"/>
    <n v="67542"/>
    <s v="20"/>
    <s v="03/22"/>
    <n v="-1492"/>
    <s v="Expired"/>
    <s v="1"/>
    <s v="Brand"/>
    <s v="6.77"/>
    <n v="6.77"/>
    <s v="10.45"/>
    <d v="2022-03-31T00:00:00"/>
  </r>
  <r>
    <x v="14"/>
    <s v="atenolol"/>
    <s v="67545"/>
    <n v="67545"/>
    <s v="10"/>
    <s v="11/22"/>
    <n v="-1248"/>
    <s v="Expired"/>
    <s v="2"/>
    <s v="Brand"/>
    <s v="13.92"/>
    <n v="13.92"/>
    <s v="16.93"/>
    <d v="2022-11-30T00:00:00"/>
  </r>
  <r>
    <x v="14"/>
    <s v="atenolol"/>
    <s v="67854"/>
    <n v="67854"/>
    <s v="30"/>
    <s v="04/25"/>
    <n v="-366"/>
    <s v="Expired"/>
    <s v="2"/>
    <s v="Brand"/>
    <s v="13.77"/>
    <n v="13.77"/>
    <s v="15.98"/>
    <d v="2025-04-30T00:00:00"/>
  </r>
  <r>
    <x v="15"/>
    <s v="acetaminophen"/>
    <s v="78977"/>
    <n v="78977"/>
    <s v="100"/>
    <s v="12/23"/>
    <n v="-852"/>
    <s v="Expired"/>
    <s v="1"/>
    <s v="Brand"/>
    <s v="1.98"/>
    <n v="1.98"/>
    <s v="3.44"/>
    <d v="2023-12-31T00:00:00"/>
  </r>
  <r>
    <x v="10"/>
    <s v="zolpidem"/>
    <s v="78987"/>
    <n v="78987"/>
    <s v="80"/>
    <s v="11/24"/>
    <n v="-517"/>
    <s v="Expired"/>
    <s v="2"/>
    <s v="Brand"/>
    <s v="25.44"/>
    <n v="25.44"/>
    <s v="30.56"/>
    <d v="2024-11-30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69D13E-C420-47EC-93BE-B7E2F475A83B}" name="PivotTable11" cacheId="446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0">
  <location ref="B49:E53" firstHeaderRow="1" firstDataRow="2" firstDataCol="1"/>
  <pivotFields count="4">
    <pivotField axis="axisRow" allDrilled="1" subtotalTop="0" showAll="0" measureFilter="1" sortType="descending" defaultSubtotal="0" defaultAttributeDrillState="1">
      <items count="2">
        <item x="1"/>
        <item x="0"/>
      </items>
    </pivotField>
    <pivotField allDrilled="1" subtotalTop="0" showAll="0" sortType="descending" defaultSubtotal="0" defaultAttributeDrillState="1">
      <items count="16">
        <item x="15"/>
        <item x="14"/>
        <item x="13"/>
        <item x="12"/>
        <item x="11"/>
        <item x="10"/>
        <item x="9"/>
        <item x="8"/>
        <item x="7"/>
        <item x="6"/>
        <item x="5"/>
        <item x="4"/>
        <item x="3"/>
        <item x="2"/>
        <item x="1"/>
        <item x="0"/>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Fields count="1">
    <field x="2"/>
  </colFields>
  <colItems count="3">
    <i>
      <x/>
    </i>
    <i>
      <x v="1"/>
    </i>
    <i t="grand">
      <x/>
    </i>
  </colItems>
  <dataFields count="1">
    <dataField name="Count of NNDC" fld="3" subtotal="count" baseField="0" baseItem="0"/>
  </dataFields>
  <chartFormats count="8">
    <chartFormat chart="9" format="115" series="1">
      <pivotArea type="data" outline="0" fieldPosition="0">
        <references count="1">
          <reference field="2" count="1" selected="0">
            <x v="0"/>
          </reference>
        </references>
      </pivotArea>
    </chartFormat>
    <chartFormat chart="9" format="116" series="1">
      <pivotArea type="data" outline="0" fieldPosition="0">
        <references count="1">
          <reference field="2" count="1" selected="0">
            <x v="1"/>
          </reference>
        </references>
      </pivotArea>
    </chartFormat>
    <chartFormat chart="9" format="117" series="1">
      <pivotArea type="data" outline="0" fieldPosition="0">
        <references count="2">
          <reference field="4294967294" count="1" selected="0">
            <x v="0"/>
          </reference>
          <reference field="2" count="1" selected="0">
            <x v="0"/>
          </reference>
        </references>
      </pivotArea>
    </chartFormat>
    <chartFormat chart="9" format="118" series="1">
      <pivotArea type="data" outline="0" fieldPosition="0">
        <references count="2">
          <reference field="4294967294" count="1" selected="0">
            <x v="0"/>
          </reference>
          <reference field="2" count="1" selected="0">
            <x v="1"/>
          </reference>
        </references>
      </pivotArea>
    </chartFormat>
    <chartFormat chart="9" format="119">
      <pivotArea type="data" outline="0" fieldPosition="0">
        <references count="3">
          <reference field="4294967294" count="1" selected="0">
            <x v="0"/>
          </reference>
          <reference field="0" count="1" selected="0">
            <x v="0"/>
          </reference>
          <reference field="2" count="1" selected="0">
            <x v="0"/>
          </reference>
        </references>
      </pivotArea>
    </chartFormat>
    <chartFormat chart="9" format="120">
      <pivotArea type="data" outline="0" fieldPosition="0">
        <references count="3">
          <reference field="4294967294" count="1" selected="0">
            <x v="0"/>
          </reference>
          <reference field="0" count="1" selected="0">
            <x v="1"/>
          </reference>
          <reference field="2" count="1" selected="0">
            <x v="0"/>
          </reference>
        </references>
      </pivotArea>
    </chartFormat>
    <chartFormat chart="9" format="121">
      <pivotArea type="data" outline="0" fieldPosition="0">
        <references count="3">
          <reference field="4294967294" count="1" selected="0">
            <x v="0"/>
          </reference>
          <reference field="0" count="1" selected="0">
            <x v="0"/>
          </reference>
          <reference field="2" count="1" selected="0">
            <x v="1"/>
          </reference>
        </references>
      </pivotArea>
    </chartFormat>
    <chartFormat chart="9" format="122">
      <pivotArea type="data" outline="0" fieldPosition="0">
        <references count="3">
          <reference field="4294967294" count="1" selected="0">
            <x v="0"/>
          </reference>
          <reference field="0" count="1" selected="0">
            <x v="1"/>
          </reference>
          <reference field="2" count="1" selected="0">
            <x v="1"/>
          </reference>
        </references>
      </pivotArea>
    </chartFormat>
  </chartFormats>
  <pivotHierarchies count="12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NNDC"/>
  </pivotHierarchies>
  <pivotTableStyleInfo name="PivotStyleLight16" showRowHeaders="1" showColHeaders="1" showRowStripes="0" showColStripes="0" showLastColumn="1"/>
  <filters count="1">
    <filter fld="0" type="count" id="7" iMeasureHier="116">
      <autoFilter ref="A1">
        <filterColumn colId="0">
          <top10 val="10" filterVal="10"/>
        </filterColumn>
      </autoFilter>
    </filter>
  </filters>
  <rowHierarchiesUsage count="1">
    <rowHierarchyUsage hierarchyUsage="87"/>
  </rowHierarchiesUsage>
  <colHierarchiesUsage count="1">
    <colHierarchyUsage hierarchyUsage="8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IER  3]"/>
        <x15:activeTabTopLevelEntity name="[DRUGS]"/>
        <x15:activeTabTopLevelEntity name="[PRESCRIPTIONS]"/>
        <x15:activeTabTopLevelEntity name="[PATIENT1_1]"/>
        <x15:activeTabTopLevelEntity name="[DOCTOR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531938-4005-4AA6-B780-B5A8D9AD4D77}" name="PivotTable5" cacheId="447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D3:E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status" fld="1" subtotal="count" baseField="0" baseItem="0"/>
  </dataFields>
  <pivotHierarchies count="12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E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C47DC8-060E-4505-A9DE-2D4333CEF8F1}" name="PivotTable4" cacheId="447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P2:Q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gender" fld="1"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12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1  3]"/>
        <x15:activeTabTopLevelEntity name="[PATIENT1_1]"/>
        <x15:activeTabTopLevelEntity name="[SUPPLIER  3]"/>
        <x15:activeTabTopLevelEntity name="[PRESCRIPTIONS]"/>
        <x15:activeTabTopLevelEntity name="[DRU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EEF5AC-CFF8-471F-8EE9-F1F4A74835D0}" name="PivotTable2" cacheId="446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A4:B21" firstHeaderRow="1" firstDataRow="1" firstDataCol="1"/>
  <pivotFields count="2">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Sum of qty"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12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UGS]"/>
        <x15:activeTabTopLevelEntity name="[PRE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D7D219-BA85-4B28-9179-71BBED238A48}" name="PivotTable8" cacheId="448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A38:B4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12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1_1]"/>
        <x15:activeTabTopLevelEntity name="[PRESCRIPTIONS]"/>
        <x15:activeTabTopLevelEntity name="[SUPPLIER  3]"/>
        <x15:activeTabTopLevelEntity name="[DRU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EDBD94-3408-4F41-85BF-9536C45F1925}" name="PivotTable7" cacheId="448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location ref="D17:E34" firstHeaderRow="1" firstDataRow="1" firstDataCol="1" rowPageCount="1" colPageCount="1"/>
  <pivotFields count="3">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xis="axisPage"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t="grand">
      <x/>
    </i>
  </rowItems>
  <colItems count="1">
    <i/>
  </colItems>
  <pageFields count="1">
    <pageField fld="2" hier="15" name="[DRUGS].[Expiry Status].[All]" cap="All"/>
  </pageFields>
  <dataFields count="1">
    <dataField name="Count of NNDC"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2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NNDC"/>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U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25664A-33E8-4029-A27D-BF2FCC1BB583}" name="PivotTable13" cacheId="446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H3:O9" firstHeaderRow="1" firstDataRow="2"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0"/>
  </rowFields>
  <rowItems count="5">
    <i>
      <x/>
    </i>
    <i>
      <x v="1"/>
    </i>
    <i>
      <x v="2"/>
    </i>
    <i>
      <x v="3"/>
    </i>
    <i t="grand">
      <x/>
    </i>
  </rowItems>
  <colFields count="1">
    <field x="2"/>
  </colFields>
  <colItems count="7">
    <i>
      <x/>
    </i>
    <i>
      <x v="1"/>
    </i>
    <i>
      <x v="2"/>
    </i>
    <i>
      <x v="3"/>
    </i>
    <i>
      <x v="4"/>
    </i>
    <i>
      <x v="5"/>
    </i>
    <i t="grand">
      <x/>
    </i>
  </colItems>
  <dataFields count="1">
    <dataField name="Count of patientID" fld="1" subtotal="count" baseField="0" baseItem="0"/>
  </dataFields>
  <chartFormats count="7">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2"/>
          </reference>
        </references>
      </pivotArea>
    </chartFormat>
    <chartFormat chart="3" format="5" series="1">
      <pivotArea type="data" outline="0" fieldPosition="0">
        <references count="2">
          <reference field="4294967294" count="1" selected="0">
            <x v="0"/>
          </reference>
          <reference field="2" count="1" selected="0">
            <x v="3"/>
          </reference>
        </references>
      </pivotArea>
    </chartFormat>
    <chartFormat chart="3" format="6" series="1">
      <pivotArea type="data" outline="0" fieldPosition="0">
        <references count="2">
          <reference field="4294967294" count="1" selected="0">
            <x v="0"/>
          </reference>
          <reference field="2" count="1" selected="0">
            <x v="4"/>
          </reference>
        </references>
      </pivotArea>
    </chartFormat>
    <chartFormat chart="3" format="7" series="1">
      <pivotArea type="data" outline="0" fieldPosition="0">
        <references count="2">
          <reference field="4294967294" count="1" selected="0">
            <x v="0"/>
          </reference>
          <reference field="2" count="1" selected="0">
            <x v="5"/>
          </reference>
        </references>
      </pivotArea>
    </chartFormat>
    <chartFormat chart="3" format="8" series="1">
      <pivotArea type="data" outline="0" fieldPosition="0">
        <references count="2">
          <reference field="4294967294" count="1" selected="0">
            <x v="0"/>
          </reference>
          <reference field="2" count="1" selected="0">
            <x v="0"/>
          </reference>
        </references>
      </pivotArea>
    </chartFormat>
  </chartFormats>
  <pivotHierarchies count="12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NNDC"/>
    <pivotHierarchy dragToData="1"/>
    <pivotHierarchy dragToData="1"/>
    <pivotHierarchy dragToData="1" caption="Count of patientID"/>
    <pivotHierarchy dragToData="1"/>
    <pivotHierarchy dragToData="1"/>
  </pivotHierarchies>
  <pivotTableStyleInfo name="PivotStyleLight16" showRowHeaders="1" showColHeaders="1" showRowStripes="0" showColStripes="0" showLastColumn="1"/>
  <rowHierarchiesUsage count="1">
    <rowHierarchyUsage hierarchyUsage="57"/>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ESCRIPTIONS]"/>
        <x15:activeTabTopLevelEntity name="[SUPPLIER  3]"/>
        <x15:activeTabTopLevelEntity name="[PATIENT1_1]"/>
        <x15:activeTabTopLevelEntity name="[DRUGS]"/>
        <x15:activeTabTopLevelEntity name="[DOCTOR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2B5B91-E469-4A1C-96C0-0135B812DD8D}" name="PivotTable6" cacheId="447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N19:O22" firstHeaderRow="1" firstDataRow="1" firstDataCol="1"/>
  <pivotFields count="6">
    <pivotField axis="axisRow" allDrilled="1" subtotalTop="0" showAll="0" dataSourceSort="1" defaultSubtotal="0" defaultAttributeDrillState="1">
      <items count="11">
        <item x="0"/>
        <item x="1"/>
        <item x="2"/>
        <item x="3"/>
        <item x="4"/>
        <item x="5"/>
        <item x="6"/>
        <item x="7"/>
        <item x="8"/>
        <item x="9"/>
        <item x="10"/>
      </items>
    </pivotField>
    <pivotField axis="axisRow" allDrilled="1" subtotalTop="0" showAll="0" dataSourceSort="1" defaultSubtotal="0">
      <items count="5">
        <item x="0" e="0"/>
        <item x="1" e="0"/>
        <item x="2" e="0"/>
        <item x="3" e="0"/>
        <item x="4" e="0"/>
      </items>
    </pivotField>
    <pivotField axis="axisRow" allDrilled="1" subtotalTop="0" showAll="0" dataSourceSort="1" defaultSubtotal="0">
      <items count="3">
        <item x="0" e="0"/>
        <item x="1" e="0"/>
        <item x="2" e="0"/>
      </items>
    </pivotField>
    <pivotField axis="axisRow" allDrilled="1" subtotalTop="0" showAll="0" dataSourceSort="1" defaultSubtotal="0">
      <items count="2">
        <item x="0" e="0"/>
        <item x="1" e="0"/>
      </items>
    </pivotField>
    <pivotField dataField="1" subtotalTop="0" showAll="0" defaultSubtotal="0"/>
    <pivotField allDrilled="1" subtotalTop="0" showAll="0" dataSourceSort="1" defaultSubtotal="0" defaultAttributeDrillState="1"/>
  </pivotFields>
  <rowFields count="4">
    <field x="3"/>
    <field x="2"/>
    <field x="1"/>
    <field x="0"/>
  </rowFields>
  <rowItems count="3">
    <i>
      <x/>
    </i>
    <i>
      <x v="1"/>
    </i>
    <i t="grand">
      <x/>
    </i>
  </rowItems>
  <colItems count="1">
    <i/>
  </colItems>
  <dataFields count="1">
    <dataField name="Sum of Revenue" fld="4" baseField="0" baseItem="0"/>
  </dataFields>
  <chartFormats count="1">
    <chartFormat chart="3" format="2" series="1">
      <pivotArea type="data" outline="0" fieldPosition="0">
        <references count="1">
          <reference field="4294967294" count="1" selected="0">
            <x v="0"/>
          </reference>
        </references>
      </pivotArea>
    </chartFormat>
  </chartFormats>
  <pivotHierarchies count="12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70"/>
    <rowHierarchyUsage hierarchyUsage="71"/>
    <rowHierarchyUsage hierarchyUsage="72"/>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E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F283B1-6C0B-4A62-BCFE-4A80B82D7BC6}"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C29" firstHeaderRow="0" firstDataRow="1" firstDataCol="1"/>
  <pivotFields count="14">
    <pivotField axis="axisRow" dataField="1" showAll="0" measureFilter="1" sortType="ascending">
      <items count="17">
        <item x="0"/>
        <item x="10"/>
        <item x="1"/>
        <item x="2"/>
        <item x="7"/>
        <item x="6"/>
        <item x="11"/>
        <item x="8"/>
        <item x="3"/>
        <item x="9"/>
        <item x="4"/>
        <item x="12"/>
        <item x="13"/>
        <item x="14"/>
        <item x="15"/>
        <item x="5"/>
        <item t="default"/>
      </items>
    </pivotField>
    <pivotField showAll="0"/>
    <pivotField dataField="1" showAll="0"/>
    <pivotField numFmtId="2" showAll="0"/>
    <pivotField showAll="0"/>
    <pivotField showAll="0"/>
    <pivotField numFmtId="2" showAll="0"/>
    <pivotField showAll="0"/>
    <pivotField showAll="0"/>
    <pivotField showAll="0"/>
    <pivotField showAll="0"/>
    <pivotField numFmtId="2" showAll="0"/>
    <pivotField showAll="0"/>
    <pivotField numFmtId="14" showAll="0"/>
  </pivotFields>
  <rowFields count="1">
    <field x="0"/>
  </rowFields>
  <rowItems count="4">
    <i>
      <x v="1"/>
    </i>
    <i>
      <x v="8"/>
    </i>
    <i>
      <x v="13"/>
    </i>
    <i t="grand">
      <x/>
    </i>
  </rowItems>
  <colFields count="1">
    <field x="-2"/>
  </colFields>
  <colItems count="2">
    <i>
      <x/>
    </i>
    <i i="1">
      <x v="1"/>
    </i>
  </colItems>
  <dataFields count="2">
    <dataField name="Count of brandName" fld="0" subtotal="count" baseField="0" baseItem="0"/>
    <dataField name="Count of NDC" fld="2" subtotal="count" baseField="0" baseItem="0"/>
  </dataFields>
  <pivotTableStyleInfo name="PivotStyleLight16" showRowHeaders="1" showColHeaders="1" showRowStripes="0" showColStripes="0" showLastColumn="1"/>
  <filters count="1">
    <filter fld="0" type="count" evalOrder="-1" id="8"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4F8320-010E-4C65-B7A7-537FE1F247A0}" name="PivotTable4"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R5:T22" firstHeaderRow="1" firstDataRow="1" firstDataCol="0"/>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harmacy.xlsx!DRUGS">
        <x15:activeTabTopLevelEntity name="[DRU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5DFC6E-66EE-4004-8C7B-1BD06D75B799}" name="PivotTable5"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3:I20" firstHeaderRow="1" firstDataRow="1" firstDataCol="0"/>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harmacy.xlsx!DOCTOR1_1">
        <x15:activeTabTopLevelEntity name="[DOCTOR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81F73F5-9A88-4BDA-9D07-138E65A37667}" name="PivotTable6"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3:F30" firstHeaderRow="1" firstDataRow="1" firstDataCol="0"/>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ATIENT1_1">
        <x15:activeTabTopLevelEntity name="[PATIENT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D85F517-541A-479B-AB84-99F4F9739176}" name="PivotTable2" cacheId="6" applyNumberFormats="0" applyBorderFormats="0" applyFontFormats="0" applyPatternFormats="0" applyAlignmentFormats="0" applyWidthHeightFormats="1" dataCaption="Values" tag="dc7e2886-beba-4277-b0a8-d862bf784f3e" updatedVersion="8" minRefreshableVersion="3" useAutoFormatting="1" subtotalHiddenItems="1" itemPrintTitles="1" createdVersion="8" indent="0" outline="1" outlineData="1" multipleFieldFilters="0">
  <location ref="B13:B14" firstHeaderRow="1" firstDataRow="1" firstDataCol="0"/>
  <pivotFields count="1">
    <pivotField dataField="1" subtotalTop="0" showAll="0" defaultSubtotal="0"/>
  </pivotFields>
  <rowItems count="1">
    <i/>
  </rowItems>
  <colItems count="1">
    <i/>
  </colItems>
  <dataFields count="1">
    <dataField name="Distinct Count of patientID" fld="0" subtotal="count" baseField="0" baseItem="0">
      <extLst>
        <ext xmlns:x15="http://schemas.microsoft.com/office/spreadsheetml/2010/11/main" uri="{FABC7310-3BB5-11E1-824E-6D434824019B}">
          <x15:dataField isCountDistinct="1"/>
        </ext>
      </extLst>
    </dataField>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ATIENT1_1">
        <x15:activeTabTopLevelEntity name="[PATIENT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2584AB9-0E8A-4E08-8C69-489A01332AEC}" name="PivotTable7"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U3:V8" firstHeaderRow="1" firstDataRow="1" firstDataCol="1"/>
  <pivotFields count="2">
    <pivotField axis="axisRow" allDrilled="1" subtotalTop="0" showAll="0" sortType="descending" defaultSubtotal="0" defaultAttributeDrillState="1">
      <items count="4">
        <item x="3"/>
        <item x="2"/>
        <item x="1"/>
        <item x="0"/>
      </items>
    </pivotField>
    <pivotField dataField="1" subtotalTop="0" showAll="0" defaultSubtotal="0"/>
  </pivotFields>
  <rowFields count="1">
    <field x="0"/>
  </rowFields>
  <rowItems count="5">
    <i>
      <x/>
    </i>
    <i>
      <x v="1"/>
    </i>
    <i>
      <x v="2"/>
    </i>
    <i>
      <x v="3"/>
    </i>
    <i t="grand">
      <x/>
    </i>
  </rowItems>
  <colItems count="1">
    <i/>
  </colItems>
  <dataFields count="1">
    <dataField name="Count of NDC" fld="1" subtotal="count"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NDC"/>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harmacy.xlsx!PRESCRIPTIONS">
        <x15:activeTabTopLevelEntity name="[PRE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713D52C-9474-498A-A8C4-E27A528E208B}" name="PivotTable8"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C26" firstHeaderRow="1" firstDataRow="1" firstDataCol="0"/>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harmacy.xlsx!SUPPLIER">
        <x15:activeTabTopLevelEntity name="[SUPPLI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7616B36-1DFD-4738-B86D-11084A57266F}" name="PivotTable9"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2:I19" firstHeaderRow="1" firstDataRow="1" firstDataCol="0"/>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harmacy.xlsx!INSURANCE__5">
        <x15:activeTabTopLevelEntity name="[INSURANCE__5]"/>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4" xr16:uid="{D74D57D5-ABF5-46E6-BF61-92555516FFE1}" autoFormatId="16" applyNumberFormats="0" applyBorderFormats="0" applyFontFormats="0" applyPatternFormats="0" applyAlignmentFormats="0" applyWidthHeightFormats="0">
  <queryTableRefresh nextId="15">
    <queryTableFields count="14">
      <queryTableField id="1" name="brandName" tableColumnId="1"/>
      <queryTableField id="2" name="genericName" tableColumnId="2"/>
      <queryTableField id="3" name="NDC" tableColumnId="3"/>
      <queryTableField id="12" dataBound="0" tableColumnId="12"/>
      <queryTableField id="4" name="dosage" tableColumnId="4"/>
      <queryTableField id="5" name="expDate" tableColumnId="5"/>
      <queryTableField id="13" dataBound="0" tableColumnId="13"/>
      <queryTableField id="14" dataBound="0" tableColumnId="14"/>
      <queryTableField id="6" name="supID" tableColumnId="6"/>
      <queryTableField id="11" dataBound="0" tableColumnId="11"/>
      <queryTableField id="7" name="purchasePrice" tableColumnId="7"/>
      <queryTableField id="10" dataBound="0" tableColumnId="10"/>
      <queryTableField id="8" name="sellPrice" tableColumnId="8"/>
      <queryTableField id="9" name="Exp Date"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9146BD27-3988-4CDF-BB89-BA897E42FA0F}" autoFormatId="16" applyNumberFormats="0" applyBorderFormats="0" applyFontFormats="0" applyPatternFormats="0" applyAlignmentFormats="0" applyWidthHeightFormats="0">
  <queryTableRefresh nextId="5">
    <queryTableFields count="4">
      <queryTableField id="1" name="physID" tableColumnId="1"/>
      <queryTableField id="2" name="name" tableColumnId="2"/>
      <queryTableField id="3" name="address" tableColumnId="3"/>
      <queryTableField id="4" name="phon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5" xr16:uid="{7BB2E5A6-4D61-4653-82CF-348684A7F3D6}" autoFormatId="16" applyNumberFormats="0" applyBorderFormats="0" applyFontFormats="0" applyPatternFormats="0" applyAlignmentFormats="0" applyWidthHeightFormats="0">
  <queryTableRefresh nextId="15">
    <queryTableFields count="14">
      <queryTableField id="1" name="patientID" tableColumnId="1"/>
      <queryTableField id="2" name="physID" tableColumnId="2"/>
      <queryTableField id="3" name="NDC" tableColumnId="3"/>
      <queryTableField id="9" dataBound="0" tableColumnId="9"/>
      <queryTableField id="4" name="qty" tableColumnId="4"/>
      <queryTableField id="10" dataBound="0" tableColumnId="10"/>
      <queryTableField id="5" name="days" tableColumnId="5"/>
      <queryTableField id="12" dataBound="0" tableColumnId="12"/>
      <queryTableField id="8" dataBound="0" tableColumnId="8"/>
      <queryTableField id="11" dataBound="0" tableColumnId="11"/>
      <queryTableField id="6" name="refills" tableColumnId="6"/>
      <queryTableField id="13" dataBound="0" tableColumnId="13"/>
      <queryTableField id="14" dataBound="0" tableColumnId="14"/>
      <queryTableField id="7" name="statu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8" xr16:uid="{29F0D096-3469-4A38-AB2B-1663B9BB11F6}" autoFormatId="16" applyNumberFormats="0" applyBorderFormats="0" applyFontFormats="0" applyPatternFormats="0" applyAlignmentFormats="0" applyWidthHeightFormats="0">
  <queryTableRefresh nextId="5">
    <queryTableFields count="4">
      <queryTableField id="1" name="name" tableColumnId="1"/>
      <queryTableField id="2" name="address" tableColumnId="2"/>
      <queryTableField id="3" name="phone" tableColumnId="3"/>
      <queryTableField id="4" name="supID"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0" xr16:uid="{E62DFC41-2855-4116-9980-2061600689CF}" autoFormatId="16" applyNumberFormats="0" applyBorderFormats="0" applyFontFormats="0" applyPatternFormats="0" applyAlignmentFormats="0" applyWidthHeightFormats="0">
  <queryTableRefresh nextId="5">
    <queryTableFields count="4">
      <queryTableField id="1" name="name" tableColumnId="1"/>
      <queryTableField id="2" name="phone" tableColumnId="2"/>
      <queryTableField id="4" dataBound="0" tableColumnId="4"/>
      <queryTableField id="3" name="coPay"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5F211235-9A0F-4CEA-A516-E3D2C76EBCC6}" sourceName="[SUPPLIER  3].[name]">
  <pivotTables>
    <pivotTable tabId="9" name="PivotTable11"/>
    <pivotTable tabId="9" name="PivotTable13"/>
    <pivotTable tabId="9" name="PivotTable2"/>
    <pivotTable tabId="9" name="PivotTable4"/>
    <pivotTable tabId="9" name="PivotTable5"/>
    <pivotTable tabId="9" name="PivotTable6"/>
    <pivotTable tabId="9" name="PivotTable7"/>
    <pivotTable tabId="9" name="PivotTable8"/>
  </pivotTables>
  <data>
    <olap pivotCacheId="1855342612">
      <levels count="2">
        <level uniqueName="[SUPPLIER  3].[name].[(All)]" sourceCaption="(All)" count="0"/>
        <level uniqueName="[SUPPLIER  3].[name].[name]" sourceCaption="name" count="2">
          <ranges>
            <range startItem="0">
              <i n="[SUPPLIER  3].[name].&amp;[Cardinal Health]" c="Cardinal Health"/>
              <i n="[SUPPLIER  3].[name].&amp;[McKesson]" c="McKesson"/>
            </range>
          </ranges>
        </level>
      </levels>
      <selections count="1">
        <selection n="[SUPPLIER  3].[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 xr10:uid="{9BCD757B-1B2C-4FAD-8AA5-2E32B9436B68}" sourceName="[PRESCRIPTIONS].[Date]">
  <pivotTables>
    <pivotTable tabId="9" name="PivotTable13"/>
    <pivotTable tabId="9" name="PivotTable11"/>
    <pivotTable tabId="9" name="PivotTable2"/>
    <pivotTable tabId="9" name="PivotTable4"/>
    <pivotTable tabId="9" name="PivotTable5"/>
    <pivotTable tabId="9" name="PivotTable6"/>
    <pivotTable tabId="9" name="PivotTable7"/>
    <pivotTable tabId="9" name="PivotTable8"/>
  </pivotTables>
  <data>
    <olap pivotCacheId="1855342612">
      <levels count="2">
        <level uniqueName="[PRESCRIPTIONS].[Date].[(All)]" sourceCaption="(All)" count="0"/>
        <level uniqueName="[PRESCRIPTIONS].[Date].[Date]" sourceCaption="Date" count="10">
          <ranges>
            <range startItem="0">
              <i n="[PRESCRIPTIONS].[Date].&amp;[2025-05-02T00:00:00]" c="02/05/2025"/>
              <i n="[PRESCRIPTIONS].[Date].&amp;[2025-05-14T00:00:00]" c="14/05/2025"/>
              <i n="[PRESCRIPTIONS].[Date].&amp;[2025-06-01T00:00:00]" c="01/06/2025"/>
              <i n="[PRESCRIPTIONS].[Date].&amp;[2025-06-26T00:00:00]" c="26/06/2025"/>
              <i n="[PRESCRIPTIONS].[Date].&amp;[2025-10-22T00:00:00]" c="22/10/2025"/>
              <i n="[PRESCRIPTIONS].[Date].&amp;[2025-12-27T00:00:00]" c="27/12/2025"/>
              <i n="[PRESCRIPTIONS].[Date].&amp;[2026-01-21T00:00:00]" c="21/01/2026"/>
              <i n="[PRESCRIPTIONS].[Date].&amp;[2026-01-31T00:00:00]" c="31/01/2026"/>
              <i n="[PRESCRIPTIONS].[Date].&amp;[2026-02-03T00:00:00]" c="03/02/2026"/>
              <i n="[PRESCRIPTIONS].[Date].&amp;[2026-04-26T00:00:00]" c="26/04/2026"/>
            </range>
          </ranges>
        </level>
      </levels>
      <selections count="1">
        <selection n="[PRESCRIPTIONS].[D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 xr10:uid="{27755C62-8720-44FF-96B3-E8B0464AEEE2}" sourceName="[PRESCRIPTIONS].[days]">
  <pivotTables>
    <pivotTable tabId="9" name="PivotTable13"/>
    <pivotTable tabId="9" name="PivotTable11"/>
    <pivotTable tabId="9" name="PivotTable2"/>
    <pivotTable tabId="9" name="PivotTable4"/>
    <pivotTable tabId="9" name="PivotTable5"/>
    <pivotTable tabId="9" name="PivotTable6"/>
    <pivotTable tabId="9" name="PivotTable7"/>
    <pivotTable tabId="9" name="PivotTable8"/>
  </pivotTables>
  <data>
    <olap pivotCacheId="1855342612">
      <levels count="2">
        <level uniqueName="[PRESCRIPTIONS].[days].[(All)]" sourceCaption="(All)" count="0"/>
        <level uniqueName="[PRESCRIPTIONS].[days].[days]" sourceCaption="days" count="2">
          <ranges>
            <range startItem="0">
              <i n="[PRESCRIPTIONS].[days].&amp;[15]" c="15"/>
              <i n="[PRESCRIPTIONS].[days].&amp;[30]" c="30"/>
            </range>
          </ranges>
        </level>
      </levels>
      <selections count="1">
        <selection n="[PRESCRIPTIONS].[day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ug_Price" xr10:uid="{5A4F484D-E391-4CD2-9599-A8B2687F7A66}" sourceName="[PRESCRIPTIONS].[Drug Price]">
  <pivotTables>
    <pivotTable tabId="9" name="PivotTable13"/>
  </pivotTables>
  <data>
    <olap pivotCacheId="1855342612">
      <levels count="2">
        <level uniqueName="[PRESCRIPTIONS].[Drug Price].[(All)]" sourceCaption="(All)" count="0"/>
        <level uniqueName="[PRESCRIPTIONS].[Drug Price].[Drug Price]" sourceCaption="Drug Price" count="5">
          <ranges>
            <range startItem="0">
              <i n="[PRESCRIPTIONS].[Drug Price].&amp;[0]" c="0"/>
              <i n="[PRESCRIPTIONS].[Drug Price].&amp;[4.65]" c="4.65"/>
              <i n="[PRESCRIPTIONS].[Drug Price].&amp;[1.244E1]" c="12.44"/>
              <i n="[PRESCRIPTIONS].[Drug Price].&amp;[2.544E1]" c="25.44"/>
              <i n="[PRESCRIPTIONS].[Drug Price].&amp;[3.567E1]" c="35.67"/>
            </range>
          </ranges>
        </level>
      </levels>
      <selections count="1">
        <selection n="[PRESCRIPTIONS].[Drug Pric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E231BA6-C1AA-486F-BFC8-3248CEE8583E}" sourceName="[PATIENT1_1].[gender]">
  <pivotTables>
    <pivotTable tabId="9" name="PivotTable4"/>
    <pivotTable tabId="9" name="PivotTable11"/>
    <pivotTable tabId="9" name="PivotTable13"/>
    <pivotTable tabId="9" name="PivotTable2"/>
    <pivotTable tabId="9" name="PivotTable5"/>
    <pivotTable tabId="9" name="PivotTable6"/>
    <pivotTable tabId="9" name="PivotTable7"/>
    <pivotTable tabId="9" name="PivotTable8"/>
  </pivotTables>
  <data>
    <olap pivotCacheId="1855342612">
      <levels count="2">
        <level uniqueName="[PATIENT1_1].[gender].[(All)]" sourceCaption="(All)" count="0"/>
        <level uniqueName="[PATIENT1_1].[gender].[gender]" sourceCaption="gender" count="2">
          <ranges>
            <range startItem="0">
              <i n="[PATIENT1_1].[gender].&amp;[F]" c="F"/>
              <i n="[PATIENT1_1].[gender].&amp;[M]" c="M"/>
            </range>
          </ranges>
        </level>
      </levels>
      <selections count="1">
        <selection n="[PATIENT1_1].[gende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B797398E-96C1-4BFB-AE8A-CDADEEF507E3}" sourceName="[PRESCRIPTIONS].[status]">
  <pivotTables>
    <pivotTable tabId="9" name="PivotTable5"/>
    <pivotTable tabId="9" name="PivotTable11"/>
    <pivotTable tabId="9" name="PivotTable13"/>
    <pivotTable tabId="9" name="PivotTable2"/>
    <pivotTable tabId="9" name="PivotTable4"/>
    <pivotTable tabId="9" name="PivotTable6"/>
    <pivotTable tabId="9" name="PivotTable7"/>
    <pivotTable tabId="9" name="PivotTable8"/>
  </pivotTables>
  <data>
    <olap pivotCacheId="1855342612">
      <levels count="2">
        <level uniqueName="[PRESCRIPTIONS].[status].[(All)]" sourceCaption="(All)" count="0"/>
        <level uniqueName="[PRESCRIPTIONS].[status].[status]" sourceCaption="status" count="2">
          <ranges>
            <range startItem="0">
              <i n="[PRESCRIPTIONS].[status].&amp;[filled]" c="filled"/>
              <i n="[PRESCRIPTIONS].[status].&amp;[picked up]" c="picked up"/>
            </range>
          </ranges>
        </level>
      </levels>
      <selections count="1">
        <selection n="[PRESCRIPTIONS].[status].[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Name" xr10:uid="{9CD72829-B50C-407A-9129-447487B89A4B}" sourceName="[DRUGS].[brandName]">
  <pivotTables>
    <pivotTable tabId="9" name="PivotTable11"/>
    <pivotTable tabId="9" name="PivotTable13"/>
    <pivotTable tabId="9" name="PivotTable2"/>
    <pivotTable tabId="9" name="PivotTable4"/>
    <pivotTable tabId="9" name="PivotTable5"/>
    <pivotTable tabId="9" name="PivotTable6"/>
    <pivotTable tabId="9" name="PivotTable7"/>
    <pivotTable tabId="9" name="PivotTable8"/>
  </pivotTables>
  <data>
    <olap pivotCacheId="1855342612">
      <levels count="2">
        <level uniqueName="[DRUGS].[brandName].[(All)]" sourceCaption="(All)" count="0"/>
        <level uniqueName="[DRUGS].[brandName].[brandName]" sourceCaption="brandName" count="16">
          <ranges>
            <range startItem="0">
              <i n="[DRUGS].[brandName].&amp;[Aldactone]" c="Aldactone"/>
              <i n="[DRUGS].[brandName].&amp;[Ambien]" c="Ambien"/>
              <i n="[DRUGS].[brandName].&amp;[Amoxil]" c="Amoxil"/>
              <i n="[DRUGS].[brandName].&amp;[Glucotrol]" c="Glucotrol"/>
              <i n="[DRUGS].[brandName].&amp;[Imdur]" c="Imdur"/>
              <i n="[DRUGS].[brandName].&amp;[Lasix]" c="Lasix"/>
              <i n="[DRUGS].[brandName].&amp;[Lipitor]" c="Lipitor"/>
              <i n="[DRUGS].[brandName].&amp;[Mobic]" c="Mobic"/>
              <i n="[DRUGS].[brandName].&amp;[Motrin]" c="Motrin"/>
              <i n="[DRUGS].[brandName].&amp;[Naprosyn]" c="Naprosyn"/>
              <i n="[DRUGS].[brandName].&amp;[Neurontin]" c="Neurontin"/>
              <i n="[DRUGS].[brandName].&amp;[Plavix]" c="Plavix"/>
              <i n="[DRUGS].[brandName].&amp;[Prilosec]" c="Prilosec"/>
              <i n="[DRUGS].[brandName].&amp;[Tenormin]" c="Tenormin"/>
              <i n="[DRUGS].[brandName].&amp;[Tylenol]" c="Tylenol"/>
              <i n="[DRUGS].[brandName].&amp;[Zocor]" c="Zocor"/>
            </range>
          </ranges>
        </level>
      </levels>
      <selections count="1">
        <selection n="[DRUGS].[brandNam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iry_Status" xr10:uid="{CDAA3EA5-6A16-4DDB-A994-286B0D4A0DD1}" sourceName="[DRUGS].[Expiry Status]">
  <pivotTables>
    <pivotTable tabId="9" name="PivotTable7"/>
    <pivotTable tabId="9" name="PivotTable11"/>
    <pivotTable tabId="9" name="PivotTable13"/>
    <pivotTable tabId="9" name="PivotTable2"/>
    <pivotTable tabId="9" name="PivotTable4"/>
    <pivotTable tabId="9" name="PivotTable5"/>
    <pivotTable tabId="9" name="PivotTable6"/>
    <pivotTable tabId="9" name="PivotTable8"/>
  </pivotTables>
  <data>
    <olap pivotCacheId="1855342612">
      <levels count="2">
        <level uniqueName="[DRUGS].[Expiry Status].[(All)]" sourceCaption="(All)" count="0"/>
        <level uniqueName="[DRUGS].[Expiry Status].[Expiry Status]" sourceCaption="Expiry Status" count="2">
          <ranges>
            <range startItem="0">
              <i n="[DRUGS].[Expiry Status].&amp;[Expired]" c="Expired"/>
              <i n="[DRUGS].[Expiry Status].&amp;[Safe]" c="Safe"/>
            </range>
          </ranges>
        </level>
      </levels>
      <selections count="1">
        <selection n="[DRUGS].[Expiry Status].[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 xr10:uid="{90F4CB74-C396-4A01-BB98-692515960C04}" sourceName="[PATIENT1_1].[insurance]">
  <pivotTables>
    <pivotTable tabId="9" name="PivotTable8"/>
    <pivotTable tabId="9" name="PivotTable11"/>
    <pivotTable tabId="9" name="PivotTable13"/>
    <pivotTable tabId="9" name="PivotTable2"/>
    <pivotTable tabId="9" name="PivotTable4"/>
    <pivotTable tabId="9" name="PivotTable5"/>
    <pivotTable tabId="9" name="PivotTable6"/>
    <pivotTable tabId="9" name="PivotTable7"/>
  </pivotTables>
  <data>
    <olap pivotCacheId="595266241">
      <levels count="2">
        <level uniqueName="[PATIENT1_1].[insurance].[(All)]" sourceCaption="(All)" count="0"/>
        <level uniqueName="[PATIENT1_1].[insurance].[insurance]" sourceCaption="insurance" count="2">
          <ranges>
            <range startItem="0">
              <i n="[PATIENT1_1].[insurance].&amp;[BlueShield]" c="BlueShield"/>
              <i n="[PATIENT1_1].[insurance].&amp;[Molina]" c="Molina"/>
            </range>
          </ranges>
        </level>
      </levels>
      <selections count="1">
        <selection n="[PATIENT1_1].[insurance].[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1" xr10:uid="{D93E351E-2944-4BEF-BC9F-5B464EFEABA9}" sourceName="[DOCTOR1_1].[name]">
  <pivotTables>
    <pivotTable tabId="9" name="PivotTable13"/>
    <pivotTable tabId="9" name="PivotTable11"/>
    <pivotTable tabId="9" name="PivotTable2"/>
    <pivotTable tabId="9" name="PivotTable4"/>
    <pivotTable tabId="9" name="PivotTable5"/>
    <pivotTable tabId="9" name="PivotTable6"/>
    <pivotTable tabId="9" name="PivotTable7"/>
    <pivotTable tabId="9" name="PivotTable8"/>
  </pivotTables>
  <data>
    <olap pivotCacheId="608154624">
      <levels count="2">
        <level uniqueName="[DOCTOR1_1].[name].[(All)]" sourceCaption="(All)" count="0"/>
        <level uniqueName="[DOCTOR1_1].[name].[name]" sourceCaption="name" count="6">
          <ranges>
            <range startItem="0">
              <i n="[DOCTOR1_1].[name].&amp;[Gupta Madhu]" c="Gupta Madhu"/>
              <i n="[DOCTOR1_1].[name].&amp;[Jonathon State]" c="Jonathon State"/>
              <i n="[DOCTOR1_1].[name].&amp;[Robert Hong]" c="Robert Hong"/>
              <i n="[DOCTOR1_1].[name].&amp;[Sarsam Muther]" c="Sarsam Muther"/>
              <i n="[DOCTOR1_1].[name].&amp;[Shirley Tom]" c="Shirley Tom"/>
              <i n="[DOCTOR1_1].[name].&amp;[Zakaria Fayda]" c="Zakaria Fayda"/>
            </range>
          </ranges>
        </level>
      </levels>
      <selections count="1">
        <selection n="[DOCTOR1_1].[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8996CC7D-A5CF-45DC-A764-0F618EFBAD98}" cache="Slicer_name" caption="Supplier Name" level="1" rowHeight="247650"/>
  <slicer name="Date 1" xr10:uid="{818467B8-91FC-489D-8F6A-43DF3E0E35E2}" cache="Slicer_Date1" caption="Date" startItem="3" level="1" rowHeight="247650"/>
  <slicer name="days" xr10:uid="{3228FB2D-7565-4939-BA01-FAE7B1C3473F}" cache="Slicer_days" caption="days" level="1" rowHeight="247650"/>
  <slicer name="Drug Price" xr10:uid="{4BBFD0E4-4054-48E1-AF79-4140F9A0B261}" cache="Slicer_Drug_Price" caption="Drug Price" level="1" rowHeight="247650"/>
  <slicer name="gender" xr10:uid="{209ED600-0903-46EB-9B82-6E371C8686B5}" cache="Slicer_gender" caption="gender" level="1" rowHeight="247650"/>
  <slicer name="status" xr10:uid="{52A0DC62-774A-4A95-8EBF-F8505EE37FB2}" cache="Slicer_status" caption="status" level="1" rowHeight="247650"/>
  <slicer name="brandName" xr10:uid="{1D39855F-79E2-4933-A21B-14B722749E47}" cache="Slicer_brandName" caption="brandName" startItem="14" level="1" rowHeight="247650"/>
  <slicer name="Expiry Status" xr10:uid="{2FCC0391-E9E9-48CE-83FD-D876FB5F8B3F}" cache="Slicer_Expiry_Status" caption="Expiry Status" level="1" rowHeight="247650"/>
  <slicer name="insurance" xr10:uid="{7DC8124F-B080-4A40-9050-BE947F74B439}" cache="Slicer_insurance" caption="insurance" level="1" rowHeight="247650"/>
  <slicer name="name 2" xr10:uid="{F42EE3FF-D645-4EDA-9128-44BBCBD0892D}" cache="Slicer_name1" caption="nam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1" xr10:uid="{513592DC-E466-40ED-9386-CEAC2A80D8DA}" cache="Slicer_name" caption="Supplier Name" level="1" style="Slicer Style 1" rowHeight="247650"/>
  <slicer name="Date 2" xr10:uid="{5AC8141D-3B0F-4D22-901D-4AF91AABA4D2}" cache="Slicer_Date1" caption="Date" level="1" style="Slicer Style 1" rowHeight="247650"/>
  <slicer name="gender 1" xr10:uid="{151E2676-3158-4BB5-8280-E92F61758E28}" cache="Slicer_gender" caption="Gender" level="1" style="Slicer Style 1" rowHeight="247650"/>
  <slicer name="brandName 1" xr10:uid="{0336C171-2184-42AB-9CE8-F72E51548CED}" cache="Slicer_brandName" caption="Brand Name" level="1" style="Slicer Style 1" rowHeight="247650"/>
  <slicer name="Expiry Status 1" xr10:uid="{2AA9A01B-A7E6-466C-AB6C-48C016F62852}" cache="Slicer_Expiry_Status" caption="Expiry Status" level="1" style="Slicer Style 1" rowHeight="247650"/>
  <slicer name="insurance 1" xr10:uid="{76EE7833-45BF-49BF-846A-92BE84DCB174}" cache="Slicer_insurance" caption="Insurance" level="1" style="Slicer Style 1" rowHeight="247650"/>
  <slicer name="name 3" xr10:uid="{1E876B10-0617-435D-92A3-D0CCED0ABF5D}" cache="Slicer_name1" caption="Doctor Names" level="1"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0E64AF-26C1-4176-BD26-D087C717AD1E}" name="DRUGS" displayName="DRUGS" ref="A1:N21" tableType="queryTable" totalsRowCount="1">
  <autoFilter ref="A1:N20" xr:uid="{D70E64AF-26C1-4176-BD26-D087C717AD1E}"/>
  <tableColumns count="14">
    <tableColumn id="1" xr3:uid="{ADB11B48-08B7-4BBB-B895-A8A91D7456F7}" uniqueName="1" name="brandName" queryTableFieldId="1" dataDxfId="48"/>
    <tableColumn id="2" xr3:uid="{1EEA2A55-C467-4ADA-B248-6ABFA989B525}" uniqueName="2" name="genericName" queryTableFieldId="2" dataDxfId="47"/>
    <tableColumn id="3" xr3:uid="{A34DBC59-B878-481A-9E08-B9B29D6C6C7F}" uniqueName="3" name="NDC" queryTableFieldId="3" dataDxfId="46"/>
    <tableColumn id="12" xr3:uid="{C75092BB-B830-4889-88C7-82A819DB45D0}" uniqueName="12" name="NNDC" queryTableFieldId="12" dataDxfId="45">
      <calculatedColumnFormula>VALUE(DRUGS[[#This Row],[NDC]])</calculatedColumnFormula>
    </tableColumn>
    <tableColumn id="4" xr3:uid="{2858A6F7-E2A6-4EDB-BCD2-01ED4D6F8721}" uniqueName="4" name="dosage" queryTableFieldId="4" dataDxfId="44"/>
    <tableColumn id="5" xr3:uid="{E10E581F-5D19-439A-BA0B-262D8CBB05C6}" uniqueName="5" name="expDate" queryTableFieldId="5" dataDxfId="43"/>
    <tableColumn id="13" xr3:uid="{BBEC5255-8C60-4665-8DD9-935B3DAAAF10}" uniqueName="13" name="Days to Expiry" queryTableFieldId="13" dataDxfId="42">
      <calculatedColumnFormula>DRUGS[[#This Row],[Exp Date]]-TODAY()</calculatedColumnFormula>
    </tableColumn>
    <tableColumn id="14" xr3:uid="{522497EE-52E4-47AC-8F7B-12515A435A44}" uniqueName="14" name="Expiry Status" queryTableFieldId="14" dataDxfId="41">
      <calculatedColumnFormula>IF(DRUGS[[#This Row],[Exp Date]]&lt;TODAY(),"Expired",
 IF(DRUGS[[#This Row],[Exp Date]]&lt;=TODAY()+30,"Expiring Soon","Safe"))</calculatedColumnFormula>
    </tableColumn>
    <tableColumn id="6" xr3:uid="{6F58DCF8-00A5-422E-990A-BECF12324107}" uniqueName="6" name="supID" queryTableFieldId="6" dataDxfId="40"/>
    <tableColumn id="11" xr3:uid="{92D50EC2-5FDA-46DB-8C4E-D6BB2729D408}" uniqueName="11" name="Drug Category" queryTableFieldId="11" dataDxfId="39">
      <calculatedColumnFormula>IF(DRUGS[[#This Row],[brandName]]=DRUGS[[#This Row],[genericName]],"Generic","Brand")</calculatedColumnFormula>
    </tableColumn>
    <tableColumn id="7" xr3:uid="{BC03B685-E81C-4B3D-8042-22E6285BFF29}" uniqueName="7" name="purchasePrice" queryTableFieldId="7" dataDxfId="38" totalsRowDxfId="37"/>
    <tableColumn id="10" xr3:uid="{24477BF7-731F-4EF3-A07D-1450A4FB6A58}" uniqueName="10" name="cpurchasePrice" queryTableFieldId="10" dataDxfId="36" totalsRowDxfId="35">
      <calculatedColumnFormula>VALUE(DRUGS[[#This Row],[purchasePrice]])</calculatedColumnFormula>
    </tableColumn>
    <tableColumn id="8" xr3:uid="{C6BA73B0-FA25-47BF-AD3D-9DD20E64B6D7}" uniqueName="8" name="sellPrice" queryTableFieldId="8" dataDxfId="34"/>
    <tableColumn id="9" xr3:uid="{7609D585-9A9C-4F41-ADD0-EF6BE537BE3A}" uniqueName="9" name="Exp Date" queryTableFieldId="9" dataDxfId="33" totalsRowDxfId="3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F87441-9FDE-4303-9091-CF7BA26B789B}" name="DOCTOR1_1" displayName="DOCTOR1_1" ref="A1:D7" tableType="queryTable" totalsRowShown="0">
  <autoFilter ref="A1:D7" xr:uid="{5DF87441-9FDE-4303-9091-CF7BA26B789B}"/>
  <tableColumns count="4">
    <tableColumn id="1" xr3:uid="{7F52BC5D-0142-49A8-ADB9-A16CFEA2E0C7}" uniqueName="1" name="physID" queryTableFieldId="1" dataDxfId="31"/>
    <tableColumn id="2" xr3:uid="{1817B2CC-6E20-4A45-BC2B-C0785D13A0E5}" uniqueName="2" name="name" queryTableFieldId="2" dataDxfId="30"/>
    <tableColumn id="3" xr3:uid="{98049A5C-D3AC-4E4E-BB7C-0D8E510653C3}" uniqueName="3" name="address" queryTableFieldId="3" dataDxfId="29"/>
    <tableColumn id="4" xr3:uid="{CC3EB2CF-522C-42A6-AFEF-DB1183EFFD01}" uniqueName="4" name="phone" queryTableFieldId="4" dataDxfId="2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474201E-0A58-4076-A8FD-72ED6DA1A98D}" name="PATIENT1_1" displayName="PATIENT1_1" ref="A1:H7" totalsRowCount="1">
  <autoFilter ref="A1:H6" xr:uid="{E474201E-0A58-4076-A8FD-72ED6DA1A98D}"/>
  <tableColumns count="8">
    <tableColumn id="1" xr3:uid="{458F0304-9B69-42AB-A296-3144CD4D7D74}" name="firstName" dataDxfId="27"/>
    <tableColumn id="2" xr3:uid="{384FBEAC-5C29-4BB1-9C55-383A51816926}" name="lastName" dataDxfId="26"/>
    <tableColumn id="3" xr3:uid="{9EC0DB32-F50A-4444-80AA-614AB8FF53CC}" name="birthdate" dataDxfId="25" totalsRowDxfId="24"/>
    <tableColumn id="4" xr3:uid="{0DF5505F-68C7-4468-9457-9868F96B666D}" name="address" dataDxfId="23"/>
    <tableColumn id="5" xr3:uid="{F9D77EAE-A228-4032-BCCE-0DC0E70EB09C}" name="phone" dataDxfId="22"/>
    <tableColumn id="6" xr3:uid="{F6F45EA4-EE5C-48F6-9F3F-203F21C8B180}" name="gender" dataDxfId="21"/>
    <tableColumn id="7" xr3:uid="{CA2BEF00-AA7B-4024-BE64-A850CAFBD8C5}" name="insurance" dataDxfId="20"/>
    <tableColumn id="8" xr3:uid="{BBDBFA74-AD84-4CC3-B5EB-B979CEE47799}" name="patientID" dataDxfId="1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8620814-C85D-48DB-AE6F-F2879DBF9181}" name="PRESCRIPTIONS" displayName="PRESCRIPTIONS" ref="A1:N12" tableType="queryTable" totalsRowShown="0">
  <autoFilter ref="A1:N12" xr:uid="{D8620814-C85D-48DB-AE6F-F2879DBF9181}"/>
  <tableColumns count="14">
    <tableColumn id="1" xr3:uid="{5C4244BC-0DC7-47EF-9BBC-F1E157AEE4EB}" uniqueName="1" name="patientID" queryTableFieldId="1" dataDxfId="18"/>
    <tableColumn id="2" xr3:uid="{F12B3743-ECAB-4EBC-A8B4-F03AF3B10B6D}" uniqueName="2" name="physID" queryTableFieldId="2"/>
    <tableColumn id="3" xr3:uid="{DC1ABD84-CB5F-4915-92E0-E08332BAB872}" uniqueName="3" name="NDC" queryTableFieldId="3" dataDxfId="17"/>
    <tableColumn id="9" xr3:uid="{FA0D18A7-5155-4010-AEAE-14819D0E1616}" uniqueName="9" name="NNDC" queryTableFieldId="9" dataDxfId="16">
      <calculatedColumnFormula>VALUE(PRESCRIPTIONS[[#This Row],[NDC]])</calculatedColumnFormula>
    </tableColumn>
    <tableColumn id="4" xr3:uid="{D551BC16-C094-4A8A-ABD2-84E12C45D725}" uniqueName="4" name="qty" queryTableFieldId="4"/>
    <tableColumn id="10" xr3:uid="{4C1EFD22-5309-4C81-92ED-B3113C04488C}" uniqueName="10" name="Cqty" queryTableFieldId="10" dataDxfId="15">
      <calculatedColumnFormula>VALUE(PRESCRIPTIONS[[#This Row],[qty]])</calculatedColumnFormula>
    </tableColumn>
    <tableColumn id="5" xr3:uid="{550E038E-0A48-4B70-BD72-42B7A042EE36}" uniqueName="5" name="days" queryTableFieldId="5"/>
    <tableColumn id="12" xr3:uid="{9F61AF0E-B27A-49A9-958F-9C5F07BFE74D}" uniqueName="12" name="Date" queryTableFieldId="12" dataDxfId="14">
      <calculatedColumnFormula xml:space="preserve"> TODAY() - RANDBETWEEN(0, 365)</calculatedColumnFormula>
    </tableColumn>
    <tableColumn id="8" xr3:uid="{DF21B8E6-00F9-4611-899B-EC6A01D3D7A5}" uniqueName="8" name="Drug Price" queryTableFieldId="8" dataDxfId="13">
      <calculatedColumnFormula array="1">IFERROR(
  _xlfn.XLOOKUP(PRESCRIPTIONS[[#This Row],[NNDC]]&amp;"", DRUGS[NNDC]&amp;"", DRUGS[cpurchasePrice]),
  0
)</calculatedColumnFormula>
    </tableColumn>
    <tableColumn id="11" xr3:uid="{9AFFB828-AC3D-4225-A720-12642437CA88}" uniqueName="11" name="Revenue" queryTableFieldId="11" dataDxfId="12">
      <calculatedColumnFormula>PRESCRIPTIONS[[#This Row],[Cqty]]*PRESCRIPTIONS[[#This Row],[Drug Price]]</calculatedColumnFormula>
    </tableColumn>
    <tableColumn id="6" xr3:uid="{0495862D-7AAD-4ECE-BDE9-D8D91556547E}" uniqueName="6" name="refills" queryTableFieldId="6"/>
    <tableColumn id="13" xr3:uid="{F229A006-0797-41DB-8C13-F908E23638A8}" uniqueName="13" name="BringInsurance" queryTableFieldId="13" dataDxfId="11">
      <calculatedColumnFormula>IFERROR(
  _xlfn.XLOOKUP(PRESCRIPTIONS[[#This Row],[patientID]], PATIENT1_1[patientID], PATIENT1_1[insurance]),
  "Uninsured"
)</calculatedColumnFormula>
    </tableColumn>
    <tableColumn id="14" xr3:uid="{9F72D53D-5162-486C-9DE6-635ECABCE60C}" uniqueName="14" name="BringCopay" queryTableFieldId="14" dataDxfId="10"/>
    <tableColumn id="7" xr3:uid="{F2D75154-D11E-451D-8E4F-34906809F21E}" uniqueName="7" name="status" queryTableFieldId="7" dataDxfId="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CA99ACE-5894-46FD-82BF-A327BD4CF9CA}" name="SUPPLIER" displayName="SUPPLIER" ref="A1:D3" tableType="queryTable" totalsRowShown="0">
  <autoFilter ref="A1:D3" xr:uid="{1CA99ACE-5894-46FD-82BF-A327BD4CF9CA}"/>
  <tableColumns count="4">
    <tableColumn id="1" xr3:uid="{34BE5926-85F1-48AB-9CB9-2913823506ED}" uniqueName="1" name="name" queryTableFieldId="1" dataDxfId="8"/>
    <tableColumn id="2" xr3:uid="{BCDAC1F2-AB0E-4D52-B9D8-A214BB802173}" uniqueName="2" name="address" queryTableFieldId="2" dataDxfId="7"/>
    <tableColumn id="3" xr3:uid="{9714B4CB-0FCE-4CE4-AD43-F428BEF18882}" uniqueName="3" name="phone" queryTableFieldId="3" dataDxfId="6"/>
    <tableColumn id="4" xr3:uid="{D1EF33A2-1B20-4211-9085-C40BB4612FE8}" uniqueName="4" name="supID" queryTableFieldId="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5B46504-13A4-4AD9-BEC0-42A0EFBB99F2}" name="INSURANCE__5" displayName="INSURANCE__5" ref="A1:D8" tableType="queryTable" totalsRowShown="0">
  <autoFilter ref="A1:D8" xr:uid="{15B46504-13A4-4AD9-BEC0-42A0EFBB99F2}"/>
  <tableColumns count="4">
    <tableColumn id="1" xr3:uid="{65FF31A2-F63E-49C9-B72A-84F806B0D12F}" uniqueName="1" name="name" queryTableFieldId="1" dataDxfId="5"/>
    <tableColumn id="2" xr3:uid="{584D2228-1CCC-4B73-B629-CF5725151B07}" uniqueName="2" name="phone" queryTableFieldId="2" dataDxfId="4"/>
    <tableColumn id="4" xr3:uid="{5098CB46-5B8E-498C-B13A-289E0B2FB113}" uniqueName="4" name="ClearcoPay" queryTableFieldId="4" dataDxfId="3">
      <calculatedColumnFormula>IF(INSURANCE__5[[#This Row],[coPay]]="Yes",1,0)</calculatedColumnFormula>
    </tableColumn>
    <tableColumn id="3" xr3:uid="{BAF9B435-E61E-4C57-B1F0-F073FFC3368D}" uniqueName="3" name="coPay" queryTableFieldId="3"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EE0567C2-3DA7-4DA2-8054-13F6042FFF49}" sourceName="[PRESCRIPTIONS].[Date]">
  <pivotTables>
    <pivotTable tabId="9" name="PivotTable11"/>
    <pivotTable tabId="9" name="PivotTable13"/>
    <pivotTable tabId="9" name="PivotTable2"/>
    <pivotTable tabId="9" name="PivotTable4"/>
    <pivotTable tabId="9" name="PivotTable5"/>
    <pivotTable tabId="9" name="PivotTable6"/>
    <pivotTable tabId="9" name="PivotTable7"/>
    <pivotTable tabId="9" name="PivotTable8"/>
  </pivotTables>
  <state minimalRefreshVersion="6" lastRefreshVersion="6" pivotCacheId="1896144754"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4559D0D-EFB5-4CF5-9462-7592EFDCE852}" cache="Timeline_Date" caption="Date" level="2" selectionLevel="2" scrollPosition="2026-05-19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1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9E8BC-A58A-4A15-AB99-7BEED7930AAB}">
  <dimension ref="A1:Q53"/>
  <sheetViews>
    <sheetView workbookViewId="0">
      <selection activeCell="H8" sqref="H8"/>
    </sheetView>
  </sheetViews>
  <sheetFormatPr defaultRowHeight="14.4"/>
  <cols>
    <col min="1" max="1" width="12.44140625" bestFit="1" customWidth="1"/>
    <col min="2" max="2" width="14.109375" bestFit="1" customWidth="1"/>
    <col min="3" max="3" width="15.5546875" bestFit="1" customWidth="1"/>
    <col min="4" max="4" width="12.44140625" bestFit="1" customWidth="1"/>
    <col min="5" max="5" width="13.33203125" bestFit="1" customWidth="1"/>
    <col min="6" max="6" width="7.77734375" bestFit="1" customWidth="1"/>
    <col min="7" max="7" width="6" bestFit="1" customWidth="1"/>
    <col min="8" max="8" width="16" bestFit="1" customWidth="1"/>
    <col min="9" max="9" width="15.5546875" bestFit="1" customWidth="1"/>
    <col min="10" max="10" width="13.21875" bestFit="1" customWidth="1"/>
    <col min="11" max="11" width="11.109375" bestFit="1" customWidth="1"/>
    <col min="12" max="12" width="13.5546875" bestFit="1" customWidth="1"/>
    <col min="13" max="13" width="10.6640625" bestFit="1" customWidth="1"/>
    <col min="14" max="14" width="12.44140625" bestFit="1" customWidth="1"/>
    <col min="15" max="15" width="14.109375" bestFit="1" customWidth="1"/>
    <col min="16" max="16" width="12.44140625" bestFit="1" customWidth="1"/>
    <col min="17" max="17" width="13.88671875" bestFit="1" customWidth="1"/>
    <col min="18" max="18" width="9.44140625" bestFit="1" customWidth="1"/>
    <col min="19" max="19" width="10.5546875" bestFit="1" customWidth="1"/>
    <col min="20" max="24" width="15.5546875" bestFit="1" customWidth="1"/>
    <col min="25" max="25" width="10.5546875" bestFit="1" customWidth="1"/>
  </cols>
  <sheetData>
    <row r="1" spans="1:17">
      <c r="O1" t="s">
        <v>227</v>
      </c>
    </row>
    <row r="2" spans="1:17">
      <c r="D2" t="s">
        <v>242</v>
      </c>
      <c r="H2" t="s">
        <v>260</v>
      </c>
      <c r="P2" s="3" t="s">
        <v>217</v>
      </c>
      <c r="Q2" t="s">
        <v>226</v>
      </c>
    </row>
    <row r="3" spans="1:17">
      <c r="A3" t="s">
        <v>228</v>
      </c>
      <c r="D3" s="3" t="s">
        <v>217</v>
      </c>
      <c r="E3" t="s">
        <v>243</v>
      </c>
      <c r="H3" s="3" t="s">
        <v>259</v>
      </c>
      <c r="I3" s="3" t="s">
        <v>254</v>
      </c>
      <c r="P3" s="4" t="s">
        <v>187</v>
      </c>
      <c r="Q3" s="17">
        <v>3</v>
      </c>
    </row>
    <row r="4" spans="1:17">
      <c r="A4" s="3" t="s">
        <v>217</v>
      </c>
      <c r="B4" t="s">
        <v>221</v>
      </c>
      <c r="D4" s="4" t="s">
        <v>205</v>
      </c>
      <c r="E4" s="17">
        <v>8</v>
      </c>
      <c r="H4" s="3" t="s">
        <v>217</v>
      </c>
      <c r="I4" t="s">
        <v>17</v>
      </c>
      <c r="J4" t="s">
        <v>13</v>
      </c>
      <c r="K4" t="s">
        <v>5</v>
      </c>
      <c r="L4" t="s">
        <v>9</v>
      </c>
      <c r="M4" t="s">
        <v>25</v>
      </c>
      <c r="N4" t="s">
        <v>21</v>
      </c>
      <c r="O4" t="s">
        <v>218</v>
      </c>
      <c r="P4" s="4" t="s">
        <v>182</v>
      </c>
      <c r="Q4" s="17">
        <v>2</v>
      </c>
    </row>
    <row r="5" spans="1:17">
      <c r="A5" s="4" t="s">
        <v>37</v>
      </c>
      <c r="B5" s="17">
        <v>390</v>
      </c>
      <c r="D5" s="4" t="s">
        <v>204</v>
      </c>
      <c r="E5" s="17">
        <v>3</v>
      </c>
      <c r="H5" s="4">
        <v>1</v>
      </c>
      <c r="I5" s="17">
        <v>5</v>
      </c>
      <c r="J5" s="17">
        <v>5</v>
      </c>
      <c r="K5" s="17">
        <v>5</v>
      </c>
      <c r="L5" s="17">
        <v>5</v>
      </c>
      <c r="M5" s="17">
        <v>5</v>
      </c>
      <c r="N5" s="17">
        <v>5</v>
      </c>
      <c r="O5" s="17">
        <v>5</v>
      </c>
      <c r="P5" s="4" t="s">
        <v>218</v>
      </c>
      <c r="Q5" s="17">
        <v>5</v>
      </c>
    </row>
    <row r="6" spans="1:17">
      <c r="A6" s="4" t="s">
        <v>107</v>
      </c>
      <c r="B6" s="17">
        <v>390</v>
      </c>
      <c r="D6" s="4" t="s">
        <v>218</v>
      </c>
      <c r="E6" s="17">
        <v>11</v>
      </c>
      <c r="H6" s="4">
        <v>2</v>
      </c>
      <c r="I6" s="17">
        <v>3</v>
      </c>
      <c r="J6" s="17">
        <v>3</v>
      </c>
      <c r="K6" s="17">
        <v>3</v>
      </c>
      <c r="L6" s="17">
        <v>3</v>
      </c>
      <c r="M6" s="17">
        <v>3</v>
      </c>
      <c r="N6" s="17">
        <v>3</v>
      </c>
      <c r="O6" s="17">
        <v>3</v>
      </c>
    </row>
    <row r="7" spans="1:17">
      <c r="A7" s="4" t="s">
        <v>44</v>
      </c>
      <c r="B7" s="17">
        <v>390</v>
      </c>
      <c r="H7" s="4">
        <v>3</v>
      </c>
      <c r="I7" s="17">
        <v>1</v>
      </c>
      <c r="J7" s="17">
        <v>1</v>
      </c>
      <c r="K7" s="17">
        <v>1</v>
      </c>
      <c r="L7" s="17">
        <v>1</v>
      </c>
      <c r="M7" s="17">
        <v>1</v>
      </c>
      <c r="N7" s="17">
        <v>1</v>
      </c>
      <c r="O7" s="17">
        <v>1</v>
      </c>
    </row>
    <row r="8" spans="1:17">
      <c r="A8" s="4" t="s">
        <v>51</v>
      </c>
      <c r="B8" s="17">
        <v>390</v>
      </c>
      <c r="H8" s="4">
        <v>9</v>
      </c>
      <c r="I8" s="17">
        <v>2</v>
      </c>
      <c r="J8" s="17">
        <v>2</v>
      </c>
      <c r="K8" s="17">
        <v>2</v>
      </c>
      <c r="L8" s="17">
        <v>2</v>
      </c>
      <c r="M8" s="17">
        <v>2</v>
      </c>
      <c r="N8" s="17">
        <v>2</v>
      </c>
      <c r="O8" s="17">
        <v>2</v>
      </c>
    </row>
    <row r="9" spans="1:17">
      <c r="A9" s="4" t="s">
        <v>83</v>
      </c>
      <c r="B9" s="17">
        <v>390</v>
      </c>
      <c r="H9" s="4" t="s">
        <v>218</v>
      </c>
      <c r="I9" s="17">
        <v>11</v>
      </c>
      <c r="J9" s="17">
        <v>11</v>
      </c>
      <c r="K9" s="17">
        <v>11</v>
      </c>
      <c r="L9" s="17">
        <v>11</v>
      </c>
      <c r="M9" s="17">
        <v>11</v>
      </c>
      <c r="N9" s="17">
        <v>11</v>
      </c>
      <c r="O9" s="17">
        <v>11</v>
      </c>
    </row>
    <row r="10" spans="1:17">
      <c r="A10" s="4" t="s">
        <v>76</v>
      </c>
      <c r="B10" s="17">
        <v>390</v>
      </c>
    </row>
    <row r="11" spans="1:17">
      <c r="A11" s="4" t="s">
        <v>113</v>
      </c>
      <c r="B11" s="17">
        <v>390</v>
      </c>
    </row>
    <row r="12" spans="1:17">
      <c r="A12" s="4" t="s">
        <v>90</v>
      </c>
      <c r="B12" s="17">
        <v>390</v>
      </c>
    </row>
    <row r="13" spans="1:17">
      <c r="A13" s="4" t="s">
        <v>57</v>
      </c>
      <c r="B13" s="17">
        <v>390</v>
      </c>
    </row>
    <row r="14" spans="1:17">
      <c r="A14" s="4" t="s">
        <v>97</v>
      </c>
      <c r="B14" s="17">
        <v>390</v>
      </c>
    </row>
    <row r="15" spans="1:17">
      <c r="A15" s="4" t="s">
        <v>64</v>
      </c>
      <c r="B15" s="17">
        <v>390</v>
      </c>
      <c r="D15" s="3" t="s">
        <v>262</v>
      </c>
      <c r="E15" t="s" vm="1">
        <v>263</v>
      </c>
    </row>
    <row r="16" spans="1:17">
      <c r="A16" s="4" t="s">
        <v>120</v>
      </c>
      <c r="B16" s="17">
        <v>390</v>
      </c>
    </row>
    <row r="17" spans="1:15">
      <c r="A17" s="4" t="s">
        <v>127</v>
      </c>
      <c r="B17" s="17">
        <v>390</v>
      </c>
      <c r="D17" s="3" t="s">
        <v>217</v>
      </c>
      <c r="E17" t="s">
        <v>253</v>
      </c>
    </row>
    <row r="18" spans="1:15">
      <c r="A18" s="4" t="s">
        <v>133</v>
      </c>
      <c r="B18" s="17">
        <v>390</v>
      </c>
      <c r="D18" s="4" t="s">
        <v>37</v>
      </c>
      <c r="E18" s="17">
        <v>1</v>
      </c>
      <c r="N18" t="s">
        <v>258</v>
      </c>
    </row>
    <row r="19" spans="1:15">
      <c r="A19" s="4" t="s">
        <v>144</v>
      </c>
      <c r="B19" s="17">
        <v>390</v>
      </c>
      <c r="D19" s="4" t="s">
        <v>107</v>
      </c>
      <c r="E19" s="17">
        <v>2</v>
      </c>
      <c r="N19" s="3" t="s">
        <v>217</v>
      </c>
      <c r="O19" t="s">
        <v>257</v>
      </c>
    </row>
    <row r="20" spans="1:15">
      <c r="A20" s="4" t="s">
        <v>70</v>
      </c>
      <c r="B20" s="17">
        <v>390</v>
      </c>
      <c r="D20" s="4" t="s">
        <v>44</v>
      </c>
      <c r="E20" s="17">
        <v>1</v>
      </c>
      <c r="N20" s="4" t="s">
        <v>255</v>
      </c>
      <c r="O20" s="17">
        <v>1582.8000000000002</v>
      </c>
    </row>
    <row r="21" spans="1:15">
      <c r="A21" s="4" t="s">
        <v>218</v>
      </c>
      <c r="B21" s="17">
        <v>390</v>
      </c>
      <c r="D21" s="4" t="s">
        <v>51</v>
      </c>
      <c r="E21" s="17">
        <v>1</v>
      </c>
      <c r="N21" s="4" t="s">
        <v>256</v>
      </c>
      <c r="O21" s="17">
        <v>763.2</v>
      </c>
    </row>
    <row r="22" spans="1:15">
      <c r="D22" s="4" t="s">
        <v>83</v>
      </c>
      <c r="E22" s="17">
        <v>1</v>
      </c>
      <c r="N22" s="4" t="s">
        <v>218</v>
      </c>
      <c r="O22" s="17">
        <v>2346</v>
      </c>
    </row>
    <row r="23" spans="1:15">
      <c r="D23" s="4" t="s">
        <v>76</v>
      </c>
      <c r="E23" s="17">
        <v>1</v>
      </c>
    </row>
    <row r="24" spans="1:15">
      <c r="D24" s="4" t="s">
        <v>113</v>
      </c>
      <c r="E24" s="17">
        <v>1</v>
      </c>
    </row>
    <row r="25" spans="1:15">
      <c r="D25" s="4" t="s">
        <v>90</v>
      </c>
      <c r="E25" s="17">
        <v>1</v>
      </c>
    </row>
    <row r="26" spans="1:15">
      <c r="D26" s="4" t="s">
        <v>57</v>
      </c>
      <c r="E26" s="17">
        <v>2</v>
      </c>
    </row>
    <row r="27" spans="1:15">
      <c r="D27" s="4" t="s">
        <v>97</v>
      </c>
      <c r="E27" s="17">
        <v>1</v>
      </c>
    </row>
    <row r="28" spans="1:15">
      <c r="D28" s="4" t="s">
        <v>64</v>
      </c>
      <c r="E28" s="17">
        <v>1</v>
      </c>
    </row>
    <row r="29" spans="1:15">
      <c r="D29" s="4" t="s">
        <v>120</v>
      </c>
      <c r="E29" s="17">
        <v>1</v>
      </c>
    </row>
    <row r="30" spans="1:15">
      <c r="D30" s="4" t="s">
        <v>127</v>
      </c>
      <c r="E30" s="17">
        <v>1</v>
      </c>
    </row>
    <row r="31" spans="1:15">
      <c r="D31" s="4" t="s">
        <v>133</v>
      </c>
      <c r="E31" s="17">
        <v>2</v>
      </c>
    </row>
    <row r="32" spans="1:15">
      <c r="D32" s="4" t="s">
        <v>144</v>
      </c>
      <c r="E32" s="17">
        <v>1</v>
      </c>
    </row>
    <row r="33" spans="1:5">
      <c r="D33" s="4" t="s">
        <v>70</v>
      </c>
      <c r="E33" s="17">
        <v>1</v>
      </c>
    </row>
    <row r="34" spans="1:5">
      <c r="D34" s="4" t="s">
        <v>218</v>
      </c>
      <c r="E34" s="17">
        <v>19</v>
      </c>
    </row>
    <row r="37" spans="1:5">
      <c r="A37" t="s">
        <v>269</v>
      </c>
    </row>
    <row r="38" spans="1:5">
      <c r="A38" s="3" t="s">
        <v>217</v>
      </c>
      <c r="B38" t="s">
        <v>257</v>
      </c>
    </row>
    <row r="39" spans="1:5">
      <c r="A39" s="4" t="s">
        <v>164</v>
      </c>
      <c r="B39" s="17">
        <v>2346</v>
      </c>
    </row>
    <row r="40" spans="1:5">
      <c r="A40" s="4" t="s">
        <v>156</v>
      </c>
      <c r="B40" s="17">
        <v>2346</v>
      </c>
    </row>
    <row r="41" spans="1:5">
      <c r="A41" s="4" t="s">
        <v>218</v>
      </c>
      <c r="B41" s="17">
        <v>2346</v>
      </c>
    </row>
    <row r="48" spans="1:5">
      <c r="B48" t="s">
        <v>235</v>
      </c>
    </row>
    <row r="49" spans="2:5">
      <c r="B49" s="3" t="s">
        <v>253</v>
      </c>
      <c r="C49" s="3" t="s">
        <v>254</v>
      </c>
    </row>
    <row r="50" spans="2:5">
      <c r="B50" s="3" t="s">
        <v>217</v>
      </c>
      <c r="C50" t="s">
        <v>206</v>
      </c>
      <c r="D50" t="s">
        <v>209</v>
      </c>
      <c r="E50" t="s">
        <v>218</v>
      </c>
    </row>
    <row r="51" spans="2:5">
      <c r="B51" s="4">
        <v>2</v>
      </c>
      <c r="C51" s="17"/>
      <c r="D51" s="17">
        <v>19</v>
      </c>
      <c r="E51" s="17">
        <v>19</v>
      </c>
    </row>
    <row r="52" spans="2:5">
      <c r="B52" s="4">
        <v>1</v>
      </c>
      <c r="C52" s="17">
        <v>19</v>
      </c>
      <c r="D52" s="17"/>
      <c r="E52" s="17">
        <v>19</v>
      </c>
    </row>
    <row r="53" spans="2:5">
      <c r="B53" s="4" t="s">
        <v>218</v>
      </c>
      <c r="C53" s="17">
        <v>19</v>
      </c>
      <c r="D53" s="17">
        <v>19</v>
      </c>
      <c r="E53" s="17">
        <v>19</v>
      </c>
    </row>
  </sheetData>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A80B6-0A96-4459-B9DD-2CF38BBF0A55}">
  <dimension ref="A1"/>
  <sheetViews>
    <sheetView showRowColHeaders="0" tabSelected="1" workbookViewId="0">
      <selection activeCell="A10" sqref="A10"/>
    </sheetView>
  </sheetViews>
  <sheetFormatPr defaultRowHeight="14.4"/>
  <cols>
    <col min="1" max="16384" width="8.88671875" style="1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903FF-DE28-40DD-904C-179421D0F309}">
  <dimension ref="C4:O21"/>
  <sheetViews>
    <sheetView workbookViewId="0">
      <selection activeCell="C35" sqref="C35"/>
    </sheetView>
  </sheetViews>
  <sheetFormatPr defaultRowHeight="14.4"/>
  <cols>
    <col min="7" max="7" width="19.6640625" customWidth="1"/>
    <col min="9" max="9" width="11.6640625" customWidth="1"/>
  </cols>
  <sheetData>
    <row r="4" spans="3:15">
      <c r="C4" t="s">
        <v>212</v>
      </c>
      <c r="E4" t="s">
        <v>213</v>
      </c>
      <c r="H4" t="s">
        <v>214</v>
      </c>
      <c r="J4" t="s">
        <v>215</v>
      </c>
      <c r="M4" t="s">
        <v>222</v>
      </c>
    </row>
    <row r="5" spans="3:15">
      <c r="C5">
        <f>COUNTA(PATIENT1_1[patientID])</f>
        <v>5</v>
      </c>
      <c r="E5">
        <f>COUNTA(PRESCRIPTIONS[patientID])</f>
        <v>11</v>
      </c>
      <c r="H5">
        <f>COUNTA(DRUGS!B26:B28)</f>
        <v>3</v>
      </c>
      <c r="J5" s="2">
        <f>GETPIVOTDATA("[Measures].[Distinct Count of patientID]",'PATIENT1(1)'!$B$13)</f>
        <v>5</v>
      </c>
      <c r="M5">
        <f>AVERAGE(PRESCRIPTIONS[qty])</f>
        <v>35.454545454545453</v>
      </c>
    </row>
    <row r="8" spans="3:15">
      <c r="C8" t="s">
        <v>223</v>
      </c>
      <c r="E8" t="s">
        <v>224</v>
      </c>
      <c r="H8" t="s">
        <v>229</v>
      </c>
      <c r="J8" t="s">
        <v>230</v>
      </c>
      <c r="M8" t="s">
        <v>231</v>
      </c>
    </row>
    <row r="9" spans="3:15">
      <c r="C9">
        <f>COUNTA(_xlfn.UNIQUE(PRESCRIPTIONS[patientID]))</f>
        <v>4</v>
      </c>
      <c r="E9">
        <f>COUNTIF(KPIs!E5, "&gt;1")/KPIs!C5</f>
        <v>0.2</v>
      </c>
      <c r="H9">
        <f>COUNTA(DRUGS[NDC])</f>
        <v>19</v>
      </c>
      <c r="J9">
        <f ca="1">COUNTIFS(DRUGS[Exp Date], "&lt;="&amp;TODAY()+30)</f>
        <v>18</v>
      </c>
      <c r="M9">
        <f ca="1">COUNTIFS(DRUGS[Exp Date], "&lt;"&amp;TODAY())</f>
        <v>18</v>
      </c>
    </row>
    <row r="12" spans="3:15">
      <c r="C12" t="s">
        <v>232</v>
      </c>
      <c r="E12" t="s">
        <v>234</v>
      </c>
      <c r="H12" t="s">
        <v>236</v>
      </c>
      <c r="J12" t="s">
        <v>237</v>
      </c>
      <c r="M12" t="s">
        <v>238</v>
      </c>
      <c r="O12" t="s">
        <v>247</v>
      </c>
    </row>
    <row r="13" spans="3:15">
      <c r="C13">
        <f>AVERAGE(DRUGS[cpurchasePrice])</f>
        <v>14.401052631578947</v>
      </c>
      <c r="E13">
        <f>COUNTA(SUPPLIER[supID])</f>
        <v>2</v>
      </c>
      <c r="H13">
        <f>COUNTIF(PATIENT1_1[insurance], "&lt;&gt;")</f>
        <v>5</v>
      </c>
      <c r="J13">
        <f>H13/C5</f>
        <v>1</v>
      </c>
      <c r="M13">
        <f>AVERAGE(INSURANCE__5[ClearcoPay])</f>
        <v>0.2857142857142857</v>
      </c>
      <c r="O13">
        <f>COUNTIF(INSURANCE__5[ClearcoPay],"Yes"/COUNTA(INSURANCE__5[ClearcoPay]))</f>
        <v>0</v>
      </c>
    </row>
    <row r="16" spans="3:15">
      <c r="C16" t="s">
        <v>240</v>
      </c>
      <c r="E16" t="s">
        <v>241</v>
      </c>
      <c r="H16" t="s">
        <v>248</v>
      </c>
      <c r="J16" t="s">
        <v>251</v>
      </c>
    </row>
    <row r="17" spans="3:10">
      <c r="C17">
        <f>AVERAGE(PRESCRIPTIONS[days])</f>
        <v>27.272727272727273</v>
      </c>
      <c r="E17">
        <f>AVERAGE(PRESCRIPTIONS[refills])</f>
        <v>2.9090909090909092</v>
      </c>
      <c r="H17">
        <f>SUM(PRESCRIPTIONS[Revenue])</f>
        <v>2346</v>
      </c>
      <c r="J17">
        <f>H17/E5</f>
        <v>213.27272727272728</v>
      </c>
    </row>
    <row r="20" spans="3:10">
      <c r="C20" t="s">
        <v>264</v>
      </c>
      <c r="E20" t="s">
        <v>265</v>
      </c>
      <c r="H20" t="s">
        <v>268</v>
      </c>
    </row>
    <row r="21" spans="3:10">
      <c r="C21">
        <f ca="1">COUNTIFS(DRUGS[Exp Date],"&lt;"&amp;TODAY())</f>
        <v>18</v>
      </c>
      <c r="E21">
        <f ca="1">COUNTIFS(DRUGS[Exp Date],"&gt;="&amp;TODAY(), DRUGS[Exp Date],"&lt;="&amp;TODAY()+30)</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D4CD3-4F8F-48A2-A6F6-3D72A907EDB3}">
  <dimension ref="A1:T29"/>
  <sheetViews>
    <sheetView workbookViewId="0">
      <selection sqref="A1:N20"/>
    </sheetView>
  </sheetViews>
  <sheetFormatPr defaultRowHeight="14.4"/>
  <cols>
    <col min="1" max="1" width="13.109375" bestFit="1" customWidth="1"/>
    <col min="2" max="2" width="14.33203125" bestFit="1" customWidth="1"/>
    <col min="3" max="3" width="7" bestFit="1" customWidth="1"/>
    <col min="4" max="4" width="8.5546875" bestFit="1" customWidth="1"/>
    <col min="5" max="5" width="9.109375" bestFit="1" customWidth="1"/>
    <col min="6" max="6" width="10.109375" bestFit="1" customWidth="1"/>
    <col min="7" max="7" width="14.6640625" bestFit="1" customWidth="1"/>
    <col min="8" max="8" width="14" bestFit="1" customWidth="1"/>
    <col min="9" max="9" width="8" bestFit="1" customWidth="1"/>
    <col min="10" max="10" width="14.6640625" bestFit="1" customWidth="1"/>
    <col min="11" max="11" width="15.33203125" bestFit="1" customWidth="1"/>
    <col min="12" max="12" width="16.33203125" bestFit="1" customWidth="1"/>
    <col min="13" max="13" width="10.5546875" bestFit="1" customWidth="1"/>
    <col min="14" max="14" width="10.44140625" bestFit="1" customWidth="1"/>
  </cols>
  <sheetData>
    <row r="1" spans="1:20">
      <c r="A1" t="s">
        <v>28</v>
      </c>
      <c r="B1" t="s">
        <v>29</v>
      </c>
      <c r="C1" t="s">
        <v>30</v>
      </c>
      <c r="D1" t="s">
        <v>246</v>
      </c>
      <c r="E1" t="s">
        <v>31</v>
      </c>
      <c r="F1" t="s">
        <v>32</v>
      </c>
      <c r="G1" t="s">
        <v>261</v>
      </c>
      <c r="H1" t="s">
        <v>262</v>
      </c>
      <c r="I1" t="s">
        <v>33</v>
      </c>
      <c r="J1" t="s">
        <v>244</v>
      </c>
      <c r="K1" t="s">
        <v>34</v>
      </c>
      <c r="L1" t="s">
        <v>233</v>
      </c>
      <c r="M1" t="s">
        <v>35</v>
      </c>
      <c r="N1" t="s">
        <v>36</v>
      </c>
    </row>
    <row r="2" spans="1:20">
      <c r="A2" t="s">
        <v>37</v>
      </c>
      <c r="B2" t="s">
        <v>38</v>
      </c>
      <c r="C2" s="14" t="s">
        <v>39</v>
      </c>
      <c r="D2" s="14">
        <f>VALUE(DRUGS[[#This Row],[NDC]])</f>
        <v>12365</v>
      </c>
      <c r="E2" t="s">
        <v>40</v>
      </c>
      <c r="F2" t="s">
        <v>41</v>
      </c>
      <c r="G2" s="14">
        <f ca="1">DRUGS[[#This Row],[Exp Date]]-TODAY()</f>
        <v>-487</v>
      </c>
      <c r="H2" s="14" t="str">
        <f ca="1">IF(DRUGS[[#This Row],[Exp Date]]&lt;TODAY(),"Expired",
 IF(DRUGS[[#This Row],[Exp Date]]&lt;=TODAY()+30,"Expiring Soon","Safe"))</f>
        <v>Expired</v>
      </c>
      <c r="I2" t="s">
        <v>4</v>
      </c>
      <c r="J2" t="str">
        <f>IF(DRUGS[[#This Row],[brandName]]=DRUGS[[#This Row],[genericName]],"Generic","Brand")</f>
        <v>Brand</v>
      </c>
      <c r="K2" s="14" t="s">
        <v>42</v>
      </c>
      <c r="L2" s="14">
        <f>VALUE(DRUGS[[#This Row],[purchasePrice]])</f>
        <v>14.56</v>
      </c>
      <c r="M2" t="s">
        <v>43</v>
      </c>
      <c r="N2" s="1">
        <v>45657</v>
      </c>
    </row>
    <row r="3" spans="1:20">
      <c r="A3" t="s">
        <v>44</v>
      </c>
      <c r="B3" t="s">
        <v>45</v>
      </c>
      <c r="C3" s="14" t="s">
        <v>46</v>
      </c>
      <c r="D3" s="14">
        <f>VALUE(DRUGS[[#This Row],[NDC]])</f>
        <v>17863</v>
      </c>
      <c r="E3" t="s">
        <v>47</v>
      </c>
      <c r="F3" t="s">
        <v>48</v>
      </c>
      <c r="G3" s="14">
        <f ca="1">DRUGS[[#This Row],[Exp Date]]-TODAY()</f>
        <v>-122</v>
      </c>
      <c r="H3" s="14" t="str">
        <f ca="1">IF(DRUGS[[#This Row],[Exp Date]]&lt;TODAY(),"Expired",
 IF(DRUGS[[#This Row],[Exp Date]]&lt;=TODAY()+30,"Expiring Soon","Safe"))</f>
        <v>Expired</v>
      </c>
      <c r="I3" t="s">
        <v>4</v>
      </c>
      <c r="J3" t="str">
        <f>IF(DRUGS[[#This Row],[brandName]]=DRUGS[[#This Row],[genericName]],"Generic","Brand")</f>
        <v>Brand</v>
      </c>
      <c r="K3" s="14" t="s">
        <v>49</v>
      </c>
      <c r="L3" s="14">
        <f>VALUE(DRUGS[[#This Row],[purchasePrice]])</f>
        <v>12.34</v>
      </c>
      <c r="M3" t="s">
        <v>50</v>
      </c>
      <c r="N3" s="1">
        <v>46022</v>
      </c>
    </row>
    <row r="4" spans="1:20">
      <c r="A4" t="s">
        <v>51</v>
      </c>
      <c r="B4" t="s">
        <v>52</v>
      </c>
      <c r="C4" s="14" t="s">
        <v>53</v>
      </c>
      <c r="D4" s="14">
        <f>VALUE(DRUGS[[#This Row],[NDC]])</f>
        <v>23123</v>
      </c>
      <c r="E4" t="s">
        <v>47</v>
      </c>
      <c r="F4" t="s">
        <v>54</v>
      </c>
      <c r="G4" s="14">
        <f ca="1">DRUGS[[#This Row],[Exp Date]]-TODAY()</f>
        <v>-884</v>
      </c>
      <c r="H4" s="14" t="str">
        <f ca="1">IF(DRUGS[[#This Row],[Exp Date]]&lt;TODAY(),"Expired",
 IF(DRUGS[[#This Row],[Exp Date]]&lt;=TODAY()+30,"Expiring Soon","Safe"))</f>
        <v>Expired</v>
      </c>
      <c r="I4" t="s">
        <v>4</v>
      </c>
      <c r="J4" t="str">
        <f>IF(DRUGS[[#This Row],[brandName]]=DRUGS[[#This Row],[genericName]],"Generic","Brand")</f>
        <v>Brand</v>
      </c>
      <c r="K4" s="14" t="s">
        <v>55</v>
      </c>
      <c r="L4" s="14">
        <f>VALUE(DRUGS[[#This Row],[purchasePrice]])</f>
        <v>9.4499999999999993</v>
      </c>
      <c r="M4" t="s">
        <v>56</v>
      </c>
      <c r="N4" s="1">
        <v>45260</v>
      </c>
    </row>
    <row r="5" spans="1:20">
      <c r="A5" t="s">
        <v>57</v>
      </c>
      <c r="B5" t="s">
        <v>58</v>
      </c>
      <c r="C5" s="14" t="s">
        <v>59</v>
      </c>
      <c r="D5" s="14">
        <f>VALUE(DRUGS[[#This Row],[NDC]])</f>
        <v>23127</v>
      </c>
      <c r="E5" t="s">
        <v>60</v>
      </c>
      <c r="F5" t="s">
        <v>61</v>
      </c>
      <c r="G5" s="14">
        <f ca="1">DRUGS[[#This Row],[Exp Date]]-TODAY()</f>
        <v>-1310</v>
      </c>
      <c r="H5" s="14" t="str">
        <f ca="1">IF(DRUGS[[#This Row],[Exp Date]]&lt;TODAY(),"Expired",
 IF(DRUGS[[#This Row],[Exp Date]]&lt;=TODAY()+30,"Expiring Soon","Safe"))</f>
        <v>Expired</v>
      </c>
      <c r="I5" t="s">
        <v>8</v>
      </c>
      <c r="J5" t="str">
        <f>IF(DRUGS[[#This Row],[brandName]]=DRUGS[[#This Row],[genericName]],"Generic","Brand")</f>
        <v>Brand</v>
      </c>
      <c r="K5" s="14" t="s">
        <v>62</v>
      </c>
      <c r="L5" s="14">
        <f>VALUE(DRUGS[[#This Row],[purchasePrice]])</f>
        <v>2.3199999999999998</v>
      </c>
      <c r="M5" t="s">
        <v>63</v>
      </c>
      <c r="N5" s="1">
        <v>44834</v>
      </c>
      <c r="R5" s="5"/>
      <c r="S5" s="6"/>
      <c r="T5" s="7"/>
    </row>
    <row r="6" spans="1:20">
      <c r="A6" t="s">
        <v>64</v>
      </c>
      <c r="B6" t="s">
        <v>65</v>
      </c>
      <c r="C6" s="14" t="s">
        <v>66</v>
      </c>
      <c r="D6" s="14">
        <f>VALUE(DRUGS[[#This Row],[NDC]])</f>
        <v>23456</v>
      </c>
      <c r="E6" t="s">
        <v>60</v>
      </c>
      <c r="F6" t="s">
        <v>67</v>
      </c>
      <c r="G6" s="14">
        <f ca="1">DRUGS[[#This Row],[Exp Date]]-TODAY()</f>
        <v>-1218</v>
      </c>
      <c r="H6" s="14" t="str">
        <f ca="1">IF(DRUGS[[#This Row],[Exp Date]]&lt;TODAY(),"Expired",
 IF(DRUGS[[#This Row],[Exp Date]]&lt;=TODAY()+30,"Expiring Soon","Safe"))</f>
        <v>Expired</v>
      </c>
      <c r="I6" t="s">
        <v>8</v>
      </c>
      <c r="J6" t="str">
        <f>IF(DRUGS[[#This Row],[brandName]]=DRUGS[[#This Row],[genericName]],"Generic","Brand")</f>
        <v>Brand</v>
      </c>
      <c r="K6" s="14" t="s">
        <v>68</v>
      </c>
      <c r="L6" s="14">
        <f>VALUE(DRUGS[[#This Row],[purchasePrice]])</f>
        <v>35.67</v>
      </c>
      <c r="M6" t="s">
        <v>69</v>
      </c>
      <c r="N6" s="1">
        <v>44926</v>
      </c>
      <c r="R6" s="8"/>
      <c r="S6" s="9"/>
      <c r="T6" s="10"/>
    </row>
    <row r="7" spans="1:20">
      <c r="A7" t="s">
        <v>70</v>
      </c>
      <c r="B7" t="s">
        <v>71</v>
      </c>
      <c r="C7" s="14" t="s">
        <v>72</v>
      </c>
      <c r="D7" s="14">
        <f>VALUE(DRUGS[[#This Row],[NDC]])</f>
        <v>23467</v>
      </c>
      <c r="E7" t="s">
        <v>60</v>
      </c>
      <c r="F7" t="s">
        <v>73</v>
      </c>
      <c r="G7" s="14">
        <f ca="1">DRUGS[[#This Row],[Exp Date]]-TODAY()</f>
        <v>-1067</v>
      </c>
      <c r="H7" s="14" t="str">
        <f ca="1">IF(DRUGS[[#This Row],[Exp Date]]&lt;TODAY(),"Expired",
 IF(DRUGS[[#This Row],[Exp Date]]&lt;=TODAY()+30,"Expiring Soon","Safe"))</f>
        <v>Expired</v>
      </c>
      <c r="I7" t="s">
        <v>4</v>
      </c>
      <c r="J7" t="str">
        <f>IF(DRUGS[[#This Row],[brandName]]=DRUGS[[#This Row],[genericName]],"Generic","Brand")</f>
        <v>Brand</v>
      </c>
      <c r="K7" s="14" t="s">
        <v>74</v>
      </c>
      <c r="L7" s="14">
        <f>VALUE(DRUGS[[#This Row],[purchasePrice]])</f>
        <v>12.44</v>
      </c>
      <c r="M7" t="s">
        <v>75</v>
      </c>
      <c r="N7" s="1">
        <v>45077</v>
      </c>
      <c r="R7" s="8"/>
      <c r="S7" s="9"/>
      <c r="T7" s="10"/>
    </row>
    <row r="8" spans="1:20">
      <c r="A8" t="s">
        <v>76</v>
      </c>
      <c r="B8" t="s">
        <v>77</v>
      </c>
      <c r="C8" s="14" t="s">
        <v>78</v>
      </c>
      <c r="D8" s="14">
        <f>VALUE(DRUGS[[#This Row],[NDC]])</f>
        <v>34321</v>
      </c>
      <c r="E8" t="s">
        <v>79</v>
      </c>
      <c r="F8" t="s">
        <v>80</v>
      </c>
      <c r="G8" s="14">
        <f ca="1">DRUGS[[#This Row],[Exp Date]]-TODAY()</f>
        <v>-732</v>
      </c>
      <c r="H8" s="14" t="str">
        <f ca="1">IF(DRUGS[[#This Row],[Exp Date]]&lt;TODAY(),"Expired",
 IF(DRUGS[[#This Row],[Exp Date]]&lt;=TODAY()+30,"Expiring Soon","Safe"))</f>
        <v>Expired</v>
      </c>
      <c r="I8" t="s">
        <v>4</v>
      </c>
      <c r="J8" t="str">
        <f>IF(DRUGS[[#This Row],[brandName]]=DRUGS[[#This Row],[genericName]],"Generic","Brand")</f>
        <v>Brand</v>
      </c>
      <c r="K8" s="14" t="s">
        <v>81</v>
      </c>
      <c r="L8" s="14">
        <f>VALUE(DRUGS[[#This Row],[purchasePrice]])</f>
        <v>3.22</v>
      </c>
      <c r="M8" t="s">
        <v>82</v>
      </c>
      <c r="N8" s="1">
        <v>45412</v>
      </c>
      <c r="R8" s="8"/>
      <c r="S8" s="9"/>
      <c r="T8" s="10"/>
    </row>
    <row r="9" spans="1:20">
      <c r="A9" t="s">
        <v>83</v>
      </c>
      <c r="B9" t="s">
        <v>84</v>
      </c>
      <c r="C9" s="14" t="s">
        <v>85</v>
      </c>
      <c r="D9" s="14">
        <f>VALUE(DRUGS[[#This Row],[NDC]])</f>
        <v>34532</v>
      </c>
      <c r="E9" t="s">
        <v>86</v>
      </c>
      <c r="F9" t="s">
        <v>87</v>
      </c>
      <c r="G9" s="14">
        <f ca="1">DRUGS[[#This Row],[Exp Date]]-TODAY()</f>
        <v>-1098</v>
      </c>
      <c r="H9" s="14" t="str">
        <f ca="1">IF(DRUGS[[#This Row],[Exp Date]]&lt;TODAY(),"Expired",
 IF(DRUGS[[#This Row],[Exp Date]]&lt;=TODAY()+30,"Expiring Soon","Safe"))</f>
        <v>Expired</v>
      </c>
      <c r="I9" t="s">
        <v>8</v>
      </c>
      <c r="J9" t="str">
        <f>IF(DRUGS[[#This Row],[brandName]]=DRUGS[[#This Row],[genericName]],"Generic","Brand")</f>
        <v>Brand</v>
      </c>
      <c r="K9" s="14" t="s">
        <v>88</v>
      </c>
      <c r="L9" s="14">
        <f>VALUE(DRUGS[[#This Row],[purchasePrice]])</f>
        <v>12.77</v>
      </c>
      <c r="M9" t="s">
        <v>89</v>
      </c>
      <c r="N9" s="1">
        <v>45046</v>
      </c>
      <c r="R9" s="8"/>
      <c r="S9" s="9"/>
      <c r="T9" s="10"/>
    </row>
    <row r="10" spans="1:20">
      <c r="A10" t="s">
        <v>90</v>
      </c>
      <c r="B10" t="s">
        <v>91</v>
      </c>
      <c r="C10" s="14" t="s">
        <v>92</v>
      </c>
      <c r="D10" s="14">
        <f>VALUE(DRUGS[[#This Row],[NDC]])</f>
        <v>34543</v>
      </c>
      <c r="E10" t="s">
        <v>93</v>
      </c>
      <c r="F10" t="s">
        <v>94</v>
      </c>
      <c r="G10" s="14">
        <f ca="1">DRUGS[[#This Row],[Exp Date]]-TODAY()</f>
        <v>-945</v>
      </c>
      <c r="H10" s="14" t="str">
        <f ca="1">IF(DRUGS[[#This Row],[Exp Date]]&lt;TODAY(),"Expired",
 IF(DRUGS[[#This Row],[Exp Date]]&lt;=TODAY()+30,"Expiring Soon","Safe"))</f>
        <v>Expired</v>
      </c>
      <c r="I10" t="s">
        <v>4</v>
      </c>
      <c r="J10" t="str">
        <f>IF(DRUGS[[#This Row],[brandName]]=DRUGS[[#This Row],[genericName]],"Generic","Brand")</f>
        <v>Brand</v>
      </c>
      <c r="K10" s="14" t="s">
        <v>95</v>
      </c>
      <c r="L10" s="14">
        <f>VALUE(DRUGS[[#This Row],[purchasePrice]])</f>
        <v>4.6500000000000004</v>
      </c>
      <c r="M10" t="s">
        <v>96</v>
      </c>
      <c r="N10" s="1">
        <v>45199</v>
      </c>
      <c r="R10" s="8"/>
      <c r="S10" s="9"/>
      <c r="T10" s="10"/>
    </row>
    <row r="11" spans="1:20">
      <c r="A11" t="s">
        <v>97</v>
      </c>
      <c r="B11" t="s">
        <v>98</v>
      </c>
      <c r="C11" s="14" t="s">
        <v>99</v>
      </c>
      <c r="D11" s="14">
        <f>VALUE(DRUGS[[#This Row],[NDC]])</f>
        <v>34567</v>
      </c>
      <c r="E11" t="s">
        <v>47</v>
      </c>
      <c r="F11" t="s">
        <v>100</v>
      </c>
      <c r="G11" s="14">
        <f ca="1">DRUGS[[#This Row],[Exp Date]]-TODAY()</f>
        <v>-609</v>
      </c>
      <c r="H11" s="14" t="str">
        <f ca="1">IF(DRUGS[[#This Row],[Exp Date]]&lt;TODAY(),"Expired",
 IF(DRUGS[[#This Row],[Exp Date]]&lt;=TODAY()+30,"Expiring Soon","Safe"))</f>
        <v>Expired</v>
      </c>
      <c r="I11" t="s">
        <v>4</v>
      </c>
      <c r="J11" t="str">
        <f>IF(DRUGS[[#This Row],[brandName]]=DRUGS[[#This Row],[genericName]],"Generic","Brand")</f>
        <v>Brand</v>
      </c>
      <c r="K11" s="14" t="s">
        <v>101</v>
      </c>
      <c r="L11" s="14">
        <f>VALUE(DRUGS[[#This Row],[purchasePrice]])</f>
        <v>2.5499999999999998</v>
      </c>
      <c r="M11" t="s">
        <v>102</v>
      </c>
      <c r="N11" s="1">
        <v>45535</v>
      </c>
      <c r="R11" s="8"/>
      <c r="S11" s="9"/>
      <c r="T11" s="10"/>
    </row>
    <row r="12" spans="1:20">
      <c r="A12" t="s">
        <v>57</v>
      </c>
      <c r="B12" t="s">
        <v>58</v>
      </c>
      <c r="C12" s="14" t="s">
        <v>103</v>
      </c>
      <c r="D12" s="14">
        <f>VALUE(DRUGS[[#This Row],[NDC]])</f>
        <v>45652</v>
      </c>
      <c r="E12" t="s">
        <v>104</v>
      </c>
      <c r="F12" t="s">
        <v>105</v>
      </c>
      <c r="G12" s="14">
        <f ca="1">DRUGS[[#This Row],[Exp Date]]-TODAY()</f>
        <v>-1828</v>
      </c>
      <c r="H12" s="14" t="str">
        <f ca="1">IF(DRUGS[[#This Row],[Exp Date]]&lt;TODAY(),"Expired",
 IF(DRUGS[[#This Row],[Exp Date]]&lt;=TODAY()+30,"Expiring Soon","Safe"))</f>
        <v>Expired</v>
      </c>
      <c r="I12" t="s">
        <v>8</v>
      </c>
      <c r="J12" t="str">
        <f>IF(DRUGS[[#This Row],[brandName]]=DRUGS[[#This Row],[genericName]],"Generic","Brand")</f>
        <v>Brand</v>
      </c>
      <c r="K12" s="14" t="s">
        <v>106</v>
      </c>
      <c r="L12" s="14">
        <f>VALUE(DRUGS[[#This Row],[purchasePrice]])</f>
        <v>2.34</v>
      </c>
      <c r="M12" t="s">
        <v>82</v>
      </c>
      <c r="N12" s="1">
        <v>44316</v>
      </c>
      <c r="R12" s="8"/>
      <c r="S12" s="9"/>
      <c r="T12" s="10"/>
    </row>
    <row r="13" spans="1:20">
      <c r="A13" t="s">
        <v>107</v>
      </c>
      <c r="B13" t="s">
        <v>108</v>
      </c>
      <c r="C13" s="14" t="s">
        <v>109</v>
      </c>
      <c r="D13" s="14">
        <f>VALUE(DRUGS[[#This Row],[NDC]])</f>
        <v>45687</v>
      </c>
      <c r="E13" t="s">
        <v>40</v>
      </c>
      <c r="F13" t="s">
        <v>110</v>
      </c>
      <c r="G13" s="14">
        <f ca="1">DRUGS[[#This Row],[Exp Date]]-TODAY()</f>
        <v>-153</v>
      </c>
      <c r="H13" s="14" t="str">
        <f ca="1">IF(DRUGS[[#This Row],[Exp Date]]&lt;TODAY(),"Expired",
 IF(DRUGS[[#This Row],[Exp Date]]&lt;=TODAY()+30,"Expiring Soon","Safe"))</f>
        <v>Expired</v>
      </c>
      <c r="I13" t="s">
        <v>8</v>
      </c>
      <c r="J13" t="str">
        <f>IF(DRUGS[[#This Row],[brandName]]=DRUGS[[#This Row],[genericName]],"Generic","Brand")</f>
        <v>Brand</v>
      </c>
      <c r="K13" s="14" t="s">
        <v>111</v>
      </c>
      <c r="L13" s="14">
        <f>VALUE(DRUGS[[#This Row],[purchasePrice]])</f>
        <v>77.87</v>
      </c>
      <c r="M13" t="s">
        <v>112</v>
      </c>
      <c r="N13" s="1">
        <v>45991</v>
      </c>
      <c r="R13" s="8"/>
      <c r="S13" s="9"/>
      <c r="T13" s="10"/>
    </row>
    <row r="14" spans="1:20">
      <c r="A14" t="s">
        <v>113</v>
      </c>
      <c r="B14" t="s">
        <v>114</v>
      </c>
      <c r="C14" s="14" t="s">
        <v>115</v>
      </c>
      <c r="D14" s="14">
        <f>VALUE(DRUGS[[#This Row],[NDC]])</f>
        <v>56765</v>
      </c>
      <c r="E14" t="s">
        <v>116</v>
      </c>
      <c r="F14" t="s">
        <v>117</v>
      </c>
      <c r="G14" s="14">
        <f ca="1">DRUGS[[#This Row],[Exp Date]]-TODAY()</f>
        <v>182</v>
      </c>
      <c r="H14" s="14" t="str">
        <f ca="1">IF(DRUGS[[#This Row],[Exp Date]]&lt;TODAY(),"Expired",
 IF(DRUGS[[#This Row],[Exp Date]]&lt;=TODAY()+30,"Expiring Soon","Safe"))</f>
        <v>Safe</v>
      </c>
      <c r="I14" t="s">
        <v>4</v>
      </c>
      <c r="J14" t="str">
        <f>IF(DRUGS[[#This Row],[brandName]]=DRUGS[[#This Row],[genericName]],"Generic","Brand")</f>
        <v>Brand</v>
      </c>
      <c r="K14" s="14" t="s">
        <v>118</v>
      </c>
      <c r="L14" s="14">
        <f>VALUE(DRUGS[[#This Row],[purchasePrice]])</f>
        <v>12.23</v>
      </c>
      <c r="M14" t="s">
        <v>119</v>
      </c>
      <c r="N14" s="1">
        <v>46326</v>
      </c>
      <c r="R14" s="8"/>
      <c r="S14" s="9"/>
      <c r="T14" s="10"/>
    </row>
    <row r="15" spans="1:20">
      <c r="A15" t="s">
        <v>120</v>
      </c>
      <c r="B15" t="s">
        <v>121</v>
      </c>
      <c r="C15" s="14" t="s">
        <v>122</v>
      </c>
      <c r="D15" s="14">
        <f>VALUE(DRUGS[[#This Row],[NDC]])</f>
        <v>65456</v>
      </c>
      <c r="E15" t="s">
        <v>123</v>
      </c>
      <c r="F15" t="s">
        <v>124</v>
      </c>
      <c r="G15" s="14">
        <f ca="1">DRUGS[[#This Row],[Exp Date]]-TODAY()</f>
        <v>-1858</v>
      </c>
      <c r="H15" s="14" t="str">
        <f ca="1">IF(DRUGS[[#This Row],[Exp Date]]&lt;TODAY(),"Expired",
 IF(DRUGS[[#This Row],[Exp Date]]&lt;=TODAY()+30,"Expiring Soon","Safe"))</f>
        <v>Expired</v>
      </c>
      <c r="I15" t="s">
        <v>4</v>
      </c>
      <c r="J15" t="str">
        <f>IF(DRUGS[[#This Row],[brandName]]=DRUGS[[#This Row],[genericName]],"Generic","Brand")</f>
        <v>Brand</v>
      </c>
      <c r="K15" s="14" t="s">
        <v>125</v>
      </c>
      <c r="L15" s="14">
        <f>VALUE(DRUGS[[#This Row],[purchasePrice]])</f>
        <v>9.33</v>
      </c>
      <c r="M15" t="s">
        <v>126</v>
      </c>
      <c r="N15" s="1">
        <v>44286</v>
      </c>
      <c r="R15" s="8"/>
      <c r="S15" s="9"/>
      <c r="T15" s="10"/>
    </row>
    <row r="16" spans="1:20">
      <c r="A16" t="s">
        <v>127</v>
      </c>
      <c r="B16" t="s">
        <v>128</v>
      </c>
      <c r="C16" s="14" t="s">
        <v>129</v>
      </c>
      <c r="D16" s="14">
        <f>VALUE(DRUGS[[#This Row],[NDC]])</f>
        <v>67542</v>
      </c>
      <c r="E16" t="s">
        <v>79</v>
      </c>
      <c r="F16" t="s">
        <v>130</v>
      </c>
      <c r="G16" s="14">
        <f ca="1">DRUGS[[#This Row],[Exp Date]]-TODAY()</f>
        <v>-1493</v>
      </c>
      <c r="H16" s="14" t="str">
        <f ca="1">IF(DRUGS[[#This Row],[Exp Date]]&lt;TODAY(),"Expired",
 IF(DRUGS[[#This Row],[Exp Date]]&lt;=TODAY()+30,"Expiring Soon","Safe"))</f>
        <v>Expired</v>
      </c>
      <c r="I16" t="s">
        <v>4</v>
      </c>
      <c r="J16" t="str">
        <f>IF(DRUGS[[#This Row],[brandName]]=DRUGS[[#This Row],[genericName]],"Generic","Brand")</f>
        <v>Brand</v>
      </c>
      <c r="K16" s="14" t="s">
        <v>131</v>
      </c>
      <c r="L16" s="14">
        <f>VALUE(DRUGS[[#This Row],[purchasePrice]])</f>
        <v>6.77</v>
      </c>
      <c r="M16" t="s">
        <v>132</v>
      </c>
      <c r="N16" s="1">
        <v>44651</v>
      </c>
      <c r="R16" s="8"/>
      <c r="S16" s="9"/>
      <c r="T16" s="10"/>
    </row>
    <row r="17" spans="1:20">
      <c r="A17" t="s">
        <v>133</v>
      </c>
      <c r="B17" t="s">
        <v>134</v>
      </c>
      <c r="C17" s="14" t="s">
        <v>135</v>
      </c>
      <c r="D17" s="14">
        <f>VALUE(DRUGS[[#This Row],[NDC]])</f>
        <v>67545</v>
      </c>
      <c r="E17" t="s">
        <v>136</v>
      </c>
      <c r="F17" t="s">
        <v>137</v>
      </c>
      <c r="G17" s="14">
        <f ca="1">DRUGS[[#This Row],[Exp Date]]-TODAY()</f>
        <v>-1249</v>
      </c>
      <c r="H17" s="14" t="str">
        <f ca="1">IF(DRUGS[[#This Row],[Exp Date]]&lt;TODAY(),"Expired",
 IF(DRUGS[[#This Row],[Exp Date]]&lt;=TODAY()+30,"Expiring Soon","Safe"))</f>
        <v>Expired</v>
      </c>
      <c r="I17" t="s">
        <v>8</v>
      </c>
      <c r="J17" t="str">
        <f>IF(DRUGS[[#This Row],[brandName]]=DRUGS[[#This Row],[genericName]],"Generic","Brand")</f>
        <v>Brand</v>
      </c>
      <c r="K17" s="14" t="s">
        <v>138</v>
      </c>
      <c r="L17" s="14">
        <f>VALUE(DRUGS[[#This Row],[purchasePrice]])</f>
        <v>13.92</v>
      </c>
      <c r="M17" t="s">
        <v>139</v>
      </c>
      <c r="N17" s="1">
        <v>44895</v>
      </c>
      <c r="R17" s="8"/>
      <c r="S17" s="9"/>
      <c r="T17" s="10"/>
    </row>
    <row r="18" spans="1:20">
      <c r="A18" t="s">
        <v>133</v>
      </c>
      <c r="B18" t="s">
        <v>134</v>
      </c>
      <c r="C18" s="14" t="s">
        <v>140</v>
      </c>
      <c r="D18" s="14">
        <f>VALUE(DRUGS[[#This Row],[NDC]])</f>
        <v>67854</v>
      </c>
      <c r="E18" t="s">
        <v>86</v>
      </c>
      <c r="F18" t="s">
        <v>141</v>
      </c>
      <c r="G18" s="14">
        <f ca="1">DRUGS[[#This Row],[Exp Date]]-TODAY()</f>
        <v>-367</v>
      </c>
      <c r="H18" s="14" t="str">
        <f ca="1">IF(DRUGS[[#This Row],[Exp Date]]&lt;TODAY(),"Expired",
 IF(DRUGS[[#This Row],[Exp Date]]&lt;=TODAY()+30,"Expiring Soon","Safe"))</f>
        <v>Expired</v>
      </c>
      <c r="I18" t="s">
        <v>8</v>
      </c>
      <c r="J18" t="str">
        <f>IF(DRUGS[[#This Row],[brandName]]=DRUGS[[#This Row],[genericName]],"Generic","Brand")</f>
        <v>Brand</v>
      </c>
      <c r="K18" s="14" t="s">
        <v>142</v>
      </c>
      <c r="L18" s="14">
        <f>VALUE(DRUGS[[#This Row],[purchasePrice]])</f>
        <v>13.77</v>
      </c>
      <c r="M18" t="s">
        <v>143</v>
      </c>
      <c r="N18" s="1">
        <v>45777</v>
      </c>
      <c r="R18" s="8"/>
      <c r="S18" s="9"/>
      <c r="T18" s="10"/>
    </row>
    <row r="19" spans="1:20">
      <c r="A19" t="s">
        <v>144</v>
      </c>
      <c r="B19" t="s">
        <v>145</v>
      </c>
      <c r="C19" s="14" t="s">
        <v>146</v>
      </c>
      <c r="D19" s="14">
        <f>VALUE(DRUGS[[#This Row],[NDC]])</f>
        <v>78977</v>
      </c>
      <c r="E19" t="s">
        <v>147</v>
      </c>
      <c r="F19" t="s">
        <v>148</v>
      </c>
      <c r="G19" s="14">
        <f ca="1">DRUGS[[#This Row],[Exp Date]]-TODAY()</f>
        <v>-853</v>
      </c>
      <c r="H19" s="14" t="str">
        <f ca="1">IF(DRUGS[[#This Row],[Exp Date]]&lt;TODAY(),"Expired",
 IF(DRUGS[[#This Row],[Exp Date]]&lt;=TODAY()+30,"Expiring Soon","Safe"))</f>
        <v>Expired</v>
      </c>
      <c r="I19" t="s">
        <v>4</v>
      </c>
      <c r="J19" t="str">
        <f>IF(DRUGS[[#This Row],[brandName]]=DRUGS[[#This Row],[genericName]],"Generic","Brand")</f>
        <v>Brand</v>
      </c>
      <c r="K19" s="14" t="s">
        <v>149</v>
      </c>
      <c r="L19" s="14">
        <f>VALUE(DRUGS[[#This Row],[purchasePrice]])</f>
        <v>1.98</v>
      </c>
      <c r="M19" t="s">
        <v>150</v>
      </c>
      <c r="N19" s="1">
        <v>45291</v>
      </c>
      <c r="R19" s="8"/>
      <c r="S19" s="9"/>
      <c r="T19" s="10"/>
    </row>
    <row r="20" spans="1:20">
      <c r="A20" t="s">
        <v>107</v>
      </c>
      <c r="B20" t="s">
        <v>108</v>
      </c>
      <c r="C20" s="14" t="s">
        <v>151</v>
      </c>
      <c r="D20" s="14">
        <f>VALUE(DRUGS[[#This Row],[NDC]])</f>
        <v>78987</v>
      </c>
      <c r="E20" t="s">
        <v>60</v>
      </c>
      <c r="F20" t="s">
        <v>152</v>
      </c>
      <c r="G20" s="14">
        <f ca="1">DRUGS[[#This Row],[Exp Date]]-TODAY()</f>
        <v>-518</v>
      </c>
      <c r="H20" s="14" t="str">
        <f ca="1">IF(DRUGS[[#This Row],[Exp Date]]&lt;TODAY(),"Expired",
 IF(DRUGS[[#This Row],[Exp Date]]&lt;=TODAY()+30,"Expiring Soon","Safe"))</f>
        <v>Expired</v>
      </c>
      <c r="I20" t="s">
        <v>8</v>
      </c>
      <c r="J20" t="str">
        <f>IF(DRUGS[[#This Row],[brandName]]=DRUGS[[#This Row],[genericName]],"Generic","Brand")</f>
        <v>Brand</v>
      </c>
      <c r="K20" s="14" t="s">
        <v>153</v>
      </c>
      <c r="L20" s="14">
        <f>VALUE(DRUGS[[#This Row],[purchasePrice]])</f>
        <v>25.44</v>
      </c>
      <c r="M20" t="s">
        <v>154</v>
      </c>
      <c r="N20" s="1">
        <v>45626</v>
      </c>
      <c r="R20" s="8"/>
      <c r="S20" s="9"/>
      <c r="T20" s="10"/>
    </row>
    <row r="21" spans="1:20">
      <c r="K21" s="14"/>
      <c r="L21" s="14"/>
      <c r="N21" s="1"/>
      <c r="R21" s="8"/>
      <c r="S21" s="9"/>
      <c r="T21" s="10"/>
    </row>
    <row r="22" spans="1:20">
      <c r="R22" s="11"/>
      <c r="S22" s="12"/>
      <c r="T22" s="13"/>
    </row>
    <row r="25" spans="1:20">
      <c r="A25" s="3" t="s">
        <v>217</v>
      </c>
      <c r="B25" t="s">
        <v>220</v>
      </c>
      <c r="C25" t="s">
        <v>219</v>
      </c>
    </row>
    <row r="26" spans="1:20">
      <c r="A26" s="4" t="s">
        <v>107</v>
      </c>
      <c r="B26">
        <v>2</v>
      </c>
      <c r="C26">
        <v>2</v>
      </c>
    </row>
    <row r="27" spans="1:20">
      <c r="A27" s="4" t="s">
        <v>57</v>
      </c>
      <c r="B27">
        <v>2</v>
      </c>
      <c r="C27">
        <v>2</v>
      </c>
    </row>
    <row r="28" spans="1:20">
      <c r="A28" s="4" t="s">
        <v>133</v>
      </c>
      <c r="B28">
        <v>2</v>
      </c>
      <c r="C28">
        <v>2</v>
      </c>
    </row>
    <row r="29" spans="1:20">
      <c r="A29" s="4" t="s">
        <v>218</v>
      </c>
      <c r="B29">
        <v>6</v>
      </c>
      <c r="C29">
        <v>6</v>
      </c>
    </row>
  </sheetData>
  <pageMargins left="0.7" right="0.7" top="0.75" bottom="0.75" header="0.3" footer="0.3"/>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0F99F-2B3A-4E89-BB51-883838C98EA0}">
  <dimension ref="A1:I20"/>
  <sheetViews>
    <sheetView workbookViewId="0">
      <selection activeCell="G3" sqref="G3"/>
    </sheetView>
  </sheetViews>
  <sheetFormatPr defaultRowHeight="14.4"/>
  <cols>
    <col min="2" max="2" width="13.21875" bestFit="1" customWidth="1"/>
    <col min="3" max="3" width="25.88671875" bestFit="1" customWidth="1"/>
    <col min="4" max="4" width="12.77734375" bestFit="1" customWidth="1"/>
  </cols>
  <sheetData>
    <row r="1" spans="1:9">
      <c r="A1" t="s">
        <v>0</v>
      </c>
      <c r="B1" t="s">
        <v>1</v>
      </c>
      <c r="C1" t="s">
        <v>2</v>
      </c>
      <c r="D1" t="s">
        <v>3</v>
      </c>
    </row>
    <row r="2" spans="1:9">
      <c r="A2" t="s">
        <v>4</v>
      </c>
      <c r="B2" t="s">
        <v>5</v>
      </c>
      <c r="C2" t="s">
        <v>6</v>
      </c>
      <c r="D2" t="s">
        <v>7</v>
      </c>
    </row>
    <row r="3" spans="1:9">
      <c r="A3" t="s">
        <v>8</v>
      </c>
      <c r="B3" t="s">
        <v>9</v>
      </c>
      <c r="C3" t="s">
        <v>10</v>
      </c>
      <c r="D3" t="s">
        <v>11</v>
      </c>
      <c r="G3" s="5"/>
      <c r="H3" s="6"/>
      <c r="I3" s="7"/>
    </row>
    <row r="4" spans="1:9">
      <c r="A4" t="s">
        <v>12</v>
      </c>
      <c r="B4" t="s">
        <v>13</v>
      </c>
      <c r="C4" t="s">
        <v>14</v>
      </c>
      <c r="D4" t="s">
        <v>15</v>
      </c>
      <c r="G4" s="8"/>
      <c r="H4" s="9"/>
      <c r="I4" s="10"/>
    </row>
    <row r="5" spans="1:9">
      <c r="A5" t="s">
        <v>16</v>
      </c>
      <c r="B5" t="s">
        <v>17</v>
      </c>
      <c r="C5" t="s">
        <v>18</v>
      </c>
      <c r="D5" t="s">
        <v>19</v>
      </c>
      <c r="G5" s="8"/>
      <c r="H5" s="9"/>
      <c r="I5" s="10"/>
    </row>
    <row r="6" spans="1:9">
      <c r="A6" t="s">
        <v>20</v>
      </c>
      <c r="B6" t="s">
        <v>21</v>
      </c>
      <c r="C6" t="s">
        <v>22</v>
      </c>
      <c r="D6" t="s">
        <v>23</v>
      </c>
      <c r="G6" s="8"/>
      <c r="H6" s="9"/>
      <c r="I6" s="10"/>
    </row>
    <row r="7" spans="1:9">
      <c r="A7" t="s">
        <v>24</v>
      </c>
      <c r="B7" t="s">
        <v>25</v>
      </c>
      <c r="C7" t="s">
        <v>26</v>
      </c>
      <c r="D7" t="s">
        <v>27</v>
      </c>
      <c r="G7" s="8"/>
      <c r="H7" s="9"/>
      <c r="I7" s="10"/>
    </row>
    <row r="8" spans="1:9">
      <c r="G8" s="8"/>
      <c r="H8" s="9"/>
      <c r="I8" s="10"/>
    </row>
    <row r="9" spans="1:9">
      <c r="G9" s="8"/>
      <c r="H9" s="9"/>
      <c r="I9" s="10"/>
    </row>
    <row r="10" spans="1:9">
      <c r="G10" s="8"/>
      <c r="H10" s="9"/>
      <c r="I10" s="10"/>
    </row>
    <row r="11" spans="1:9">
      <c r="G11" s="8"/>
      <c r="H11" s="9"/>
      <c r="I11" s="10"/>
    </row>
    <row r="12" spans="1:9">
      <c r="G12" s="8"/>
      <c r="H12" s="9"/>
      <c r="I12" s="10"/>
    </row>
    <row r="13" spans="1:9">
      <c r="G13" s="8"/>
      <c r="H13" s="9"/>
      <c r="I13" s="10"/>
    </row>
    <row r="14" spans="1:9">
      <c r="G14" s="8"/>
      <c r="H14" s="9"/>
      <c r="I14" s="10"/>
    </row>
    <row r="15" spans="1:9">
      <c r="G15" s="8"/>
      <c r="H15" s="9"/>
      <c r="I15" s="10"/>
    </row>
    <row r="16" spans="1:9">
      <c r="G16" s="8"/>
      <c r="H16" s="9"/>
      <c r="I16" s="10"/>
    </row>
    <row r="17" spans="7:9">
      <c r="G17" s="8"/>
      <c r="H17" s="9"/>
      <c r="I17" s="10"/>
    </row>
    <row r="18" spans="7:9">
      <c r="G18" s="8"/>
      <c r="H18" s="9"/>
      <c r="I18" s="10"/>
    </row>
    <row r="19" spans="7:9">
      <c r="G19" s="8"/>
      <c r="H19" s="9"/>
      <c r="I19" s="10"/>
    </row>
    <row r="20" spans="7:9">
      <c r="G20" s="11"/>
      <c r="H20" s="12"/>
      <c r="I20" s="13"/>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5E4A3-CBBF-4AEF-A778-6331BA2894E1}">
  <dimension ref="A1:H30"/>
  <sheetViews>
    <sheetView workbookViewId="0">
      <selection sqref="A1:H6"/>
    </sheetView>
  </sheetViews>
  <sheetFormatPr defaultRowHeight="14.4"/>
  <cols>
    <col min="1" max="1" width="11.5546875" bestFit="1" customWidth="1"/>
    <col min="2" max="2" width="23.109375" bestFit="1" customWidth="1"/>
    <col min="3" max="3" width="11" bestFit="1" customWidth="1"/>
    <col min="4" max="4" width="12.88671875" bestFit="1" customWidth="1"/>
    <col min="5" max="5" width="12.77734375" bestFit="1" customWidth="1"/>
    <col min="7" max="7" width="11.33203125" bestFit="1" customWidth="1"/>
    <col min="8" max="8" width="11" bestFit="1" customWidth="1"/>
  </cols>
  <sheetData>
    <row r="1" spans="1:8">
      <c r="A1" t="s">
        <v>172</v>
      </c>
      <c r="B1" t="s">
        <v>173</v>
      </c>
      <c r="C1" t="s">
        <v>174</v>
      </c>
      <c r="D1" t="s">
        <v>2</v>
      </c>
      <c r="E1" t="s">
        <v>3</v>
      </c>
      <c r="F1" t="s">
        <v>175</v>
      </c>
      <c r="G1" t="s">
        <v>176</v>
      </c>
      <c r="H1" t="s">
        <v>177</v>
      </c>
    </row>
    <row r="2" spans="1:8">
      <c r="A2" t="s">
        <v>178</v>
      </c>
      <c r="B2" t="s">
        <v>179</v>
      </c>
      <c r="C2" s="1">
        <v>31778</v>
      </c>
      <c r="D2" t="s">
        <v>180</v>
      </c>
      <c r="E2" t="s">
        <v>181</v>
      </c>
      <c r="F2" t="s">
        <v>182</v>
      </c>
      <c r="G2" s="16" t="s">
        <v>156</v>
      </c>
      <c r="H2" s="14">
        <v>1</v>
      </c>
    </row>
    <row r="3" spans="1:8">
      <c r="A3" t="s">
        <v>183</v>
      </c>
      <c r="B3" t="s">
        <v>184</v>
      </c>
      <c r="C3" s="1">
        <v>18608</v>
      </c>
      <c r="D3" t="s">
        <v>185</v>
      </c>
      <c r="E3" t="s">
        <v>186</v>
      </c>
      <c r="F3" t="s">
        <v>187</v>
      </c>
      <c r="G3" s="16" t="s">
        <v>156</v>
      </c>
      <c r="H3" s="14">
        <v>7</v>
      </c>
    </row>
    <row r="4" spans="1:8">
      <c r="A4" t="s">
        <v>188</v>
      </c>
      <c r="B4" t="s">
        <v>189</v>
      </c>
      <c r="C4" s="1">
        <v>19884</v>
      </c>
      <c r="D4" t="s">
        <v>190</v>
      </c>
      <c r="E4" t="s">
        <v>191</v>
      </c>
      <c r="F4" t="s">
        <v>182</v>
      </c>
      <c r="G4" s="16" t="s">
        <v>164</v>
      </c>
      <c r="H4" s="14">
        <v>11</v>
      </c>
    </row>
    <row r="5" spans="1:8">
      <c r="A5" t="s">
        <v>192</v>
      </c>
      <c r="B5" t="s">
        <v>193</v>
      </c>
      <c r="C5" s="1">
        <v>38146</v>
      </c>
      <c r="D5" t="s">
        <v>194</v>
      </c>
      <c r="E5" t="s">
        <v>195</v>
      </c>
      <c r="F5" t="s">
        <v>187</v>
      </c>
      <c r="G5" s="16" t="s">
        <v>156</v>
      </c>
      <c r="H5" s="14">
        <v>13</v>
      </c>
    </row>
    <row r="6" spans="1:8">
      <c r="A6" t="s">
        <v>196</v>
      </c>
      <c r="B6" t="s">
        <v>197</v>
      </c>
      <c r="C6" s="1">
        <v>36655</v>
      </c>
      <c r="D6" t="s">
        <v>198</v>
      </c>
      <c r="E6" t="s">
        <v>199</v>
      </c>
      <c r="F6" t="s">
        <v>187</v>
      </c>
      <c r="G6" s="16" t="s">
        <v>156</v>
      </c>
      <c r="H6" s="14">
        <v>16</v>
      </c>
    </row>
    <row r="7" spans="1:8">
      <c r="C7" s="1"/>
    </row>
    <row r="13" spans="1:8">
      <c r="B13" t="s">
        <v>216</v>
      </c>
      <c r="D13" s="5"/>
      <c r="E13" s="6"/>
      <c r="F13" s="7"/>
    </row>
    <row r="14" spans="1:8">
      <c r="B14">
        <v>5</v>
      </c>
      <c r="D14" s="8"/>
      <c r="E14" s="9"/>
      <c r="F14" s="10"/>
    </row>
    <row r="15" spans="1:8">
      <c r="D15" s="8"/>
      <c r="E15" s="9"/>
      <c r="F15" s="10"/>
    </row>
    <row r="16" spans="1:8">
      <c r="D16" s="8"/>
      <c r="E16" s="9"/>
      <c r="F16" s="10"/>
    </row>
    <row r="17" spans="4:6">
      <c r="D17" s="8"/>
      <c r="E17" s="9"/>
      <c r="F17" s="10"/>
    </row>
    <row r="18" spans="4:6">
      <c r="D18" s="8"/>
      <c r="E18" s="9"/>
      <c r="F18" s="10"/>
    </row>
    <row r="19" spans="4:6">
      <c r="D19" s="8"/>
      <c r="E19" s="9"/>
      <c r="F19" s="10"/>
    </row>
    <row r="20" spans="4:6">
      <c r="D20" s="8"/>
      <c r="E20" s="9"/>
      <c r="F20" s="10"/>
    </row>
    <row r="21" spans="4:6">
      <c r="D21" s="8"/>
      <c r="E21" s="9"/>
      <c r="F21" s="10"/>
    </row>
    <row r="22" spans="4:6">
      <c r="D22" s="8"/>
      <c r="E22" s="9"/>
      <c r="F22" s="10"/>
    </row>
    <row r="23" spans="4:6">
      <c r="D23" s="8"/>
      <c r="E23" s="9"/>
      <c r="F23" s="10"/>
    </row>
    <row r="24" spans="4:6">
      <c r="D24" s="8"/>
      <c r="E24" s="9"/>
      <c r="F24" s="10"/>
    </row>
    <row r="25" spans="4:6">
      <c r="D25" s="8"/>
      <c r="E25" s="9"/>
      <c r="F25" s="10"/>
    </row>
    <row r="26" spans="4:6">
      <c r="D26" s="8"/>
      <c r="E26" s="9"/>
      <c r="F26" s="10"/>
    </row>
    <row r="27" spans="4:6">
      <c r="D27" s="8"/>
      <c r="E27" s="9"/>
      <c r="F27" s="10"/>
    </row>
    <row r="28" spans="4:6">
      <c r="D28" s="8"/>
      <c r="E28" s="9"/>
      <c r="F28" s="10"/>
    </row>
    <row r="29" spans="4:6">
      <c r="D29" s="8"/>
      <c r="E29" s="9"/>
      <c r="F29" s="10"/>
    </row>
    <row r="30" spans="4:6">
      <c r="D30" s="11"/>
      <c r="E30" s="12"/>
      <c r="F30" s="13"/>
    </row>
  </sheetData>
  <pageMargins left="0.7" right="0.7" top="0.75" bottom="0.75" header="0.3" footer="0.3"/>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599F1-7F3F-47B6-AD8F-897372A44CB2}">
  <dimension ref="A1:V13"/>
  <sheetViews>
    <sheetView workbookViewId="0">
      <selection activeCell="M2" sqref="M2"/>
    </sheetView>
  </sheetViews>
  <sheetFormatPr defaultRowHeight="14.4"/>
  <cols>
    <col min="1" max="1" width="11" bestFit="1" customWidth="1"/>
    <col min="3" max="3" width="8.5546875" bestFit="1" customWidth="1"/>
    <col min="4" max="4" width="8.5546875" customWidth="1"/>
    <col min="5" max="5" width="5.88671875" bestFit="1" customWidth="1"/>
    <col min="6" max="7" width="7.109375" bestFit="1" customWidth="1"/>
    <col min="8" max="8" width="10.33203125" bestFit="1" customWidth="1"/>
    <col min="9" max="9" width="11.6640625" bestFit="1" customWidth="1"/>
    <col min="10" max="10" width="10.21875" bestFit="1" customWidth="1"/>
    <col min="11" max="11" width="8" bestFit="1" customWidth="1"/>
    <col min="12" max="12" width="15.6640625" bestFit="1" customWidth="1"/>
    <col min="13" max="13" width="12.6640625" bestFit="1" customWidth="1"/>
    <col min="14" max="14" width="8.6640625" bestFit="1" customWidth="1"/>
    <col min="17" max="17" width="12.44140625" bestFit="1" customWidth="1"/>
    <col min="18" max="18" width="11.88671875" bestFit="1" customWidth="1"/>
    <col min="21" max="21" width="12.44140625" bestFit="1" customWidth="1"/>
    <col min="22" max="22" width="11.88671875" bestFit="1" customWidth="1"/>
  </cols>
  <sheetData>
    <row r="1" spans="1:22">
      <c r="A1" t="s">
        <v>177</v>
      </c>
      <c r="B1" t="s">
        <v>0</v>
      </c>
      <c r="C1" t="s">
        <v>30</v>
      </c>
      <c r="D1" t="s">
        <v>246</v>
      </c>
      <c r="E1" t="s">
        <v>200</v>
      </c>
      <c r="F1" t="s">
        <v>249</v>
      </c>
      <c r="G1" t="s">
        <v>201</v>
      </c>
      <c r="H1" t="s">
        <v>252</v>
      </c>
      <c r="I1" t="s">
        <v>245</v>
      </c>
      <c r="J1" t="s">
        <v>250</v>
      </c>
      <c r="K1" t="s">
        <v>202</v>
      </c>
      <c r="L1" t="s">
        <v>266</v>
      </c>
      <c r="M1" t="s">
        <v>267</v>
      </c>
      <c r="N1" t="s">
        <v>203</v>
      </c>
    </row>
    <row r="2" spans="1:22">
      <c r="A2" s="14">
        <v>2</v>
      </c>
      <c r="B2">
        <v>2</v>
      </c>
      <c r="C2" s="14">
        <v>78965</v>
      </c>
      <c r="D2" s="14">
        <f>VALUE(PRESCRIPTIONS[[#This Row],[NDC]])</f>
        <v>78965</v>
      </c>
      <c r="E2">
        <v>30</v>
      </c>
      <c r="F2" s="14">
        <f>VALUE(PRESCRIPTIONS[[#This Row],[qty]])</f>
        <v>30</v>
      </c>
      <c r="G2">
        <v>30</v>
      </c>
      <c r="H2" s="1">
        <f t="shared" ref="H2:H12" ca="1" si="0" xml:space="preserve"> TODAY() - RANDBETWEEN(0, 365)</f>
        <v>46133</v>
      </c>
      <c r="I2" s="15" cm="1">
        <f t="array" ref="I2">IFERROR(
  _xlfn.XLOOKUP(PRESCRIPTIONS[[#This Row],[NNDC]]&amp;"", DRUGS[NNDC]&amp;"", DRUGS[cpurchasePrice]),
  0
)</f>
        <v>0</v>
      </c>
      <c r="J2" s="15">
        <f>PRESCRIPTIONS[[#This Row],[Cqty]]*PRESCRIPTIONS[[#This Row],[Drug Price]]</f>
        <v>0</v>
      </c>
      <c r="K2">
        <v>5</v>
      </c>
      <c r="L2" t="str">
        <f>IFERROR(
  _xlfn.XLOOKUP(PRESCRIPTIONS[[#This Row],[patientID]], PATIENT1_1[patientID], PATIENT1_1[insurance]),
  "Uninsured"
)</f>
        <v>Uninsured</v>
      </c>
      <c r="N2" t="s">
        <v>204</v>
      </c>
      <c r="U2" t="s">
        <v>225</v>
      </c>
    </row>
    <row r="3" spans="1:22">
      <c r="A3" s="14">
        <v>2</v>
      </c>
      <c r="B3">
        <v>2</v>
      </c>
      <c r="C3" s="14">
        <v>23567</v>
      </c>
      <c r="D3" s="14">
        <f>VALUE(PRESCRIPTIONS[[#This Row],[NDC]])</f>
        <v>23567</v>
      </c>
      <c r="E3">
        <v>30</v>
      </c>
      <c r="F3" s="14">
        <f>VALUE(PRESCRIPTIONS[[#This Row],[qty]])</f>
        <v>30</v>
      </c>
      <c r="G3">
        <v>30</v>
      </c>
      <c r="H3" s="1">
        <f t="shared" ca="1" si="0"/>
        <v>45856</v>
      </c>
      <c r="I3" cm="1">
        <f t="array" ref="I3">IFERROR(
  _xlfn.XLOOKUP(PRESCRIPTIONS[[#This Row],[NNDC]]&amp;"", DRUGS[NNDC]&amp;"", DRUGS[cpurchasePrice]),
  0
)</f>
        <v>0</v>
      </c>
      <c r="J3">
        <f>PRESCRIPTIONS[[#This Row],[Cqty]]*PRESCRIPTIONS[[#This Row],[Drug Price]]</f>
        <v>0</v>
      </c>
      <c r="K3">
        <v>0</v>
      </c>
      <c r="L3" t="str">
        <f>IFERROR(
  _xlfn.XLOOKUP(PRESCRIPTIONS[[#This Row],[patientID]], PATIENT1_1[patientID], PATIENT1_1[insurance]),
  "Uninsured"
)</f>
        <v>Uninsured</v>
      </c>
      <c r="N3" t="s">
        <v>204</v>
      </c>
      <c r="U3" s="3" t="s">
        <v>217</v>
      </c>
      <c r="V3" t="s">
        <v>219</v>
      </c>
    </row>
    <row r="4" spans="1:22">
      <c r="A4" s="14">
        <v>2</v>
      </c>
      <c r="B4">
        <v>2</v>
      </c>
      <c r="C4" s="14">
        <v>43234</v>
      </c>
      <c r="D4" s="14">
        <f>VALUE(PRESCRIPTIONS[[#This Row],[NDC]])</f>
        <v>43234</v>
      </c>
      <c r="E4">
        <v>60</v>
      </c>
      <c r="F4" s="14">
        <f>VALUE(PRESCRIPTIONS[[#This Row],[qty]])</f>
        <v>60</v>
      </c>
      <c r="G4">
        <v>30</v>
      </c>
      <c r="H4" s="1">
        <f t="shared" ca="1" si="0"/>
        <v>46028</v>
      </c>
      <c r="I4" cm="1">
        <f t="array" ref="I4">IFERROR(
  _xlfn.XLOOKUP(PRESCRIPTIONS[[#This Row],[NNDC]]&amp;"", DRUGS[NNDC]&amp;"", DRUGS[cpurchasePrice]),
  0
)</f>
        <v>0</v>
      </c>
      <c r="J4">
        <f>PRESCRIPTIONS[[#This Row],[Cqty]]*PRESCRIPTIONS[[#This Row],[Drug Price]]</f>
        <v>0</v>
      </c>
      <c r="K4">
        <v>5</v>
      </c>
      <c r="L4" t="str">
        <f>IFERROR(
  _xlfn.XLOOKUP(PRESCRIPTIONS[[#This Row],[patientID]], PATIENT1_1[patientID], PATIENT1_1[insurance]),
  "Uninsured"
)</f>
        <v>Uninsured</v>
      </c>
      <c r="N4" t="s">
        <v>204</v>
      </c>
      <c r="U4" s="4">
        <v>9</v>
      </c>
      <c r="V4">
        <v>2</v>
      </c>
    </row>
    <row r="5" spans="1:22">
      <c r="A5" s="14">
        <v>7</v>
      </c>
      <c r="B5">
        <v>1</v>
      </c>
      <c r="C5" s="14">
        <v>23467</v>
      </c>
      <c r="D5" s="14">
        <f>VALUE(PRESCRIPTIONS[[#This Row],[NDC]])</f>
        <v>23467</v>
      </c>
      <c r="E5">
        <v>30</v>
      </c>
      <c r="F5" s="14">
        <f>VALUE(PRESCRIPTIONS[[#This Row],[qty]])</f>
        <v>30</v>
      </c>
      <c r="G5">
        <v>30</v>
      </c>
      <c r="H5" s="1">
        <f t="shared" ca="1" si="0"/>
        <v>45815</v>
      </c>
      <c r="I5" cm="1">
        <f t="array" ref="I5">IFERROR(
  _xlfn.XLOOKUP(PRESCRIPTIONS[[#This Row],[NNDC]]&amp;"", DRUGS[NNDC]&amp;"", DRUGS[cpurchasePrice]),
  0
)</f>
        <v>12.44</v>
      </c>
      <c r="J5">
        <f>PRESCRIPTIONS[[#This Row],[Cqty]]*PRESCRIPTIONS[[#This Row],[Drug Price]]</f>
        <v>373.2</v>
      </c>
      <c r="K5">
        <v>2</v>
      </c>
      <c r="L5" t="str">
        <f>IFERROR(
  _xlfn.XLOOKUP(PRESCRIPTIONS[[#This Row],[patientID]], PATIENT1_1[patientID], PATIENT1_1[insurance]),
  "Uninsured"
)</f>
        <v>Molina</v>
      </c>
      <c r="N5" t="s">
        <v>205</v>
      </c>
      <c r="U5" s="4">
        <v>3</v>
      </c>
      <c r="V5">
        <v>1</v>
      </c>
    </row>
    <row r="6" spans="1:22">
      <c r="A6" s="14">
        <v>1</v>
      </c>
      <c r="B6">
        <v>9</v>
      </c>
      <c r="C6" s="14">
        <v>23567</v>
      </c>
      <c r="D6" s="14">
        <f>VALUE(PRESCRIPTIONS[[#This Row],[NDC]])</f>
        <v>23567</v>
      </c>
      <c r="E6">
        <v>30</v>
      </c>
      <c r="F6" s="14">
        <f>VALUE(PRESCRIPTIONS[[#This Row],[qty]])</f>
        <v>30</v>
      </c>
      <c r="G6">
        <v>15</v>
      </c>
      <c r="H6" s="1">
        <f t="shared" ca="1" si="0"/>
        <v>45932</v>
      </c>
      <c r="I6" cm="1">
        <f t="array" ref="I6">IFERROR(
  _xlfn.XLOOKUP(PRESCRIPTIONS[[#This Row],[NNDC]]&amp;"", DRUGS[NNDC]&amp;"", DRUGS[cpurchasePrice]),
  0
)</f>
        <v>0</v>
      </c>
      <c r="J6">
        <f>PRESCRIPTIONS[[#This Row],[Cqty]]*PRESCRIPTIONS[[#This Row],[Drug Price]]</f>
        <v>0</v>
      </c>
      <c r="K6">
        <v>0</v>
      </c>
      <c r="L6" t="str">
        <f>IFERROR(
  _xlfn.XLOOKUP(PRESCRIPTIONS[[#This Row],[patientID]], PATIENT1_1[patientID], PATIENT1_1[insurance]),
  "Uninsured"
)</f>
        <v>Molina</v>
      </c>
      <c r="N6" t="s">
        <v>205</v>
      </c>
      <c r="U6" s="4">
        <v>2</v>
      </c>
      <c r="V6">
        <v>3</v>
      </c>
    </row>
    <row r="7" spans="1:22">
      <c r="A7" s="14">
        <v>1</v>
      </c>
      <c r="B7">
        <v>9</v>
      </c>
      <c r="C7" s="14">
        <v>67876</v>
      </c>
      <c r="D7" s="14">
        <f>VALUE(PRESCRIPTIONS[[#This Row],[NDC]])</f>
        <v>67876</v>
      </c>
      <c r="E7">
        <v>30</v>
      </c>
      <c r="F7" s="14">
        <f>VALUE(PRESCRIPTIONS[[#This Row],[qty]])</f>
        <v>30</v>
      </c>
      <c r="G7">
        <v>15</v>
      </c>
      <c r="H7" s="1">
        <f t="shared" ca="1" si="0"/>
        <v>46115</v>
      </c>
      <c r="I7" cm="1">
        <f t="array" ref="I7">IFERROR(
  _xlfn.XLOOKUP(PRESCRIPTIONS[[#This Row],[NNDC]]&amp;"", DRUGS[NNDC]&amp;"", DRUGS[cpurchasePrice]),
  0
)</f>
        <v>0</v>
      </c>
      <c r="J7">
        <f>PRESCRIPTIONS[[#This Row],[Cqty]]*PRESCRIPTIONS[[#This Row],[Drug Price]]</f>
        <v>0</v>
      </c>
      <c r="K7">
        <v>0</v>
      </c>
      <c r="L7" t="str">
        <f>IFERROR(
  _xlfn.XLOOKUP(PRESCRIPTIONS[[#This Row],[patientID]], PATIENT1_1[patientID], PATIENT1_1[insurance]),
  "Uninsured"
)</f>
        <v>Molina</v>
      </c>
      <c r="N7" t="s">
        <v>205</v>
      </c>
      <c r="U7" s="4">
        <v>1</v>
      </c>
      <c r="V7">
        <v>5</v>
      </c>
    </row>
    <row r="8" spans="1:22">
      <c r="A8" s="14">
        <v>4</v>
      </c>
      <c r="B8">
        <v>3</v>
      </c>
      <c r="C8" s="14">
        <v>34543</v>
      </c>
      <c r="D8" s="14">
        <f>VALUE(PRESCRIPTIONS[[#This Row],[NDC]])</f>
        <v>34543</v>
      </c>
      <c r="E8">
        <v>30</v>
      </c>
      <c r="F8" s="14">
        <f>VALUE(PRESCRIPTIONS[[#This Row],[qty]])</f>
        <v>30</v>
      </c>
      <c r="G8">
        <v>30</v>
      </c>
      <c r="H8" s="1">
        <f t="shared" ca="1" si="0"/>
        <v>45991</v>
      </c>
      <c r="I8" cm="1">
        <f t="array" ref="I8">IFERROR(
  _xlfn.XLOOKUP(PRESCRIPTIONS[[#This Row],[NNDC]]&amp;"", DRUGS[NNDC]&amp;"", DRUGS[cpurchasePrice]),
  0
)</f>
        <v>4.6500000000000004</v>
      </c>
      <c r="J8">
        <f>PRESCRIPTIONS[[#This Row],[Cqty]]*PRESCRIPTIONS[[#This Row],[Drug Price]]</f>
        <v>139.5</v>
      </c>
      <c r="K8">
        <v>5</v>
      </c>
      <c r="L8" t="str">
        <f>IFERROR(
  _xlfn.XLOOKUP(PRESCRIPTIONS[[#This Row],[patientID]], PATIENT1_1[patientID], PATIENT1_1[insurance]),
  "Uninsured"
)</f>
        <v>Uninsured</v>
      </c>
      <c r="N8" t="s">
        <v>205</v>
      </c>
      <c r="U8" s="4" t="s">
        <v>218</v>
      </c>
      <c r="V8">
        <v>11</v>
      </c>
    </row>
    <row r="9" spans="1:22">
      <c r="A9" s="14">
        <v>7</v>
      </c>
      <c r="B9">
        <v>1</v>
      </c>
      <c r="C9" s="14">
        <v>23456</v>
      </c>
      <c r="D9" s="14">
        <f>VALUE(PRESCRIPTIONS[[#This Row],[NDC]])</f>
        <v>23456</v>
      </c>
      <c r="E9">
        <v>30</v>
      </c>
      <c r="F9" s="14">
        <f>VALUE(PRESCRIPTIONS[[#This Row],[qty]])</f>
        <v>30</v>
      </c>
      <c r="G9">
        <v>30</v>
      </c>
      <c r="H9" s="1">
        <f t="shared" ca="1" si="0"/>
        <v>45796</v>
      </c>
      <c r="I9" cm="1">
        <f t="array" ref="I9">IFERROR(
  _xlfn.XLOOKUP(PRESCRIPTIONS[[#This Row],[NNDC]]&amp;"", DRUGS[NNDC]&amp;"", DRUGS[cpurchasePrice]),
  0
)</f>
        <v>35.67</v>
      </c>
      <c r="J9">
        <f>PRESCRIPTIONS[[#This Row],[Cqty]]*PRESCRIPTIONS[[#This Row],[Drug Price]]</f>
        <v>1070.1000000000001</v>
      </c>
      <c r="K9">
        <v>0</v>
      </c>
      <c r="L9" t="str">
        <f>IFERROR(
  _xlfn.XLOOKUP(PRESCRIPTIONS[[#This Row],[patientID]], PATIENT1_1[patientID], PATIENT1_1[insurance]),
  "Uninsured"
)</f>
        <v>Molina</v>
      </c>
      <c r="N9" t="s">
        <v>205</v>
      </c>
    </row>
    <row r="10" spans="1:22">
      <c r="A10" s="14">
        <v>7</v>
      </c>
      <c r="B10">
        <v>1</v>
      </c>
      <c r="C10" s="14">
        <v>67876</v>
      </c>
      <c r="D10" s="14">
        <f>VALUE(PRESCRIPTIONS[[#This Row],[NDC]])</f>
        <v>67876</v>
      </c>
      <c r="E10">
        <v>30</v>
      </c>
      <c r="F10" s="14">
        <f>VALUE(PRESCRIPTIONS[[#This Row],[qty]])</f>
        <v>30</v>
      </c>
      <c r="G10">
        <v>30</v>
      </c>
      <c r="H10" s="1">
        <f t="shared" ca="1" si="0"/>
        <v>45934</v>
      </c>
      <c r="I10" cm="1">
        <f t="array" ref="I10">IFERROR(
  _xlfn.XLOOKUP(PRESCRIPTIONS[[#This Row],[NNDC]]&amp;"", DRUGS[NNDC]&amp;"", DRUGS[cpurchasePrice]),
  0
)</f>
        <v>0</v>
      </c>
      <c r="J10">
        <f>PRESCRIPTIONS[[#This Row],[Cqty]]*PRESCRIPTIONS[[#This Row],[Drug Price]]</f>
        <v>0</v>
      </c>
      <c r="K10">
        <v>5</v>
      </c>
      <c r="L10" t="str">
        <f>IFERROR(
  _xlfn.XLOOKUP(PRESCRIPTIONS[[#This Row],[patientID]], PATIENT1_1[patientID], PATIENT1_1[insurance]),
  "Uninsured"
)</f>
        <v>Molina</v>
      </c>
      <c r="N10" t="s">
        <v>205</v>
      </c>
    </row>
    <row r="11" spans="1:22">
      <c r="A11" s="14">
        <v>7</v>
      </c>
      <c r="B11">
        <v>1</v>
      </c>
      <c r="C11" s="14">
        <v>45698</v>
      </c>
      <c r="D11" s="14">
        <f>VALUE(PRESCRIPTIONS[[#This Row],[NDC]])</f>
        <v>45698</v>
      </c>
      <c r="E11">
        <v>60</v>
      </c>
      <c r="F11" s="14">
        <f>VALUE(PRESCRIPTIONS[[#This Row],[qty]])</f>
        <v>60</v>
      </c>
      <c r="G11">
        <v>30</v>
      </c>
      <c r="H11" s="1">
        <f t="shared" ca="1" si="0"/>
        <v>45838</v>
      </c>
      <c r="I11" cm="1">
        <f t="array" ref="I11">IFERROR(
  _xlfn.XLOOKUP(PRESCRIPTIONS[[#This Row],[NNDC]]&amp;"", DRUGS[NNDC]&amp;"", DRUGS[cpurchasePrice]),
  0
)</f>
        <v>0</v>
      </c>
      <c r="J11">
        <f>PRESCRIPTIONS[[#This Row],[Cqty]]*PRESCRIPTIONS[[#This Row],[Drug Price]]</f>
        <v>0</v>
      </c>
      <c r="K11">
        <v>5</v>
      </c>
      <c r="L11" t="str">
        <f>IFERROR(
  _xlfn.XLOOKUP(PRESCRIPTIONS[[#This Row],[patientID]], PATIENT1_1[patientID], PATIENT1_1[insurance]),
  "Uninsured"
)</f>
        <v>Molina</v>
      </c>
      <c r="N11" t="s">
        <v>205</v>
      </c>
    </row>
    <row r="12" spans="1:22">
      <c r="A12" s="14">
        <v>7</v>
      </c>
      <c r="B12">
        <v>1</v>
      </c>
      <c r="C12" s="14">
        <v>78987</v>
      </c>
      <c r="D12" s="14">
        <f>VALUE(PRESCRIPTIONS[[#This Row],[NDC]])</f>
        <v>78987</v>
      </c>
      <c r="E12">
        <v>30</v>
      </c>
      <c r="F12" s="14">
        <f>VALUE(PRESCRIPTIONS[[#This Row],[qty]])</f>
        <v>30</v>
      </c>
      <c r="G12">
        <v>30</v>
      </c>
      <c r="H12" s="1">
        <f t="shared" ca="1" si="0"/>
        <v>46127</v>
      </c>
      <c r="I12" cm="1">
        <f t="array" ref="I12">IFERROR(
  _xlfn.XLOOKUP(PRESCRIPTIONS[[#This Row],[NNDC]]&amp;"", DRUGS[NNDC]&amp;"", DRUGS[cpurchasePrice]),
  0
)</f>
        <v>25.44</v>
      </c>
      <c r="J12">
        <f>PRESCRIPTIONS[[#This Row],[Cqty]]*PRESCRIPTIONS[[#This Row],[Drug Price]]</f>
        <v>763.2</v>
      </c>
      <c r="K12">
        <v>5</v>
      </c>
      <c r="L12" t="str">
        <f>IFERROR(
  _xlfn.XLOOKUP(PRESCRIPTIONS[[#This Row],[patientID]], PATIENT1_1[patientID], PATIENT1_1[insurance]),
  "Uninsured"
)</f>
        <v>Molina</v>
      </c>
      <c r="N12" t="s">
        <v>205</v>
      </c>
    </row>
    <row r="13" spans="1:22">
      <c r="F13" s="14"/>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82ACB-C9E2-4315-A3F5-2FC7647EBB21}">
  <dimension ref="A1:D26"/>
  <sheetViews>
    <sheetView workbookViewId="0">
      <selection sqref="A1:D3"/>
    </sheetView>
  </sheetViews>
  <sheetFormatPr defaultRowHeight="14.4"/>
  <cols>
    <col min="1" max="1" width="13.5546875" bestFit="1" customWidth="1"/>
    <col min="2" max="2" width="32.44140625" bestFit="1" customWidth="1"/>
    <col min="3" max="3" width="12.77734375" bestFit="1" customWidth="1"/>
    <col min="4" max="4" width="8" bestFit="1" customWidth="1"/>
  </cols>
  <sheetData>
    <row r="1" spans="1:4">
      <c r="A1" t="s">
        <v>1</v>
      </c>
      <c r="B1" t="s">
        <v>2</v>
      </c>
      <c r="C1" t="s">
        <v>3</v>
      </c>
      <c r="D1" t="s">
        <v>33</v>
      </c>
    </row>
    <row r="2" spans="1:4">
      <c r="A2" t="s">
        <v>206</v>
      </c>
      <c r="B2" t="s">
        <v>207</v>
      </c>
      <c r="C2" t="s">
        <v>208</v>
      </c>
      <c r="D2">
        <v>1</v>
      </c>
    </row>
    <row r="3" spans="1:4">
      <c r="A3" t="s">
        <v>209</v>
      </c>
      <c r="B3" t="s">
        <v>210</v>
      </c>
      <c r="C3" t="s">
        <v>211</v>
      </c>
      <c r="D3">
        <v>2</v>
      </c>
    </row>
    <row r="9" spans="1:4">
      <c r="A9" s="5"/>
      <c r="B9" s="6"/>
      <c r="C9" s="7"/>
    </row>
    <row r="10" spans="1:4">
      <c r="A10" s="8"/>
      <c r="B10" s="9"/>
      <c r="C10" s="10"/>
    </row>
    <row r="11" spans="1:4">
      <c r="A11" s="8"/>
      <c r="B11" s="9"/>
      <c r="C11" s="10"/>
    </row>
    <row r="12" spans="1:4">
      <c r="A12" s="8"/>
      <c r="B12" s="9"/>
      <c r="C12" s="10"/>
    </row>
    <row r="13" spans="1:4">
      <c r="A13" s="8"/>
      <c r="B13" s="9"/>
      <c r="C13" s="10"/>
    </row>
    <row r="14" spans="1:4">
      <c r="A14" s="8"/>
      <c r="B14" s="9"/>
      <c r="C14" s="10"/>
    </row>
    <row r="15" spans="1:4">
      <c r="A15" s="8"/>
      <c r="B15" s="9"/>
      <c r="C15" s="10"/>
    </row>
    <row r="16" spans="1:4">
      <c r="A16" s="8"/>
      <c r="B16" s="9"/>
      <c r="C16" s="10"/>
    </row>
    <row r="17" spans="1:3">
      <c r="A17" s="8"/>
      <c r="B17" s="9"/>
      <c r="C17" s="10"/>
    </row>
    <row r="18" spans="1:3">
      <c r="A18" s="8"/>
      <c r="B18" s="9"/>
      <c r="C18" s="10"/>
    </row>
    <row r="19" spans="1:3">
      <c r="A19" s="8"/>
      <c r="B19" s="9"/>
      <c r="C19" s="10"/>
    </row>
    <row r="20" spans="1:3">
      <c r="A20" s="8"/>
      <c r="B20" s="9"/>
      <c r="C20" s="10"/>
    </row>
    <row r="21" spans="1:3">
      <c r="A21" s="8"/>
      <c r="B21" s="9"/>
      <c r="C21" s="10"/>
    </row>
    <row r="22" spans="1:3">
      <c r="A22" s="8"/>
      <c r="B22" s="9"/>
      <c r="C22" s="10"/>
    </row>
    <row r="23" spans="1:3">
      <c r="A23" s="8"/>
      <c r="B23" s="9"/>
      <c r="C23" s="10"/>
    </row>
    <row r="24" spans="1:3">
      <c r="A24" s="8"/>
      <c r="B24" s="9"/>
      <c r="C24" s="10"/>
    </row>
    <row r="25" spans="1:3">
      <c r="A25" s="8"/>
      <c r="B25" s="9"/>
      <c r="C25" s="10"/>
    </row>
    <row r="26" spans="1:3">
      <c r="A26" s="11"/>
      <c r="B26" s="12"/>
      <c r="C26" s="13"/>
    </row>
  </sheetData>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462C2-A6BE-4121-A631-FC29F97D1DD9}">
  <dimension ref="A1:I19"/>
  <sheetViews>
    <sheetView workbookViewId="0">
      <selection activeCell="C2" sqref="C2"/>
    </sheetView>
  </sheetViews>
  <sheetFormatPr defaultRowHeight="14.4"/>
  <cols>
    <col min="1" max="1" width="12" bestFit="1" customWidth="1"/>
    <col min="2" max="2" width="12.77734375" bestFit="1" customWidth="1"/>
    <col min="3" max="3" width="12.6640625" bestFit="1" customWidth="1"/>
    <col min="4" max="4" width="8.21875" bestFit="1" customWidth="1"/>
  </cols>
  <sheetData>
    <row r="1" spans="1:9">
      <c r="A1" t="s">
        <v>1</v>
      </c>
      <c r="B1" t="s">
        <v>3</v>
      </c>
      <c r="C1" t="s">
        <v>239</v>
      </c>
      <c r="D1" t="s">
        <v>155</v>
      </c>
    </row>
    <row r="2" spans="1:9">
      <c r="A2" t="s">
        <v>156</v>
      </c>
      <c r="B2" t="s">
        <v>157</v>
      </c>
      <c r="C2">
        <f>IF(INSURANCE__5[[#This Row],[coPay]]="Yes",1,0)</f>
        <v>0</v>
      </c>
      <c r="D2" t="s">
        <v>158</v>
      </c>
      <c r="G2" s="5"/>
      <c r="H2" s="6"/>
      <c r="I2" s="7"/>
    </row>
    <row r="3" spans="1:9">
      <c r="A3" t="s">
        <v>159</v>
      </c>
      <c r="B3" t="s">
        <v>160</v>
      </c>
      <c r="C3">
        <f>IF(INSURANCE__5[[#This Row],[coPay]]="Yes",1,0)</f>
        <v>1</v>
      </c>
      <c r="D3" t="s">
        <v>161</v>
      </c>
      <c r="G3" s="8"/>
      <c r="H3" s="9"/>
      <c r="I3" s="10"/>
    </row>
    <row r="4" spans="1:9">
      <c r="A4" t="s">
        <v>162</v>
      </c>
      <c r="B4" t="s">
        <v>163</v>
      </c>
      <c r="C4">
        <f>IF(INSURANCE__5[[#This Row],[coPay]]="Yes",1,0)</f>
        <v>0</v>
      </c>
      <c r="D4" t="s">
        <v>158</v>
      </c>
      <c r="G4" s="8"/>
      <c r="H4" s="9"/>
      <c r="I4" s="10"/>
    </row>
    <row r="5" spans="1:9">
      <c r="A5" t="s">
        <v>164</v>
      </c>
      <c r="B5" t="s">
        <v>165</v>
      </c>
      <c r="C5">
        <f>IF(INSURANCE__5[[#This Row],[coPay]]="Yes",1,0)</f>
        <v>1</v>
      </c>
      <c r="D5" t="s">
        <v>161</v>
      </c>
      <c r="G5" s="8"/>
      <c r="H5" s="9"/>
      <c r="I5" s="10"/>
    </row>
    <row r="6" spans="1:9">
      <c r="A6" t="s">
        <v>166</v>
      </c>
      <c r="B6" t="s">
        <v>167</v>
      </c>
      <c r="C6">
        <f>IF(INSURANCE__5[[#This Row],[coPay]]="Yes",1,0)</f>
        <v>0</v>
      </c>
      <c r="D6" t="s">
        <v>158</v>
      </c>
      <c r="G6" s="8"/>
      <c r="H6" s="9"/>
      <c r="I6" s="10"/>
    </row>
    <row r="7" spans="1:9">
      <c r="A7" t="s">
        <v>168</v>
      </c>
      <c r="B7" t="s">
        <v>169</v>
      </c>
      <c r="C7">
        <f>IF(INSURANCE__5[[#This Row],[coPay]]="Yes",1,0)</f>
        <v>0</v>
      </c>
      <c r="D7" t="s">
        <v>158</v>
      </c>
      <c r="G7" s="8"/>
      <c r="H7" s="9"/>
      <c r="I7" s="10"/>
    </row>
    <row r="8" spans="1:9">
      <c r="A8" t="s">
        <v>170</v>
      </c>
      <c r="B8" t="s">
        <v>171</v>
      </c>
      <c r="C8">
        <f>IF(INSURANCE__5[[#This Row],[coPay]]="Yes",1,0)</f>
        <v>0</v>
      </c>
      <c r="D8" t="s">
        <v>158</v>
      </c>
      <c r="G8" s="8"/>
      <c r="H8" s="9"/>
      <c r="I8" s="10"/>
    </row>
    <row r="9" spans="1:9">
      <c r="G9" s="8"/>
      <c r="H9" s="9"/>
      <c r="I9" s="10"/>
    </row>
    <row r="10" spans="1:9">
      <c r="G10" s="8"/>
      <c r="H10" s="9"/>
      <c r="I10" s="10"/>
    </row>
    <row r="11" spans="1:9">
      <c r="G11" s="8"/>
      <c r="H11" s="9"/>
      <c r="I11" s="10"/>
    </row>
    <row r="12" spans="1:9">
      <c r="G12" s="8"/>
      <c r="H12" s="9"/>
      <c r="I12" s="10"/>
    </row>
    <row r="13" spans="1:9">
      <c r="G13" s="8"/>
      <c r="H13" s="9"/>
      <c r="I13" s="10"/>
    </row>
    <row r="14" spans="1:9">
      <c r="G14" s="8"/>
      <c r="H14" s="9"/>
      <c r="I14" s="10"/>
    </row>
    <row r="15" spans="1:9">
      <c r="G15" s="8"/>
      <c r="H15" s="9"/>
      <c r="I15" s="10"/>
    </row>
    <row r="16" spans="1:9">
      <c r="G16" s="8"/>
      <c r="H16" s="9"/>
      <c r="I16" s="10"/>
    </row>
    <row r="17" spans="7:9">
      <c r="G17" s="8"/>
      <c r="H17" s="9"/>
      <c r="I17" s="10"/>
    </row>
    <row r="18" spans="7:9">
      <c r="G18" s="8"/>
      <c r="H18" s="9"/>
      <c r="I18" s="10"/>
    </row>
    <row r="19" spans="7:9">
      <c r="G19" s="11"/>
      <c r="H19" s="12"/>
      <c r="I19" s="13"/>
    </row>
  </sheetData>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66F18195-23D0-47DC-BF1E-951D72F05986}">
  <ds:schemaRefs/>
</ds:datastoreItem>
</file>

<file path=customXml/itemProps2.xml><?xml version="1.0" encoding="utf-8"?>
<ds:datastoreItem xmlns:ds="http://schemas.openxmlformats.org/officeDocument/2006/customXml" ds:itemID="{E1F32B36-EF94-4AF8-B0EA-5E96631CA5A6}">
  <ds:schemaRefs/>
</ds:datastoreItem>
</file>

<file path=customXml/itemProps3.xml><?xml version="1.0" encoding="utf-8"?>
<ds:datastoreItem xmlns:ds="http://schemas.openxmlformats.org/officeDocument/2006/customXml" ds:itemID="{7197BC4B-0025-42D3-AE99-DC3304AF7508}">
  <ds:schemaRefs/>
</ds:datastoreItem>
</file>

<file path=customXml/itemProps4.xml><?xml version="1.0" encoding="utf-8"?>
<ds:datastoreItem xmlns:ds="http://schemas.openxmlformats.org/officeDocument/2006/customXml" ds:itemID="{AC037113-B5E3-451D-96D8-9DF1873B8D1E}">
  <ds:schemaRefs/>
</ds:datastoreItem>
</file>

<file path=customXml/itemProps5.xml><?xml version="1.0" encoding="utf-8"?>
<ds:datastoreItem xmlns:ds="http://schemas.openxmlformats.org/officeDocument/2006/customXml" ds:itemID="{5AA18BD6-245F-44F4-9553-031E2698FF3E}">
  <ds:schemaRefs/>
</ds:datastoreItem>
</file>

<file path=customXml/itemProps6.xml><?xml version="1.0" encoding="utf-8"?>
<ds:datastoreItem xmlns:ds="http://schemas.openxmlformats.org/officeDocument/2006/customXml" ds:itemID="{8AF49024-DC44-43DB-B4CA-FF4FA83D8019}">
  <ds:schemaRefs/>
</ds:datastoreItem>
</file>

<file path=customXml/itemProps7.xml><?xml version="1.0" encoding="utf-8"?>
<ds:datastoreItem xmlns:ds="http://schemas.openxmlformats.org/officeDocument/2006/customXml" ds:itemID="{5F0196D9-1518-49E4-9C1B-87B81332D100}">
  <ds:schemaRefs/>
</ds:datastoreItem>
</file>

<file path=customXml/itemProps8.xml><?xml version="1.0" encoding="utf-8"?>
<ds:datastoreItem xmlns:ds="http://schemas.openxmlformats.org/officeDocument/2006/customXml" ds:itemID="{6F3B57CA-801E-4B7E-B99E-1A3FDFA4F9E1}">
  <ds:schemaRefs/>
</ds:datastoreItem>
</file>

<file path=customXml/itemProps9.xml><?xml version="1.0" encoding="utf-8"?>
<ds:datastoreItem xmlns:ds="http://schemas.openxmlformats.org/officeDocument/2006/customXml" ds:itemID="{FA583C73-6A37-473E-A1B6-B560F0FAB38E}">
  <ds:schemaRefs/>
</ds:datastoreItem>
</file>

<file path=customXml/itemProps10.xml><?xml version="1.0" encoding="utf-8"?>
<ds:datastoreItem xmlns:ds="http://schemas.openxmlformats.org/officeDocument/2006/customXml" ds:itemID="{24C86F12-BED6-4B88-B040-CE9FEEB3DF03}">
  <ds:schemaRefs/>
</ds:datastoreItem>
</file>

<file path=customXml/itemProps11.xml><?xml version="1.0" encoding="utf-8"?>
<ds:datastoreItem xmlns:ds="http://schemas.openxmlformats.org/officeDocument/2006/customXml" ds:itemID="{C2384484-0810-466D-AAD9-88E48A43058A}">
  <ds:schemaRefs/>
</ds:datastoreItem>
</file>

<file path=customXml/itemProps12.xml><?xml version="1.0" encoding="utf-8"?>
<ds:datastoreItem xmlns:ds="http://schemas.openxmlformats.org/officeDocument/2006/customXml" ds:itemID="{C6CF49D7-19B5-4DC0-8FFF-D4BD4157FCD5}">
  <ds:schemaRefs/>
</ds:datastoreItem>
</file>

<file path=customXml/itemProps13.xml><?xml version="1.0" encoding="utf-8"?>
<ds:datastoreItem xmlns:ds="http://schemas.openxmlformats.org/officeDocument/2006/customXml" ds:itemID="{7FA517C2-62FC-4E2E-BFAD-DB6203FAE6B1}">
  <ds:schemaRefs/>
</ds:datastoreItem>
</file>

<file path=customXml/itemProps14.xml><?xml version="1.0" encoding="utf-8"?>
<ds:datastoreItem xmlns:ds="http://schemas.openxmlformats.org/officeDocument/2006/customXml" ds:itemID="{39239339-02F2-4D40-9424-A04405179898}">
  <ds:schemaRefs/>
</ds:datastoreItem>
</file>

<file path=customXml/itemProps15.xml><?xml version="1.0" encoding="utf-8"?>
<ds:datastoreItem xmlns:ds="http://schemas.openxmlformats.org/officeDocument/2006/customXml" ds:itemID="{6FCD424F-1BAE-44EE-9EBD-CDA91664AD27}">
  <ds:schemaRefs/>
</ds:datastoreItem>
</file>

<file path=customXml/itemProps16.xml><?xml version="1.0" encoding="utf-8"?>
<ds:datastoreItem xmlns:ds="http://schemas.openxmlformats.org/officeDocument/2006/customXml" ds:itemID="{008FFE11-F4B4-4C34-BE3C-50E469A58A9E}">
  <ds:schemaRefs/>
</ds:datastoreItem>
</file>

<file path=customXml/itemProps17.xml><?xml version="1.0" encoding="utf-8"?>
<ds:datastoreItem xmlns:ds="http://schemas.openxmlformats.org/officeDocument/2006/customXml" ds:itemID="{773AC9D7-2237-4ED5-A384-57A646140365}">
  <ds:schemaRefs/>
</ds:datastoreItem>
</file>

<file path=customXml/itemProps18.xml><?xml version="1.0" encoding="utf-8"?>
<ds:datastoreItem xmlns:ds="http://schemas.openxmlformats.org/officeDocument/2006/customXml" ds:itemID="{EA4B6DFF-5D0C-4536-AB6F-0049DC26C1FA}">
  <ds:schemaRefs/>
</ds:datastoreItem>
</file>

<file path=customXml/itemProps19.xml><?xml version="1.0" encoding="utf-8"?>
<ds:datastoreItem xmlns:ds="http://schemas.openxmlformats.org/officeDocument/2006/customXml" ds:itemID="{FAE48076-9EB8-4A3D-8787-FA57F3C66983}">
  <ds:schemaRefs/>
</ds:datastoreItem>
</file>

<file path=customXml/itemProps20.xml><?xml version="1.0" encoding="utf-8"?>
<ds:datastoreItem xmlns:ds="http://schemas.openxmlformats.org/officeDocument/2006/customXml" ds:itemID="{53B1C855-6A0B-4B23-9B7B-AD7DCD93E7B0}">
  <ds:schemaRefs/>
</ds:datastoreItem>
</file>

<file path=customXml/itemProps21.xml><?xml version="1.0" encoding="utf-8"?>
<ds:datastoreItem xmlns:ds="http://schemas.openxmlformats.org/officeDocument/2006/customXml" ds:itemID="{43C827D9-6CE1-4D70-9E64-E59081EEE638}">
  <ds:schemaRefs/>
</ds:datastoreItem>
</file>

<file path=customXml/itemProps22.xml><?xml version="1.0" encoding="utf-8"?>
<ds:datastoreItem xmlns:ds="http://schemas.openxmlformats.org/officeDocument/2006/customXml" ds:itemID="{5E7B83D1-5A55-4C7B-AE08-5FE2982F7F9A}">
  <ds:schemaRefs/>
</ds:datastoreItem>
</file>

<file path=customXml/itemProps23.xml><?xml version="1.0" encoding="utf-8"?>
<ds:datastoreItem xmlns:ds="http://schemas.openxmlformats.org/officeDocument/2006/customXml" ds:itemID="{194D80A8-1DA1-4A22-A089-45444E97AF65}">
  <ds:schemaRefs/>
</ds:datastoreItem>
</file>

<file path=customXml/itemProps24.xml><?xml version="1.0" encoding="utf-8"?>
<ds:datastoreItem xmlns:ds="http://schemas.openxmlformats.org/officeDocument/2006/customXml" ds:itemID="{87614FCD-C3F4-4CE2-9270-C4A3384E7C67}">
  <ds:schemaRefs/>
</ds:datastoreItem>
</file>

<file path=customXml/itemProps25.xml><?xml version="1.0" encoding="utf-8"?>
<ds:datastoreItem xmlns:ds="http://schemas.openxmlformats.org/officeDocument/2006/customXml" ds:itemID="{6F22B35F-C9BC-4B37-B51E-13E3F7857E34}">
  <ds:schemaRefs/>
</ds:datastoreItem>
</file>

<file path=customXml/itemProps26.xml><?xml version="1.0" encoding="utf-8"?>
<ds:datastoreItem xmlns:ds="http://schemas.openxmlformats.org/officeDocument/2006/customXml" ds:itemID="{E35874BE-18A4-427A-B776-DF2455A91CFA}">
  <ds:schemaRefs/>
</ds:datastoreItem>
</file>

<file path=customXml/itemProps27.xml><?xml version="1.0" encoding="utf-8"?>
<ds:datastoreItem xmlns:ds="http://schemas.openxmlformats.org/officeDocument/2006/customXml" ds:itemID="{84C95A85-6B90-4FAF-9020-019B73639545}">
  <ds:schemaRefs/>
</ds:datastoreItem>
</file>

<file path=customXml/itemProps28.xml><?xml version="1.0" encoding="utf-8"?>
<ds:datastoreItem xmlns:ds="http://schemas.openxmlformats.org/officeDocument/2006/customXml" ds:itemID="{F6623060-A5D5-4D63-B719-4FE1B7842412}">
  <ds:schemaRefs/>
</ds:datastoreItem>
</file>

<file path=customXml/itemProps29.xml><?xml version="1.0" encoding="utf-8"?>
<ds:datastoreItem xmlns:ds="http://schemas.openxmlformats.org/officeDocument/2006/customXml" ds:itemID="{3D23CEBC-F83D-4124-BEF6-97442DD3B3CC}">
  <ds:schemaRefs/>
</ds:datastoreItem>
</file>

<file path=customXml/itemProps30.xml><?xml version="1.0" encoding="utf-8"?>
<ds:datastoreItem xmlns:ds="http://schemas.openxmlformats.org/officeDocument/2006/customXml" ds:itemID="{9B01678C-6499-4CB7-9121-65C037D1A666}">
  <ds:schemaRefs/>
</ds:datastoreItem>
</file>

<file path=customXml/itemProps31.xml><?xml version="1.0" encoding="utf-8"?>
<ds:datastoreItem xmlns:ds="http://schemas.openxmlformats.org/officeDocument/2006/customXml" ds:itemID="{B5445696-5B81-429D-AE69-4CD19C56D873}">
  <ds:schemaRefs/>
</ds:datastoreItem>
</file>

<file path=customXml/itemProps32.xml><?xml version="1.0" encoding="utf-8"?>
<ds:datastoreItem xmlns:ds="http://schemas.openxmlformats.org/officeDocument/2006/customXml" ds:itemID="{EC5F7A3D-1FB9-4197-BC66-7BB6E58C5E64}">
  <ds:schemaRefs/>
</ds:datastoreItem>
</file>

<file path=customXml/itemProps33.xml><?xml version="1.0" encoding="utf-8"?>
<ds:datastoreItem xmlns:ds="http://schemas.openxmlformats.org/officeDocument/2006/customXml" ds:itemID="{F48FA73D-7975-4731-87A8-B28210C17793}">
  <ds:schemaRefs/>
</ds:datastoreItem>
</file>

<file path=customXml/itemProps34.xml><?xml version="1.0" encoding="utf-8"?>
<ds:datastoreItem xmlns:ds="http://schemas.openxmlformats.org/officeDocument/2006/customXml" ds:itemID="{8AD4E7AE-A743-4405-990E-8E9909ACCF8E}">
  <ds:schemaRefs/>
</ds:datastoreItem>
</file>

<file path=customXml/itemProps35.xml><?xml version="1.0" encoding="utf-8"?>
<ds:datastoreItem xmlns:ds="http://schemas.openxmlformats.org/officeDocument/2006/customXml" ds:itemID="{C269B354-74BE-4B9D-AE0D-DA52B0B95D17}">
  <ds:schemaRefs>
    <ds:schemaRef ds:uri="http://schemas.microsoft.com/DataMashup"/>
  </ds:schemaRefs>
</ds:datastoreItem>
</file>

<file path=customXml/itemProps36.xml><?xml version="1.0" encoding="utf-8"?>
<ds:datastoreItem xmlns:ds="http://schemas.openxmlformats.org/officeDocument/2006/customXml" ds:itemID="{CA615BCB-9E0A-4403-9F70-EFC52244E4B3}">
  <ds:schemaRefs/>
</ds:datastoreItem>
</file>

<file path=customXml/itemProps37.xml><?xml version="1.0" encoding="utf-8"?>
<ds:datastoreItem xmlns:ds="http://schemas.openxmlformats.org/officeDocument/2006/customXml" ds:itemID="{1801529D-1261-42F2-96FB-FCF791EEF60A}">
  <ds:schemaRefs/>
</ds:datastoreItem>
</file>

<file path=customXml/itemProps38.xml><?xml version="1.0" encoding="utf-8"?>
<ds:datastoreItem xmlns:ds="http://schemas.openxmlformats.org/officeDocument/2006/customXml" ds:itemID="{AFC428C0-8644-4713-8A44-5249F1F28E6D}">
  <ds:schemaRefs/>
</ds:datastoreItem>
</file>

<file path=customXml/itemProps39.xml><?xml version="1.0" encoding="utf-8"?>
<ds:datastoreItem xmlns:ds="http://schemas.openxmlformats.org/officeDocument/2006/customXml" ds:itemID="{437284FE-7FAB-4851-AED5-51CEDAA5A6C0}">
  <ds:schemaRefs/>
</ds:datastoreItem>
</file>

<file path=customXml/itemProps40.xml><?xml version="1.0" encoding="utf-8"?>
<ds:datastoreItem xmlns:ds="http://schemas.openxmlformats.org/officeDocument/2006/customXml" ds:itemID="{2D93B4E8-503A-4BA0-BE1C-DF505334535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Dashboard</vt:lpstr>
      <vt:lpstr>KPIs</vt:lpstr>
      <vt:lpstr>DRUGS</vt:lpstr>
      <vt:lpstr>DOCTOR1(1)</vt:lpstr>
      <vt:lpstr>PATIENT1(1)</vt:lpstr>
      <vt:lpstr>PRESCRIPTIONS</vt:lpstr>
      <vt:lpstr>SUPPLIER</vt:lpstr>
      <vt:lpstr>INSURANCE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2026-04-29T13:50:55Z</dcterms:created>
  <dcterms:modified xsi:type="dcterms:W3CDTF">2026-05-01T18:59:14Z</dcterms:modified>
</cp:coreProperties>
</file>